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655" windowHeight="9735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K4" i="1"/>
  <c r="F17" l="1"/>
  <c r="G17" s="1"/>
  <c r="F18"/>
  <c r="G18" s="1"/>
  <c r="F19"/>
  <c r="G19" s="1"/>
  <c r="F20"/>
  <c r="G20" s="1"/>
  <c r="F21"/>
  <c r="G21" s="1"/>
  <c r="F22"/>
  <c r="G22" s="1"/>
  <c r="F16"/>
  <c r="G16" s="1"/>
  <c r="L22"/>
  <c r="M22" s="1"/>
  <c r="L21"/>
  <c r="M21" s="1"/>
  <c r="L20"/>
  <c r="M20" s="1"/>
  <c r="L19"/>
  <c r="M19" s="1"/>
  <c r="L18"/>
  <c r="M18" s="1"/>
  <c r="L17"/>
  <c r="M17" s="1"/>
  <c r="L16"/>
  <c r="M16" s="1"/>
  <c r="F13" l="1"/>
  <c r="G13" s="1"/>
  <c r="F12"/>
  <c r="G12" s="1"/>
  <c r="F11"/>
  <c r="G11" s="1"/>
  <c r="F8"/>
  <c r="G8" s="1"/>
  <c r="F7"/>
  <c r="G7" s="1"/>
  <c r="F6"/>
  <c r="G6" s="1"/>
  <c r="F5"/>
  <c r="G5" s="1"/>
  <c r="F4"/>
  <c r="G4" s="1"/>
  <c r="F3"/>
  <c r="G3" l="1"/>
  <c r="H3" s="1"/>
  <c r="H13"/>
  <c r="H17"/>
  <c r="H18"/>
  <c r="H19"/>
  <c r="H20"/>
  <c r="H8"/>
  <c r="H21"/>
  <c r="H5"/>
  <c r="H11"/>
  <c r="H22"/>
  <c r="H4"/>
  <c r="H16"/>
  <c r="H7"/>
  <c r="H6"/>
  <c r="H12"/>
  <c r="H23" l="1"/>
  <c r="H9"/>
  <c r="H14"/>
  <c r="M23"/>
</calcChain>
</file>

<file path=xl/sharedStrings.xml><?xml version="1.0" encoding="utf-8"?>
<sst xmlns="http://schemas.openxmlformats.org/spreadsheetml/2006/main" count="37" uniqueCount="37">
  <si>
    <t>T VECTRIC</t>
  </si>
  <si>
    <t>60 x 12</t>
  </si>
  <si>
    <t>60 x 17</t>
  </si>
  <si>
    <t>DESBASTE</t>
  </si>
  <si>
    <t>MIN</t>
  </si>
  <si>
    <t>T TOTAL</t>
  </si>
  <si>
    <t>T $</t>
  </si>
  <si>
    <t>LO QUE MARQUE EL VECTRIC ASPIRE</t>
  </si>
  <si>
    <t>60 x 13,5</t>
  </si>
  <si>
    <t>60 x 14,5</t>
  </si>
  <si>
    <t>60 x 15,5</t>
  </si>
  <si>
    <t>60 X 7</t>
  </si>
  <si>
    <t>60 X 15</t>
  </si>
  <si>
    <t>60 X 17,5</t>
  </si>
  <si>
    <t>65 x 7,5</t>
  </si>
  <si>
    <t>65 x 12</t>
  </si>
  <si>
    <t>65 x 13,5</t>
  </si>
  <si>
    <t>65 x 13 CUA</t>
  </si>
  <si>
    <t>65 x 14,5</t>
  </si>
  <si>
    <t>65 x 15,5</t>
  </si>
  <si>
    <t>65 X 17</t>
  </si>
  <si>
    <t>COTIZACION / COBRO</t>
  </si>
  <si>
    <t>PROFUNDIDAD</t>
  </si>
  <si>
    <t>TASA DE</t>
  </si>
  <si>
    <t>RECUPERACION</t>
  </si>
  <si>
    <t>MECANIZADO</t>
  </si>
  <si>
    <t>TERCERA TANDA</t>
  </si>
  <si>
    <t>TOTAL COT</t>
  </si>
  <si>
    <t>HORA</t>
  </si>
  <si>
    <t>DESB C</t>
  </si>
  <si>
    <t>ACAB C</t>
  </si>
  <si>
    <t>PRIMERA TANDA</t>
  </si>
  <si>
    <t>SEGUNDA TANDA</t>
  </si>
  <si>
    <t>60 x 13 CUA</t>
  </si>
  <si>
    <t>DESB MEC</t>
  </si>
  <si>
    <t>ACA MEC</t>
  </si>
  <si>
    <t>CAJ MEC</t>
  </si>
</sst>
</file>

<file path=xl/styles.xml><?xml version="1.0" encoding="utf-8"?>
<styleSheet xmlns="http://schemas.openxmlformats.org/spreadsheetml/2006/main">
  <numFmts count="2">
    <numFmt numFmtId="6" formatCode="&quot;$&quot;\ #,##0;[Red]\-&quot;$&quot;\ #,##0"/>
    <numFmt numFmtId="164" formatCode="&quot;$&quot;\ #,##0"/>
  </numFmts>
  <fonts count="5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64" fontId="0" fillId="0" borderId="0" xfId="0" applyNumberFormat="1"/>
    <xf numFmtId="0" fontId="1" fillId="0" borderId="0" xfId="0" applyFont="1"/>
    <xf numFmtId="0" fontId="0" fillId="0" borderId="0" xfId="0" applyFill="1"/>
    <xf numFmtId="164" fontId="0" fillId="0" borderId="0" xfId="0" applyNumberFormat="1" applyFill="1"/>
    <xf numFmtId="0" fontId="1" fillId="0" borderId="0" xfId="0" applyFont="1" applyAlignment="1">
      <alignment horizontal="center"/>
    </xf>
    <xf numFmtId="164" fontId="0" fillId="3" borderId="0" xfId="0" applyNumberFormat="1" applyFill="1"/>
    <xf numFmtId="14" fontId="0" fillId="2" borderId="0" xfId="0" applyNumberFormat="1" applyFill="1"/>
    <xf numFmtId="0" fontId="3" fillId="0" borderId="0" xfId="0" applyFont="1" applyFill="1"/>
    <xf numFmtId="164" fontId="3" fillId="0" borderId="0" xfId="0" applyNumberFormat="1" applyFont="1" applyFill="1"/>
    <xf numFmtId="0" fontId="0" fillId="0" borderId="0" xfId="0" applyFont="1"/>
    <xf numFmtId="164" fontId="2" fillId="0" borderId="0" xfId="0" applyNumberFormat="1" applyFont="1" applyFill="1"/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0" fillId="0" borderId="0" xfId="0" applyFont="1" applyFill="1"/>
    <xf numFmtId="164" fontId="0" fillId="0" borderId="0" xfId="0" applyNumberFormat="1" applyFont="1" applyFill="1"/>
    <xf numFmtId="0" fontId="0" fillId="5" borderId="0" xfId="0" applyFill="1"/>
    <xf numFmtId="0" fontId="2" fillId="0" borderId="0" xfId="0" applyFont="1" applyFill="1"/>
    <xf numFmtId="6" fontId="0" fillId="0" borderId="0" xfId="0" applyNumberFormat="1"/>
    <xf numFmtId="0" fontId="4" fillId="0" borderId="0" xfId="0" applyFont="1"/>
    <xf numFmtId="0" fontId="0" fillId="5" borderId="0" xfId="0" applyFont="1" applyFill="1"/>
    <xf numFmtId="0" fontId="2" fillId="5" borderId="0" xfId="0" applyFont="1" applyFill="1"/>
    <xf numFmtId="164" fontId="2" fillId="4" borderId="0" xfId="0" applyNumberFormat="1" applyFont="1" applyFill="1"/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7</xdr:row>
      <xdr:rowOff>180975</xdr:rowOff>
    </xdr:from>
    <xdr:to>
      <xdr:col>21</xdr:col>
      <xdr:colOff>597939</xdr:colOff>
      <xdr:row>34</xdr:row>
      <xdr:rowOff>164546</xdr:rowOff>
    </xdr:to>
    <xdr:pic>
      <xdr:nvPicPr>
        <xdr:cNvPr id="5" name="4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29625" y="1514475"/>
          <a:ext cx="5169939" cy="5127071"/>
        </a:xfrm>
        <a:prstGeom prst="rect">
          <a:avLst/>
        </a:prstGeom>
      </xdr:spPr>
    </xdr:pic>
    <xdr:clientData/>
  </xdr:twoCellAnchor>
  <xdr:twoCellAnchor editAs="oneCell">
    <xdr:from>
      <xdr:col>15</xdr:col>
      <xdr:colOff>28575</xdr:colOff>
      <xdr:row>35</xdr:row>
      <xdr:rowOff>38100</xdr:rowOff>
    </xdr:from>
    <xdr:to>
      <xdr:col>21</xdr:col>
      <xdr:colOff>609367</xdr:colOff>
      <xdr:row>62</xdr:row>
      <xdr:rowOff>55966</xdr:rowOff>
    </xdr:to>
    <xdr:pic>
      <xdr:nvPicPr>
        <xdr:cNvPr id="6" name="5 Imagen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458200" y="6705600"/>
          <a:ext cx="5152792" cy="5161366"/>
        </a:xfrm>
        <a:prstGeom prst="rect">
          <a:avLst/>
        </a:prstGeom>
      </xdr:spPr>
    </xdr:pic>
    <xdr:clientData/>
  </xdr:twoCellAnchor>
  <xdr:twoCellAnchor editAs="oneCell">
    <xdr:from>
      <xdr:col>15</xdr:col>
      <xdr:colOff>19050</xdr:colOff>
      <xdr:row>62</xdr:row>
      <xdr:rowOff>180975</xdr:rowOff>
    </xdr:from>
    <xdr:to>
      <xdr:col>21</xdr:col>
      <xdr:colOff>591268</xdr:colOff>
      <xdr:row>90</xdr:row>
      <xdr:rowOff>16914</xdr:rowOff>
    </xdr:to>
    <xdr:pic>
      <xdr:nvPicPr>
        <xdr:cNvPr id="7" name="6 Imagen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448675" y="11991975"/>
          <a:ext cx="5144218" cy="51699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72"/>
  <sheetViews>
    <sheetView tabSelected="1" workbookViewId="0">
      <pane ySplit="1" topLeftCell="A2" activePane="bottomLeft" state="frozen"/>
      <selection pane="bottomLeft" activeCell="H27" sqref="H27"/>
    </sheetView>
  </sheetViews>
  <sheetFormatPr baseColWidth="10" defaultRowHeight="15"/>
  <cols>
    <col min="2" max="2" width="11" bestFit="1" customWidth="1"/>
    <col min="3" max="3" width="6.140625" bestFit="1" customWidth="1"/>
    <col min="4" max="4" width="7.140625" customWidth="1"/>
    <col min="5" max="5" width="3" bestFit="1" customWidth="1"/>
    <col min="6" max="6" width="6.85546875" bestFit="1" customWidth="1"/>
    <col min="7" max="7" width="9" bestFit="1" customWidth="1"/>
    <col min="8" max="8" width="10.5703125" bestFit="1" customWidth="1"/>
    <col min="9" max="9" width="8.42578125" bestFit="1" customWidth="1"/>
    <col min="10" max="10" width="7.42578125" bestFit="1" customWidth="1"/>
    <col min="11" max="11" width="8" bestFit="1" customWidth="1"/>
    <col min="12" max="12" width="4" bestFit="1" customWidth="1"/>
    <col min="13" max="13" width="10.5703125" bestFit="1" customWidth="1"/>
  </cols>
  <sheetData>
    <row r="1" spans="1:18">
      <c r="B1" s="5" t="s">
        <v>0</v>
      </c>
      <c r="C1" s="2" t="s">
        <v>29</v>
      </c>
      <c r="D1" s="2" t="s">
        <v>30</v>
      </c>
      <c r="E1" s="19"/>
      <c r="F1" s="2" t="s">
        <v>5</v>
      </c>
      <c r="G1" s="2" t="s">
        <v>6</v>
      </c>
      <c r="H1" s="5" t="s">
        <v>27</v>
      </c>
    </row>
    <row r="2" spans="1:18">
      <c r="A2" s="21" t="s">
        <v>31</v>
      </c>
      <c r="B2" s="16"/>
      <c r="C2" s="16"/>
      <c r="D2" s="16"/>
      <c r="E2" s="16"/>
      <c r="F2" s="16"/>
      <c r="G2" s="16"/>
      <c r="H2" s="16"/>
    </row>
    <row r="3" spans="1:18">
      <c r="A3" s="7">
        <v>45820</v>
      </c>
      <c r="B3" s="10" t="s">
        <v>1</v>
      </c>
      <c r="C3">
        <v>80</v>
      </c>
      <c r="D3">
        <v>122</v>
      </c>
      <c r="F3">
        <f t="shared" ref="F3:F8" si="0">C3+D3</f>
        <v>202</v>
      </c>
      <c r="G3" s="11">
        <f>F3*K4</f>
        <v>235666.66666666669</v>
      </c>
      <c r="H3" s="6">
        <f>ROUNDUP(G3,-3)</f>
        <v>236000</v>
      </c>
      <c r="J3" s="2" t="s">
        <v>28</v>
      </c>
      <c r="K3" s="18">
        <v>70000</v>
      </c>
      <c r="R3" t="s">
        <v>7</v>
      </c>
    </row>
    <row r="4" spans="1:18">
      <c r="B4" s="10" t="s">
        <v>2</v>
      </c>
      <c r="C4">
        <v>70</v>
      </c>
      <c r="D4">
        <v>116</v>
      </c>
      <c r="F4">
        <f t="shared" si="0"/>
        <v>186</v>
      </c>
      <c r="G4" s="11">
        <f>F4*K4</f>
        <v>217000</v>
      </c>
      <c r="H4" s="6">
        <f t="shared" ref="H4:H8" si="1">ROUNDUP(G4,-3)</f>
        <v>217000</v>
      </c>
      <c r="J4" t="s">
        <v>4</v>
      </c>
      <c r="K4" s="18">
        <f>K3/60</f>
        <v>1166.6666666666667</v>
      </c>
      <c r="P4" t="s">
        <v>21</v>
      </c>
      <c r="R4" t="s">
        <v>25</v>
      </c>
    </row>
    <row r="5" spans="1:18">
      <c r="B5" s="10" t="s">
        <v>8</v>
      </c>
      <c r="C5">
        <v>70</v>
      </c>
      <c r="D5">
        <v>118</v>
      </c>
      <c r="F5">
        <f t="shared" si="0"/>
        <v>188</v>
      </c>
      <c r="G5" s="11">
        <f>F5*K4</f>
        <v>219333.33333333334</v>
      </c>
      <c r="H5" s="6">
        <f t="shared" si="1"/>
        <v>220000</v>
      </c>
      <c r="O5" t="s">
        <v>3</v>
      </c>
      <c r="P5" t="s">
        <v>22</v>
      </c>
      <c r="Q5">
        <v>4</v>
      </c>
      <c r="R5">
        <v>6</v>
      </c>
    </row>
    <row r="6" spans="1:18">
      <c r="B6" t="s">
        <v>33</v>
      </c>
      <c r="C6">
        <v>68</v>
      </c>
      <c r="D6">
        <v>114</v>
      </c>
      <c r="F6">
        <f t="shared" si="0"/>
        <v>182</v>
      </c>
      <c r="G6" s="11">
        <f>F6*K4</f>
        <v>212333.33333333334</v>
      </c>
      <c r="H6" s="6">
        <f t="shared" si="1"/>
        <v>213000</v>
      </c>
      <c r="P6" t="s">
        <v>24</v>
      </c>
      <c r="Q6">
        <v>3</v>
      </c>
      <c r="R6">
        <v>4</v>
      </c>
    </row>
    <row r="7" spans="1:18">
      <c r="B7" s="10" t="s">
        <v>9</v>
      </c>
      <c r="C7">
        <v>70</v>
      </c>
      <c r="D7">
        <v>114</v>
      </c>
      <c r="F7">
        <f t="shared" si="0"/>
        <v>184</v>
      </c>
      <c r="G7" s="11">
        <f>F7*K4</f>
        <v>214666.66666666669</v>
      </c>
      <c r="H7" s="6">
        <f t="shared" si="1"/>
        <v>215000</v>
      </c>
      <c r="P7" t="s">
        <v>23</v>
      </c>
      <c r="Q7">
        <v>4000</v>
      </c>
      <c r="R7">
        <v>5000</v>
      </c>
    </row>
    <row r="8" spans="1:18">
      <c r="B8" s="10" t="s">
        <v>10</v>
      </c>
      <c r="C8">
        <v>69</v>
      </c>
      <c r="D8">
        <v>114</v>
      </c>
      <c r="F8">
        <f t="shared" si="0"/>
        <v>183</v>
      </c>
      <c r="G8" s="11">
        <f>F8*K4</f>
        <v>213500</v>
      </c>
      <c r="H8" s="6">
        <f t="shared" si="1"/>
        <v>214000</v>
      </c>
    </row>
    <row r="9" spans="1:18">
      <c r="B9" s="23"/>
      <c r="G9" s="1"/>
      <c r="H9" s="22">
        <f>SUM(H3:H8)</f>
        <v>1315000</v>
      </c>
    </row>
    <row r="10" spans="1:18">
      <c r="A10" s="21" t="s">
        <v>32</v>
      </c>
      <c r="B10" s="20"/>
      <c r="C10" s="16"/>
      <c r="D10" s="16"/>
      <c r="E10" s="16"/>
      <c r="F10" s="16"/>
      <c r="G10" s="16"/>
      <c r="H10" s="16"/>
    </row>
    <row r="11" spans="1:18">
      <c r="A11" s="7">
        <v>45832</v>
      </c>
      <c r="B11" s="10" t="s">
        <v>11</v>
      </c>
      <c r="C11">
        <v>72</v>
      </c>
      <c r="D11">
        <v>127</v>
      </c>
      <c r="E11">
        <v>13</v>
      </c>
      <c r="F11">
        <f>C11+D11+E11</f>
        <v>212</v>
      </c>
      <c r="G11" s="11">
        <f>F11*K4</f>
        <v>247333.33333333334</v>
      </c>
      <c r="H11" s="6">
        <f>ROUNDUP(G11,-3)</f>
        <v>248000</v>
      </c>
    </row>
    <row r="12" spans="1:18">
      <c r="B12" s="10" t="s">
        <v>12</v>
      </c>
      <c r="C12">
        <v>69</v>
      </c>
      <c r="D12">
        <v>115</v>
      </c>
      <c r="E12">
        <v>10</v>
      </c>
      <c r="F12">
        <f>C12+D12+E12</f>
        <v>194</v>
      </c>
      <c r="G12" s="11">
        <f>F12*K4</f>
        <v>226333.33333333334</v>
      </c>
      <c r="H12" s="6">
        <f t="shared" ref="H12:H13" si="2">ROUNDUP(G12,-3)</f>
        <v>227000</v>
      </c>
    </row>
    <row r="13" spans="1:18">
      <c r="B13" s="10" t="s">
        <v>13</v>
      </c>
      <c r="C13">
        <v>70</v>
      </c>
      <c r="D13">
        <v>112</v>
      </c>
      <c r="E13">
        <v>6</v>
      </c>
      <c r="F13">
        <f>C13+D13+E13</f>
        <v>188</v>
      </c>
      <c r="G13" s="11">
        <f>F13*K4</f>
        <v>219333.33333333334</v>
      </c>
      <c r="H13" s="6">
        <f t="shared" si="2"/>
        <v>220000</v>
      </c>
    </row>
    <row r="14" spans="1:18">
      <c r="B14" s="10"/>
      <c r="G14" s="5"/>
      <c r="H14" s="22">
        <f>SUM(H11:H13)</f>
        <v>695000</v>
      </c>
    </row>
    <row r="15" spans="1:18">
      <c r="A15" s="21" t="s">
        <v>26</v>
      </c>
      <c r="B15" s="20"/>
      <c r="C15" s="16"/>
      <c r="D15" s="16"/>
      <c r="E15" s="16"/>
      <c r="F15" s="16"/>
      <c r="G15" s="16"/>
      <c r="H15" s="16"/>
      <c r="I15" s="5" t="s">
        <v>34</v>
      </c>
      <c r="J15" s="5" t="s">
        <v>35</v>
      </c>
      <c r="K15" s="2" t="s">
        <v>36</v>
      </c>
      <c r="L15" s="3"/>
    </row>
    <row r="16" spans="1:18">
      <c r="A16" s="7">
        <v>45901</v>
      </c>
      <c r="B16" s="10" t="s">
        <v>14</v>
      </c>
      <c r="C16">
        <v>75</v>
      </c>
      <c r="D16">
        <v>142</v>
      </c>
      <c r="F16">
        <f t="shared" ref="F16:F22" si="3">C16+D16</f>
        <v>217</v>
      </c>
      <c r="G16" s="1">
        <f>F16*K4</f>
        <v>253166.66666666669</v>
      </c>
      <c r="H16" s="6">
        <f>ROUNDUP(G16,-3)</f>
        <v>254000</v>
      </c>
      <c r="I16">
        <v>38</v>
      </c>
      <c r="J16">
        <v>79</v>
      </c>
      <c r="K16">
        <v>39</v>
      </c>
      <c r="L16">
        <f t="shared" ref="L16:L22" si="4">I16+J16+K16</f>
        <v>156</v>
      </c>
      <c r="M16" s="1">
        <f>L16*K4</f>
        <v>182000</v>
      </c>
    </row>
    <row r="17" spans="2:13">
      <c r="B17" s="10" t="s">
        <v>15</v>
      </c>
      <c r="C17">
        <v>77</v>
      </c>
      <c r="D17">
        <v>128</v>
      </c>
      <c r="F17">
        <f t="shared" si="3"/>
        <v>205</v>
      </c>
      <c r="G17" s="1">
        <f>F17*K4</f>
        <v>239166.66666666669</v>
      </c>
      <c r="H17" s="6">
        <f t="shared" ref="H17:H22" si="5">ROUNDUP(G17,-3)</f>
        <v>240000</v>
      </c>
      <c r="I17">
        <v>35</v>
      </c>
      <c r="J17">
        <v>77</v>
      </c>
      <c r="K17">
        <v>36</v>
      </c>
      <c r="L17">
        <f t="shared" si="4"/>
        <v>148</v>
      </c>
      <c r="M17" s="1">
        <f>L17*K4</f>
        <v>172666.66666666669</v>
      </c>
    </row>
    <row r="18" spans="2:13">
      <c r="B18" s="10" t="s">
        <v>16</v>
      </c>
      <c r="C18">
        <v>76</v>
      </c>
      <c r="D18">
        <v>131</v>
      </c>
      <c r="F18">
        <f t="shared" si="3"/>
        <v>207</v>
      </c>
      <c r="G18" s="1">
        <f>F18*K4</f>
        <v>241500.00000000003</v>
      </c>
      <c r="H18" s="6">
        <f t="shared" si="5"/>
        <v>242000</v>
      </c>
      <c r="I18">
        <v>35</v>
      </c>
      <c r="J18">
        <v>67</v>
      </c>
      <c r="K18">
        <v>46</v>
      </c>
      <c r="L18">
        <f t="shared" si="4"/>
        <v>148</v>
      </c>
      <c r="M18" s="1">
        <f>L18*K4</f>
        <v>172666.66666666669</v>
      </c>
    </row>
    <row r="19" spans="2:13">
      <c r="B19" s="10" t="s">
        <v>17</v>
      </c>
      <c r="C19" s="3">
        <v>67</v>
      </c>
      <c r="D19" s="3">
        <v>130</v>
      </c>
      <c r="F19">
        <f t="shared" si="3"/>
        <v>197</v>
      </c>
      <c r="G19" s="1">
        <f>F19*K4</f>
        <v>229833.33333333334</v>
      </c>
      <c r="H19" s="6">
        <f t="shared" si="5"/>
        <v>230000</v>
      </c>
      <c r="I19" s="3">
        <v>29</v>
      </c>
      <c r="J19" s="3">
        <v>74</v>
      </c>
      <c r="K19" s="3">
        <v>43</v>
      </c>
      <c r="L19" s="3">
        <f t="shared" si="4"/>
        <v>146</v>
      </c>
      <c r="M19" s="4">
        <f>L19*K4</f>
        <v>170333.33333333334</v>
      </c>
    </row>
    <row r="20" spans="2:13">
      <c r="B20" s="10" t="s">
        <v>18</v>
      </c>
      <c r="C20" s="8">
        <v>75</v>
      </c>
      <c r="D20" s="8">
        <v>127</v>
      </c>
      <c r="F20">
        <f t="shared" si="3"/>
        <v>202</v>
      </c>
      <c r="G20" s="1">
        <f>F20*K4</f>
        <v>235666.66666666669</v>
      </c>
      <c r="H20" s="6">
        <f t="shared" si="5"/>
        <v>236000</v>
      </c>
      <c r="I20" s="8">
        <v>33</v>
      </c>
      <c r="J20" s="8">
        <v>71</v>
      </c>
      <c r="K20" s="8">
        <v>42</v>
      </c>
      <c r="L20" s="8">
        <f t="shared" si="4"/>
        <v>146</v>
      </c>
      <c r="M20" s="9">
        <f>L20*K4</f>
        <v>170333.33333333334</v>
      </c>
    </row>
    <row r="21" spans="2:13">
      <c r="B21" s="10" t="s">
        <v>19</v>
      </c>
      <c r="C21" s="3">
        <v>74</v>
      </c>
      <c r="D21" s="3">
        <v>128</v>
      </c>
      <c r="F21">
        <f t="shared" si="3"/>
        <v>202</v>
      </c>
      <c r="G21" s="1">
        <f>F21*K4</f>
        <v>235666.66666666669</v>
      </c>
      <c r="H21" s="6">
        <f t="shared" si="5"/>
        <v>236000</v>
      </c>
      <c r="I21" s="3">
        <v>33</v>
      </c>
      <c r="J21" s="3">
        <v>65</v>
      </c>
      <c r="K21" s="3">
        <v>48</v>
      </c>
      <c r="L21" s="3">
        <f t="shared" si="4"/>
        <v>146</v>
      </c>
      <c r="M21" s="4">
        <f>L21*K4</f>
        <v>170333.33333333334</v>
      </c>
    </row>
    <row r="22" spans="2:13">
      <c r="B22" s="10" t="s">
        <v>20</v>
      </c>
      <c r="C22">
        <v>76</v>
      </c>
      <c r="D22">
        <v>130</v>
      </c>
      <c r="F22">
        <f t="shared" si="3"/>
        <v>206</v>
      </c>
      <c r="G22" s="1">
        <f>F22*K4</f>
        <v>240333.33333333334</v>
      </c>
      <c r="H22" s="4">
        <f t="shared" si="5"/>
        <v>241000</v>
      </c>
      <c r="I22">
        <v>34</v>
      </c>
      <c r="J22">
        <v>54</v>
      </c>
      <c r="K22">
        <v>58</v>
      </c>
      <c r="L22">
        <f t="shared" si="4"/>
        <v>146</v>
      </c>
      <c r="M22" s="1">
        <f>L22*K4</f>
        <v>170333.33333333334</v>
      </c>
    </row>
    <row r="23" spans="2:13">
      <c r="H23" s="22">
        <f>SUM(H16:H22)</f>
        <v>1679000</v>
      </c>
      <c r="M23" s="1">
        <f>SUM(M16:M22)</f>
        <v>1208666.6666666667</v>
      </c>
    </row>
    <row r="25" spans="2:13">
      <c r="B25" s="5"/>
    </row>
    <row r="28" spans="2:13">
      <c r="B28" s="12"/>
      <c r="C28" s="12"/>
      <c r="D28" s="12"/>
      <c r="E28" s="12"/>
      <c r="F28" s="12"/>
      <c r="G28" s="12"/>
    </row>
    <row r="29" spans="2:13">
      <c r="B29" s="13"/>
      <c r="C29" s="14"/>
      <c r="D29" s="14"/>
      <c r="E29" s="14"/>
      <c r="F29" s="14"/>
      <c r="G29" s="15"/>
    </row>
    <row r="30" spans="2:13">
      <c r="B30" s="13"/>
      <c r="C30" s="14"/>
      <c r="D30" s="14"/>
      <c r="E30" s="14"/>
      <c r="F30" s="14"/>
      <c r="G30" s="15"/>
    </row>
    <row r="31" spans="2:13">
      <c r="B31" s="14"/>
      <c r="C31" s="14"/>
      <c r="D31" s="14"/>
      <c r="E31" s="14"/>
      <c r="F31" s="14"/>
      <c r="G31" s="14"/>
    </row>
    <row r="32" spans="2:13">
      <c r="B32" s="12"/>
      <c r="C32" s="12"/>
      <c r="D32" s="12"/>
      <c r="E32" s="12"/>
      <c r="F32" s="12"/>
      <c r="G32" s="12"/>
    </row>
    <row r="33" spans="2:11">
      <c r="B33" s="13"/>
      <c r="C33" s="14"/>
      <c r="D33" s="14"/>
      <c r="E33" s="14"/>
      <c r="F33" s="14"/>
      <c r="G33" s="15"/>
    </row>
    <row r="34" spans="2:11">
      <c r="B34" s="13"/>
      <c r="C34" s="14"/>
      <c r="D34" s="14"/>
      <c r="E34" s="14"/>
      <c r="F34" s="14"/>
      <c r="G34" s="15"/>
    </row>
    <row r="35" spans="2:11">
      <c r="B35" s="14"/>
      <c r="C35" s="14"/>
      <c r="D35" s="14"/>
      <c r="E35" s="14"/>
      <c r="F35" s="14"/>
      <c r="G35" s="14"/>
    </row>
    <row r="36" spans="2:11">
      <c r="B36" s="12"/>
      <c r="C36" s="12"/>
      <c r="D36" s="12"/>
      <c r="E36" s="12"/>
      <c r="F36" s="12"/>
      <c r="G36" s="12"/>
    </row>
    <row r="37" spans="2:11">
      <c r="B37" s="13"/>
      <c r="C37" s="14"/>
      <c r="D37" s="14"/>
      <c r="E37" s="14"/>
      <c r="F37" s="14"/>
      <c r="G37" s="15"/>
    </row>
    <row r="38" spans="2:11">
      <c r="B38" s="13"/>
      <c r="C38" s="14"/>
      <c r="D38" s="14"/>
      <c r="E38" s="14"/>
      <c r="F38" s="14"/>
      <c r="G38" s="15"/>
    </row>
    <row r="39" spans="2:11">
      <c r="B39" s="17"/>
      <c r="C39" s="17"/>
      <c r="D39" s="17"/>
      <c r="E39" s="17"/>
      <c r="F39" s="17"/>
      <c r="G39" s="17"/>
      <c r="H39" s="17"/>
      <c r="I39" s="17"/>
      <c r="J39" s="17"/>
      <c r="K39" s="17"/>
    </row>
    <row r="40" spans="2:11">
      <c r="B40" s="17"/>
      <c r="C40" s="17"/>
      <c r="D40" s="17"/>
      <c r="E40" s="17"/>
      <c r="F40" s="17"/>
      <c r="G40" s="17"/>
      <c r="H40" s="17"/>
      <c r="I40" s="17"/>
      <c r="J40" s="17"/>
      <c r="K40" s="17"/>
    </row>
    <row r="41" spans="2:11">
      <c r="B41" s="17"/>
      <c r="C41" s="17"/>
      <c r="D41" s="17"/>
      <c r="E41" s="17"/>
      <c r="F41" s="17"/>
      <c r="G41" s="17"/>
      <c r="H41" s="17"/>
      <c r="I41" s="17"/>
      <c r="J41" s="17"/>
      <c r="K41" s="17"/>
    </row>
    <row r="42" spans="2:11"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pans="2:11"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pans="2:11"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pans="2:11"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pans="2:11"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pans="2:11"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pans="2:11">
      <c r="B48" s="17"/>
      <c r="C48" s="17"/>
      <c r="D48" s="17"/>
      <c r="E48" s="17"/>
      <c r="F48" s="17"/>
      <c r="G48" s="17"/>
      <c r="H48" s="17"/>
      <c r="I48" s="17"/>
      <c r="J48" s="17"/>
      <c r="K48" s="17"/>
    </row>
    <row r="49" spans="2:11">
      <c r="B49" s="17"/>
      <c r="C49" s="17"/>
      <c r="D49" s="17"/>
      <c r="E49" s="17"/>
      <c r="F49" s="17"/>
      <c r="G49" s="17"/>
      <c r="H49" s="17"/>
      <c r="I49" s="17"/>
      <c r="J49" s="17"/>
      <c r="K49" s="17"/>
    </row>
    <row r="50" spans="2:11">
      <c r="B50" s="17"/>
      <c r="C50" s="17"/>
      <c r="D50" s="17"/>
      <c r="E50" s="17"/>
      <c r="F50" s="17"/>
      <c r="G50" s="11"/>
      <c r="H50" s="17"/>
      <c r="I50" s="17"/>
      <c r="J50" s="17"/>
      <c r="K50" s="17"/>
    </row>
    <row r="61" spans="2:11">
      <c r="H61" s="1"/>
    </row>
    <row r="62" spans="2:11">
      <c r="J62" s="1"/>
      <c r="K62" s="1"/>
    </row>
    <row r="63" spans="2:11">
      <c r="J63" s="1"/>
      <c r="K63" s="1"/>
    </row>
    <row r="64" spans="2:11">
      <c r="J64" s="1"/>
      <c r="K64" s="1"/>
    </row>
    <row r="65" spans="7:11">
      <c r="J65" s="1"/>
      <c r="K65" s="1"/>
    </row>
    <row r="66" spans="7:11">
      <c r="J66" s="1"/>
      <c r="K66" s="1"/>
    </row>
    <row r="67" spans="7:11">
      <c r="J67" s="1"/>
      <c r="K67" s="1"/>
    </row>
    <row r="68" spans="7:11">
      <c r="J68" s="1"/>
      <c r="K68" s="1"/>
    </row>
    <row r="69" spans="7:11">
      <c r="G69" s="1"/>
      <c r="K69" s="1"/>
    </row>
    <row r="70" spans="7:11">
      <c r="G70" s="1"/>
    </row>
    <row r="71" spans="7:11">
      <c r="G71" s="1"/>
      <c r="J71" s="1"/>
    </row>
    <row r="72" spans="7:11">
      <c r="J72" s="1"/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METALTRONICOS</dc:creator>
  <cp:lastModifiedBy>METALTRONICOS</cp:lastModifiedBy>
  <dcterms:created xsi:type="dcterms:W3CDTF">2025-06-04T16:24:39Z</dcterms:created>
  <dcterms:modified xsi:type="dcterms:W3CDTF">2025-09-01T19:42:19Z</dcterms:modified>
</cp:coreProperties>
</file>