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53.xml" ContentType="application/vnd.openxmlformats-officedocument.spreadsheetml.worksheet+xml"/>
  <Override PartName="/xl/worksheets/sheet71.xml" ContentType="application/vnd.openxmlformats-officedocument.spreadsheetml.worksheet+xml"/>
  <Override PartName="/xl/worksheets/sheet82.xml" ContentType="application/vnd.openxmlformats-officedocument.spreadsheetml.worksheet+xml"/>
  <Override PartName="/xl/worksheets/sheet13.xml" ContentType="application/vnd.openxmlformats-officedocument.spreadsheetml.worksheet+xml"/>
  <Override PartName="/xl/worksheets/sheet42.xml" ContentType="application/vnd.openxmlformats-officedocument.spreadsheetml.worksheet+xml"/>
  <Override PartName="/xl/worksheets/sheet60.xml" ContentType="application/vnd.openxmlformats-officedocument.spreadsheetml.worksheet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drawings/drawing17.xml" ContentType="application/vnd.openxmlformats-officedocument.drawing+xml"/>
  <Default Extension="xml" ContentType="application/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worksheets/sheet98.xml" ContentType="application/vnd.openxmlformats-officedocument.spreadsheetml.worksheet+xml"/>
  <Override PartName="/xl/drawings/drawing13.xml" ContentType="application/vnd.openxmlformats-officedocument.drawing+xml"/>
  <Override PartName="/xl/worksheets/sheet69.xml" ContentType="application/vnd.openxmlformats-officedocument.spreadsheetml.worksheet+xml"/>
  <Override PartName="/xl/worksheets/sheet87.xml" ContentType="application/vnd.openxmlformats-officedocument.spreadsheetml.worksheet+xml"/>
  <Override PartName="/xl/drawings/drawing20.xml" ContentType="application/vnd.openxmlformats-officedocument.drawing+xml"/>
  <Override PartName="/xl/worksheets/sheet29.xml" ContentType="application/vnd.openxmlformats-officedocument.spreadsheetml.worksheet+xml"/>
  <Override PartName="/xl/worksheets/sheet47.xml" ContentType="application/vnd.openxmlformats-officedocument.spreadsheetml.worksheet+xml"/>
  <Override PartName="/xl/worksheets/sheet58.xml" ContentType="application/vnd.openxmlformats-officedocument.spreadsheetml.worksheet+xml"/>
  <Override PartName="/xl/worksheets/sheet76.xml" ContentType="application/vnd.openxmlformats-officedocument.spreadsheetml.worksheet+xml"/>
  <Override PartName="/xl/worksheets/sheet94.xml" ContentType="application/vnd.openxmlformats-officedocument.spreadsheetml.worksheet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45.xml" ContentType="application/vnd.openxmlformats-officedocument.spreadsheetml.worksheet+xml"/>
  <Override PartName="/xl/worksheets/sheet54.xml" ContentType="application/vnd.openxmlformats-officedocument.spreadsheetml.worksheet+xml"/>
  <Override PartName="/xl/worksheets/sheet56.xml" ContentType="application/vnd.openxmlformats-officedocument.spreadsheetml.worksheet+xml"/>
  <Override PartName="/xl/worksheets/sheet65.xml" ContentType="application/vnd.openxmlformats-officedocument.spreadsheetml.worksheet+xml"/>
  <Override PartName="/xl/worksheets/sheet74.xml" ContentType="application/vnd.openxmlformats-officedocument.spreadsheetml.worksheet+xml"/>
  <Override PartName="/xl/worksheets/sheet83.xml" ContentType="application/vnd.openxmlformats-officedocument.spreadsheetml.worksheet+xml"/>
  <Override PartName="/xl/worksheets/sheet92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Override PartName="/xl/worksheets/sheet72.xml" ContentType="application/vnd.openxmlformats-officedocument.spreadsheetml.worksheet+xml"/>
  <Override PartName="/xl/worksheets/sheet81.xml" ContentType="application/vnd.openxmlformats-officedocument.spreadsheetml.worksheet+xml"/>
  <Override PartName="/xl/worksheets/sheet90.xml" ContentType="application/vnd.openxmlformats-officedocument.spreadsheetml.worksheet+xml"/>
  <Override PartName="/xl/worksheets/sheet100.xml" ContentType="application/vnd.openxmlformats-officedocument.spreadsheetml.worksheet+xml"/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worksheets/sheet70.xml" ContentType="application/vnd.openxmlformats-officedocument.spreadsheetml.worksheet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jpeg" ContentType="image/jpeg"/>
  <Override PartName="/xl/drawings/drawing5.xml" ContentType="application/vnd.openxmlformats-officedocument.drawing+xml"/>
  <Override PartName="/xl/drawings/drawing18.xml" ContentType="application/vnd.openxmlformats-officedocument.drawing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drawings/drawing3.xml" ContentType="application/vnd.openxmlformats-officedocument.drawing+xml"/>
  <Override PartName="/xl/drawings/drawing16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99.xml" ContentType="application/vnd.openxmlformats-officedocument.spreadsheetml.worksheet+xml"/>
  <Override PartName="/xl/drawings/drawing1.xml" ContentType="application/vnd.openxmlformats-officedocument.drawing+xml"/>
  <Override PartName="/xl/drawings/drawing14.xml" ContentType="application/vnd.openxmlformats-officedocument.drawing+xml"/>
  <Override PartName="/xl/worksheets/sheet59.xml" ContentType="application/vnd.openxmlformats-officedocument.spreadsheetml.worksheet+xml"/>
  <Override PartName="/xl/worksheets/sheet68.xml" ContentType="application/vnd.openxmlformats-officedocument.spreadsheetml.worksheet+xml"/>
  <Override PartName="/xl/worksheets/sheet77.xml" ContentType="application/vnd.openxmlformats-officedocument.spreadsheetml.worksheet+xml"/>
  <Override PartName="/xl/worksheets/sheet79.xml" ContentType="application/vnd.openxmlformats-officedocument.spreadsheetml.worksheet+xml"/>
  <Override PartName="/xl/worksheets/sheet88.xml" ContentType="application/vnd.openxmlformats-officedocument.spreadsheetml.worksheet+xml"/>
  <Override PartName="/xl/worksheets/sheet97.xml" ContentType="application/vnd.openxmlformats-officedocument.spreadsheetml.worksheet+xml"/>
  <Override PartName="/xl/drawings/drawing12.xml" ContentType="application/vnd.openxmlformats-officedocument.drawing+xml"/>
  <Override PartName="/xl/drawings/drawing21.xml" ContentType="application/vnd.openxmlformats-officedocument.drawing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66.xml" ContentType="application/vnd.openxmlformats-officedocument.spreadsheetml.worksheet+xml"/>
  <Override PartName="/xl/worksheets/sheet75.xml" ContentType="application/vnd.openxmlformats-officedocument.spreadsheetml.worksheet+xml"/>
  <Override PartName="/xl/worksheets/sheet86.xml" ContentType="application/vnd.openxmlformats-officedocument.spreadsheetml.worksheet+xml"/>
  <Override PartName="/xl/worksheets/sheet95.xml" ContentType="application/vnd.openxmlformats-officedocument.spreadsheetml.worksheet+xml"/>
  <Override PartName="/xl/worksheets/sheet103.xml" ContentType="application/vnd.openxmlformats-officedocument.spreadsheetml.worksheet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6.xml" ContentType="application/vnd.openxmlformats-officedocument.spreadsheetml.worksheet+xml"/>
  <Override PartName="/xl/worksheets/sheet55.xml" ContentType="application/vnd.openxmlformats-officedocument.spreadsheetml.worksheet+xml"/>
  <Override PartName="/xl/worksheets/sheet64.xml" ContentType="application/vnd.openxmlformats-officedocument.spreadsheetml.worksheet+xml"/>
  <Override PartName="/xl/worksheets/sheet73.xml" ContentType="application/vnd.openxmlformats-officedocument.spreadsheetml.worksheet+xml"/>
  <Override PartName="/xl/worksheets/sheet84.xml" ContentType="application/vnd.openxmlformats-officedocument.spreadsheetml.worksheet+xml"/>
  <Override PartName="/xl/worksheets/sheet93.xml" ContentType="application/vnd.openxmlformats-officedocument.spreadsheetml.worksheet+xml"/>
  <Override PartName="/xl/worksheets/sheet101.xml" ContentType="application/vnd.openxmlformats-officedocument.spreadsheetml.workshee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worksheets/sheet44.xml" ContentType="application/vnd.openxmlformats-officedocument.spreadsheetml.worksheet+xml"/>
  <Override PartName="/xl/worksheets/sheet62.xml" ContentType="application/vnd.openxmlformats-officedocument.spreadsheetml.worksheet+xml"/>
  <Override PartName="/xl/worksheets/sheet91.xml" ContentType="application/vnd.openxmlformats-officedocument.spreadsheetml.worksheet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51.xml" ContentType="application/vnd.openxmlformats-officedocument.spreadsheetml.worksheet+xml"/>
  <Override PartName="/xl/worksheets/sheet80.xml" ContentType="application/vnd.openxmlformats-officedocument.spreadsheetml.worksheet+xml"/>
  <Override PartName="/xl/theme/theme1.xml" ContentType="application/vnd.openxmlformats-officedocument.theme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worksheets/sheet11.xml" ContentType="application/vnd.openxmlformats-officedocument.spreadsheetml.worksheet+xml"/>
  <Override PartName="/xl/worksheets/sheet40.xml" ContentType="application/vnd.openxmlformats-officedocument.spreadsheetml.worksheet+xml"/>
  <Override PartName="/xl/drawings/drawing4.xml" ContentType="application/vnd.openxmlformats-officedocument.drawing+xml"/>
  <Default Extension="rels" ContentType="application/vnd.openxmlformats-package.relationships+xml"/>
  <Override PartName="/xl/worksheets/sheet5.xml" ContentType="application/vnd.openxmlformats-officedocument.spreadsheetml.worksheet+xml"/>
  <Override PartName="/xl/drawings/drawing15.xml" ContentType="application/vnd.openxmlformats-officedocument.drawing+xml"/>
  <Override PartName="/xl/worksheets/sheet89.xml" ContentType="application/vnd.openxmlformats-officedocument.spreadsheetml.worksheet+xml"/>
  <Override PartName="/xl/drawings/drawing22.xml" ContentType="application/vnd.openxmlformats-officedocument.drawing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78.xml" ContentType="application/vnd.openxmlformats-officedocument.spreadsheetml.worksheet+xml"/>
  <Override PartName="/xl/worksheets/sheet96.xml" ContentType="application/vnd.openxmlformats-officedocument.spreadsheetml.worksheet+xml"/>
  <Override PartName="/xl/drawings/drawing11.xml" ContentType="application/vnd.openxmlformats-officedocument.drawing+xml"/>
  <Override PartName="/xl/worksheets/sheet38.xml" ContentType="application/vnd.openxmlformats-officedocument.spreadsheetml.worksheet+xml"/>
  <Override PartName="/xl/worksheets/sheet67.xml" ContentType="application/vnd.openxmlformats-officedocument.spreadsheetml.worksheet+xml"/>
  <Override PartName="/xl/worksheets/sheet8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5" yWindow="-15" windowWidth="12435" windowHeight="10170" firstSheet="89" activeTab="102"/>
  </bookViews>
  <sheets>
    <sheet name="0117" sheetId="1" r:id="rId1"/>
    <sheet name="0217" sheetId="4" r:id="rId2"/>
    <sheet name="0317" sheetId="5" r:id="rId3"/>
    <sheet name="0417" sheetId="6" r:id="rId4"/>
    <sheet name="0517" sheetId="7" r:id="rId5"/>
    <sheet name="0617" sheetId="8" r:id="rId6"/>
    <sheet name="0717" sheetId="9" r:id="rId7"/>
    <sheet name="0817" sheetId="10" r:id="rId8"/>
    <sheet name="0917" sheetId="11" r:id="rId9"/>
    <sheet name="1017" sheetId="12" r:id="rId10"/>
    <sheet name="1117" sheetId="13" r:id="rId11"/>
    <sheet name="1217" sheetId="14" r:id="rId12"/>
    <sheet name="0118" sheetId="15" r:id="rId13"/>
    <sheet name="0218" sheetId="16" r:id="rId14"/>
    <sheet name="0318" sheetId="17" r:id="rId15"/>
    <sheet name="0418" sheetId="18" r:id="rId16"/>
    <sheet name="0518" sheetId="19" r:id="rId17"/>
    <sheet name="0618" sheetId="20" r:id="rId18"/>
    <sheet name="0718" sheetId="21" r:id="rId19"/>
    <sheet name="0818" sheetId="22" r:id="rId20"/>
    <sheet name="0918" sheetId="23" r:id="rId21"/>
    <sheet name="1018" sheetId="24" r:id="rId22"/>
    <sheet name="1118" sheetId="25" r:id="rId23"/>
    <sheet name="1218" sheetId="26" r:id="rId24"/>
    <sheet name="0119" sheetId="27" r:id="rId25"/>
    <sheet name="0219" sheetId="28" r:id="rId26"/>
    <sheet name="0319" sheetId="29" r:id="rId27"/>
    <sheet name="0419" sheetId="30" r:id="rId28"/>
    <sheet name="0519" sheetId="31" r:id="rId29"/>
    <sheet name="0619" sheetId="32" r:id="rId30"/>
    <sheet name="0719" sheetId="33" r:id="rId31"/>
    <sheet name="0819" sheetId="34" r:id="rId32"/>
    <sheet name="0919" sheetId="35" r:id="rId33"/>
    <sheet name="1019" sheetId="36" r:id="rId34"/>
    <sheet name="1119" sheetId="38" r:id="rId35"/>
    <sheet name="1219" sheetId="39" r:id="rId36"/>
    <sheet name="0120" sheetId="40" r:id="rId37"/>
    <sheet name="0220" sheetId="41" r:id="rId38"/>
    <sheet name="0320" sheetId="42" r:id="rId39"/>
    <sheet name="0420" sheetId="43" r:id="rId40"/>
    <sheet name="0520" sheetId="44" r:id="rId41"/>
    <sheet name="0620" sheetId="45" r:id="rId42"/>
    <sheet name="0720" sheetId="46" r:id="rId43"/>
    <sheet name="0820" sheetId="47" r:id="rId44"/>
    <sheet name="0920" sheetId="48" r:id="rId45"/>
    <sheet name="1020" sheetId="49" r:id="rId46"/>
    <sheet name="1120" sheetId="50" r:id="rId47"/>
    <sheet name="1220" sheetId="51" r:id="rId48"/>
    <sheet name="0121" sheetId="52" r:id="rId49"/>
    <sheet name="0221" sheetId="53" r:id="rId50"/>
    <sheet name="0321" sheetId="54" r:id="rId51"/>
    <sheet name="0421" sheetId="55" r:id="rId52"/>
    <sheet name="0521" sheetId="56" r:id="rId53"/>
    <sheet name="0621" sheetId="57" r:id="rId54"/>
    <sheet name="0721" sheetId="58" r:id="rId55"/>
    <sheet name="0821" sheetId="59" r:id="rId56"/>
    <sheet name="0921" sheetId="60" r:id="rId57"/>
    <sheet name="1021" sheetId="61" r:id="rId58"/>
    <sheet name="1121" sheetId="62" r:id="rId59"/>
    <sheet name="1221" sheetId="63" r:id="rId60"/>
    <sheet name="0122" sheetId="64" r:id="rId61"/>
    <sheet name="0222" sheetId="65" r:id="rId62"/>
    <sheet name="0322" sheetId="66" r:id="rId63"/>
    <sheet name="0422" sheetId="67" r:id="rId64"/>
    <sheet name="0522" sheetId="68" r:id="rId65"/>
    <sheet name="0622" sheetId="69" r:id="rId66"/>
    <sheet name="0722" sheetId="70" r:id="rId67"/>
    <sheet name="0822" sheetId="71" r:id="rId68"/>
    <sheet name="0922" sheetId="72" r:id="rId69"/>
    <sheet name="1022" sheetId="73" r:id="rId70"/>
    <sheet name="1122" sheetId="74" r:id="rId71"/>
    <sheet name="1222" sheetId="75" r:id="rId72"/>
    <sheet name="0123" sheetId="76" r:id="rId73"/>
    <sheet name="0223" sheetId="77" r:id="rId74"/>
    <sheet name="0323" sheetId="78" r:id="rId75"/>
    <sheet name="0423" sheetId="79" r:id="rId76"/>
    <sheet name="0523" sheetId="80" r:id="rId77"/>
    <sheet name="0623" sheetId="81" r:id="rId78"/>
    <sheet name="0723" sheetId="82" r:id="rId79"/>
    <sheet name="0823" sheetId="83" r:id="rId80"/>
    <sheet name="0923" sheetId="84" r:id="rId81"/>
    <sheet name="1023" sheetId="85" r:id="rId82"/>
    <sheet name="1123" sheetId="86" r:id="rId83"/>
    <sheet name="1223" sheetId="87" r:id="rId84"/>
    <sheet name="0124" sheetId="88" r:id="rId85"/>
    <sheet name="0224" sheetId="89" r:id="rId86"/>
    <sheet name="0324" sheetId="90" r:id="rId87"/>
    <sheet name="0424" sheetId="91" r:id="rId88"/>
    <sheet name="0524" sheetId="92" r:id="rId89"/>
    <sheet name="0624" sheetId="93" r:id="rId90"/>
    <sheet name="0724" sheetId="94" r:id="rId91"/>
    <sheet name="0824" sheetId="95" r:id="rId92"/>
    <sheet name="0924" sheetId="96" r:id="rId93"/>
    <sheet name="1024" sheetId="97" r:id="rId94"/>
    <sheet name="1124" sheetId="98" r:id="rId95"/>
    <sheet name="1224" sheetId="99" r:id="rId96"/>
    <sheet name="0125" sheetId="100" r:id="rId97"/>
    <sheet name="0225" sheetId="101" r:id="rId98"/>
    <sheet name="0325" sheetId="102" r:id="rId99"/>
    <sheet name="0425" sheetId="103" r:id="rId100"/>
    <sheet name="0525" sheetId="104" r:id="rId101"/>
    <sheet name="0625" sheetId="105" r:id="rId102"/>
    <sheet name="0725" sheetId="106" r:id="rId103"/>
  </sheets>
  <calcPr calcId="124519"/>
</workbook>
</file>

<file path=xl/calcChain.xml><?xml version="1.0" encoding="utf-8"?>
<calcChain xmlns="http://schemas.openxmlformats.org/spreadsheetml/2006/main">
  <c r="E6" i="106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O75"/>
  <c r="O74"/>
  <c r="O76" s="1"/>
  <c r="O78" s="1"/>
  <c r="O72"/>
  <c r="O71"/>
  <c r="O70"/>
  <c r="O69"/>
  <c r="O68"/>
  <c r="M36"/>
  <c r="E5"/>
  <c r="H25" i="105"/>
  <c r="E32" i="106" l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O75" i="105" l="1"/>
  <c r="O71"/>
  <c r="O70"/>
  <c r="O69"/>
  <c r="O72" s="1"/>
  <c r="O74" s="1"/>
  <c r="O76" s="1"/>
  <c r="O78" s="1"/>
  <c r="O68"/>
  <c r="M36"/>
  <c r="E6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5"/>
  <c r="H30" i="104"/>
  <c r="O78" l="1"/>
  <c r="O76"/>
  <c r="O75"/>
  <c r="O74"/>
  <c r="O72"/>
  <c r="O71"/>
  <c r="O70"/>
  <c r="O69"/>
  <c r="O68"/>
  <c r="M36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33" i="103"/>
  <c r="O75"/>
  <c r="O71"/>
  <c r="O72" s="1"/>
  <c r="O74" s="1"/>
  <c r="O76" s="1"/>
  <c r="O78" s="1"/>
  <c r="O70"/>
  <c r="O69"/>
  <c r="O68"/>
  <c r="M36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37" i="102"/>
  <c r="H36"/>
  <c r="O75"/>
  <c r="O74"/>
  <c r="O76" s="1"/>
  <c r="O78" s="1"/>
  <c r="O72"/>
  <c r="O71"/>
  <c r="O70"/>
  <c r="O69"/>
  <c r="O68"/>
  <c r="M36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23" i="101" l="1"/>
  <c r="O75" l="1"/>
  <c r="O71"/>
  <c r="O70"/>
  <c r="O69"/>
  <c r="O68"/>
  <c r="O72" s="1"/>
  <c r="O74" s="1"/>
  <c r="O76" s="1"/>
  <c r="O78" s="1"/>
  <c r="M36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20" i="100"/>
  <c r="E6" l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O75"/>
  <c r="O74"/>
  <c r="O76" s="1"/>
  <c r="O78" s="1"/>
  <c r="O72"/>
  <c r="O71"/>
  <c r="O70"/>
  <c r="O69"/>
  <c r="O68"/>
  <c r="M36"/>
  <c r="E5"/>
  <c r="H28" i="99"/>
  <c r="H26"/>
  <c r="F26"/>
  <c r="E30" i="100" l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O75" i="99"/>
  <c r="O71"/>
  <c r="O70"/>
  <c r="O69"/>
  <c r="O68"/>
  <c r="M36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O72" l="1"/>
  <c r="O74" s="1"/>
  <c r="O76" s="1"/>
  <c r="O78" s="1"/>
  <c r="F34" i="98"/>
  <c r="H34"/>
  <c r="H36" s="1"/>
  <c r="O75" l="1"/>
  <c r="O71"/>
  <c r="O70"/>
  <c r="O69"/>
  <c r="O68"/>
  <c r="M36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24" i="97"/>
  <c r="O72" i="98" l="1"/>
  <c r="O74" s="1"/>
  <c r="O76" s="1"/>
  <c r="O78" s="1"/>
  <c r="O75" i="97"/>
  <c r="O71"/>
  <c r="O70"/>
  <c r="O69"/>
  <c r="O68"/>
  <c r="M36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34" i="96"/>
  <c r="F32"/>
  <c r="H32"/>
  <c r="M36"/>
  <c r="H35" i="95"/>
  <c r="H37" s="1"/>
  <c r="F35"/>
  <c r="O75" i="96"/>
  <c r="O71"/>
  <c r="O70"/>
  <c r="O69"/>
  <c r="O68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O72" i="97" l="1"/>
  <c r="O74" s="1"/>
  <c r="O76" s="1"/>
  <c r="O78" s="1"/>
  <c r="O72" i="96"/>
  <c r="O74" s="1"/>
  <c r="O76" s="1"/>
  <c r="O78" s="1"/>
  <c r="O75" i="95"/>
  <c r="O71"/>
  <c r="O70"/>
  <c r="O69"/>
  <c r="O68"/>
  <c r="M35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45" i="94"/>
  <c r="M35"/>
  <c r="O75"/>
  <c r="O71"/>
  <c r="O70"/>
  <c r="O69"/>
  <c r="O68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23" i="93"/>
  <c r="H25" s="1"/>
  <c r="O75"/>
  <c r="O71"/>
  <c r="O70"/>
  <c r="O69"/>
  <c r="O68"/>
  <c r="M34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33" i="92"/>
  <c r="H35" s="1"/>
  <c r="M34"/>
  <c r="O75"/>
  <c r="O71"/>
  <c r="O70"/>
  <c r="O69"/>
  <c r="O68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42" i="91"/>
  <c r="H43" s="1"/>
  <c r="M33"/>
  <c r="O75"/>
  <c r="O71"/>
  <c r="O70"/>
  <c r="O69"/>
  <c r="O68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32" i="90"/>
  <c r="O72" i="91" l="1"/>
  <c r="O74" s="1"/>
  <c r="O76" s="1"/>
  <c r="O78" s="1"/>
  <c r="O72" i="93"/>
  <c r="O74" s="1"/>
  <c r="O76" s="1"/>
  <c r="O78" s="1"/>
  <c r="O72" i="92"/>
  <c r="O74" s="1"/>
  <c r="O76" s="1"/>
  <c r="O78" s="1"/>
  <c r="O72" i="95"/>
  <c r="O74" s="1"/>
  <c r="O76" s="1"/>
  <c r="O78" s="1"/>
  <c r="O72" i="94"/>
  <c r="O74" s="1"/>
  <c r="O76" s="1"/>
  <c r="O78" s="1"/>
  <c r="M32" i="90"/>
  <c r="O75" l="1"/>
  <c r="O71"/>
  <c r="O70"/>
  <c r="O69"/>
  <c r="O68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42" i="89"/>
  <c r="H47" s="1"/>
  <c r="F41"/>
  <c r="H41"/>
  <c r="O72" i="90" l="1"/>
  <c r="O74" s="1"/>
  <c r="O76" s="1"/>
  <c r="O78" s="1"/>
  <c r="M31" i="89"/>
  <c r="F30" i="88"/>
  <c r="H30"/>
  <c r="H31" s="1"/>
  <c r="H36" s="1"/>
  <c r="O70" i="89"/>
  <c r="O66"/>
  <c r="O65"/>
  <c r="O64"/>
  <c r="O63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M30" i="88"/>
  <c r="O70"/>
  <c r="O66"/>
  <c r="O65"/>
  <c r="O64"/>
  <c r="O63"/>
  <c r="E6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5"/>
  <c r="H26" i="87"/>
  <c r="H27" s="1"/>
  <c r="H32" s="1"/>
  <c r="O67" i="88" l="1"/>
  <c r="O69" s="1"/>
  <c r="O71" s="1"/>
  <c r="O73" s="1"/>
  <c r="O67" i="89"/>
  <c r="O69" s="1"/>
  <c r="O71" s="1"/>
  <c r="O73" s="1"/>
  <c r="O70" i="87"/>
  <c r="O66"/>
  <c r="O65"/>
  <c r="O64"/>
  <c r="O63"/>
  <c r="M23"/>
  <c r="M18"/>
  <c r="M12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39" i="86"/>
  <c r="H44" s="1"/>
  <c r="O67" i="87" l="1"/>
  <c r="O69" s="1"/>
  <c r="O71" s="1"/>
  <c r="O73" s="1"/>
  <c r="O70" i="86"/>
  <c r="O66"/>
  <c r="O64"/>
  <c r="O65"/>
  <c r="O63"/>
  <c r="O67" s="1"/>
  <c r="O69" s="1"/>
  <c r="O71" s="1"/>
  <c r="O73" s="1"/>
  <c r="M23"/>
  <c r="M18"/>
  <c r="M12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F28" i="85"/>
  <c r="H28"/>
  <c r="H29" s="1"/>
  <c r="H34" s="1"/>
  <c r="M23"/>
  <c r="M18"/>
  <c r="M12"/>
  <c r="E6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5"/>
  <c r="H36" i="84"/>
  <c r="M23"/>
  <c r="M18"/>
  <c r="M12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38" i="83"/>
  <c r="H32" i="82"/>
  <c r="M23" i="83"/>
  <c r="M18"/>
  <c r="M12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M23" i="82"/>
  <c r="M18"/>
  <c r="M12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41" i="81"/>
  <c r="E6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5"/>
  <c r="H38" i="80"/>
  <c r="M23" i="81"/>
  <c r="M18"/>
  <c r="M12"/>
  <c r="E23" l="1"/>
  <c r="E24" s="1"/>
  <c r="H29" i="79"/>
  <c r="M21" i="80"/>
  <c r="M16"/>
  <c r="M1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M21" i="79"/>
  <c r="M16"/>
  <c r="M11"/>
  <c r="E6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5"/>
  <c r="H46" i="78"/>
  <c r="E25" i="81" l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M21" i="78"/>
  <c r="M16"/>
  <c r="M1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H44" i="77"/>
  <c r="M21"/>
  <c r="M16"/>
  <c r="M1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H51" i="76"/>
  <c r="E5" l="1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H27" i="75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H34" i="74"/>
  <c r="F34"/>
  <c r="E41" i="76" l="1"/>
  <c r="H35" i="74"/>
  <c r="H38" s="1"/>
  <c r="E42" i="76" l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5" i="74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F33" i="73"/>
  <c r="H33"/>
  <c r="E6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5"/>
  <c r="H45" i="72"/>
  <c r="H40"/>
  <c r="L30"/>
  <c r="E6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5"/>
  <c r="H37" i="71"/>
  <c r="H38" s="1"/>
  <c r="H42" s="1"/>
  <c r="F37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H32" i="70"/>
  <c r="H29"/>
  <c r="E26" i="73" l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H34"/>
  <c r="H39" s="1"/>
  <c r="K93" i="70"/>
  <c r="K94" s="1"/>
  <c r="K92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H43" i="69"/>
  <c r="H46" s="1"/>
  <c r="K92"/>
  <c r="K93" s="1"/>
  <c r="K94" s="1"/>
  <c r="E5" l="1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H48" i="68"/>
  <c r="H51" s="1"/>
  <c r="F33" i="67" l="1"/>
  <c r="H33"/>
  <c r="E5" i="68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H34" i="67" l="1"/>
  <c r="H38" s="1"/>
  <c r="E50" i="68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43"/>
  <c r="E44" s="1"/>
  <c r="E45" s="1"/>
  <c r="E46" s="1"/>
  <c r="E47" s="1"/>
  <c r="E48" s="1"/>
  <c r="E49" s="1"/>
  <c r="F43" i="66"/>
  <c r="H43"/>
  <c r="E5" i="67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P56" i="66"/>
  <c r="R56" s="1"/>
  <c r="P53"/>
  <c r="R53" s="1"/>
  <c r="Q55"/>
  <c r="Q52"/>
  <c r="Q5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E157" s="1"/>
  <c r="E158" s="1"/>
  <c r="H36" i="65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E157" s="1"/>
  <c r="H33" i="64"/>
  <c r="F29"/>
  <c r="H29"/>
  <c r="E5"/>
  <c r="E6" s="1"/>
  <c r="E7" s="1"/>
  <c r="E8" s="1"/>
  <c r="E9" s="1"/>
  <c r="E10" s="1"/>
  <c r="E11" s="1"/>
  <c r="E12" s="1"/>
  <c r="E13" s="1"/>
  <c r="E14" s="1"/>
  <c r="E15" s="1"/>
  <c r="E16" s="1"/>
  <c r="E17" s="1"/>
  <c r="F40" i="63"/>
  <c r="H40"/>
  <c r="H41" s="1"/>
  <c r="H45" s="1"/>
  <c r="H36" i="62"/>
  <c r="H37" s="1"/>
  <c r="H40" s="1"/>
  <c r="F36"/>
  <c r="L106" i="63"/>
  <c r="L108" s="1"/>
  <c r="L111" s="1"/>
  <c r="N26"/>
  <c r="N25"/>
  <c r="N27" s="1"/>
  <c r="L15"/>
  <c r="L9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L105" i="62"/>
  <c r="L107" s="1"/>
  <c r="L110" s="1"/>
  <c r="N25"/>
  <c r="N26" s="1"/>
  <c r="L15"/>
  <c r="L9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H57" i="61"/>
  <c r="H53"/>
  <c r="F52"/>
  <c r="H52"/>
  <c r="L106"/>
  <c r="L109" s="1"/>
  <c r="L104"/>
  <c r="N26"/>
  <c r="N29" s="1"/>
  <c r="N25"/>
  <c r="N27" s="1"/>
  <c r="L15"/>
  <c r="L9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H55" i="60"/>
  <c r="F54"/>
  <c r="H54"/>
  <c r="E35" i="67" l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31"/>
  <c r="E32" s="1"/>
  <c r="E33" s="1"/>
  <c r="E34" s="1"/>
  <c r="P54" i="66"/>
  <c r="Q54" s="1"/>
  <c r="H44"/>
  <c r="H48" s="1"/>
  <c r="P57"/>
  <c r="Q57" s="1"/>
  <c r="R58"/>
  <c r="E18" i="64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E157" s="1"/>
  <c r="E40" i="63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E157" s="1"/>
  <c r="E158" s="1"/>
  <c r="E40" i="62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E157" s="1"/>
  <c r="N29" i="63"/>
  <c r="N27" i="62"/>
  <c r="N30" s="1"/>
  <c r="L104" i="60"/>
  <c r="L106" s="1"/>
  <c r="L109" s="1"/>
  <c r="N25"/>
  <c r="N26" s="1"/>
  <c r="L15"/>
  <c r="L9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H51" i="59"/>
  <c r="H46"/>
  <c r="F45"/>
  <c r="H45"/>
  <c r="L106"/>
  <c r="L109" s="1"/>
  <c r="L104"/>
  <c r="N27"/>
  <c r="N26"/>
  <c r="N25"/>
  <c r="L15"/>
  <c r="L9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H33" i="58"/>
  <c r="H28"/>
  <c r="F27"/>
  <c r="H27"/>
  <c r="F24" i="49"/>
  <c r="L104" i="58"/>
  <c r="L106" s="1"/>
  <c r="L109" s="1"/>
  <c r="N25"/>
  <c r="N27" s="1"/>
  <c r="L15"/>
  <c r="L9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F40" i="57"/>
  <c r="H40"/>
  <c r="H44" s="1"/>
  <c r="L15"/>
  <c r="L9"/>
  <c r="N29" i="59" l="1"/>
  <c r="Q58" i="66"/>
  <c r="Q59" s="1"/>
  <c r="R61" s="1"/>
  <c r="R62" s="1"/>
  <c r="E30" i="60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N29"/>
  <c r="N27"/>
  <c r="N26" i="58"/>
  <c r="N29" s="1"/>
  <c r="L104" i="57"/>
  <c r="L106" s="1"/>
  <c r="L109" s="1"/>
  <c r="N26"/>
  <c r="N25"/>
  <c r="N27" s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H45" i="56"/>
  <c r="F41"/>
  <c r="H41"/>
  <c r="L103"/>
  <c r="L105" s="1"/>
  <c r="L108" s="1"/>
  <c r="N24"/>
  <c r="N25" s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F38" i="55"/>
  <c r="H38"/>
  <c r="H39" s="1"/>
  <c r="H43" s="1"/>
  <c r="E21" i="57" l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N29"/>
  <c r="N26" i="56"/>
  <c r="N28" s="1"/>
  <c r="L105" i="55" l="1"/>
  <c r="L107" s="1"/>
  <c r="L110" s="1"/>
  <c r="N24"/>
  <c r="N25" s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F32" i="54"/>
  <c r="H32"/>
  <c r="L101"/>
  <c r="L103" s="1"/>
  <c r="L106" s="1"/>
  <c r="N22"/>
  <c r="N23" s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F33" i="53"/>
  <c r="H33"/>
  <c r="L101"/>
  <c r="L103" s="1"/>
  <c r="L106" s="1"/>
  <c r="N22"/>
  <c r="N23" s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F34" i="52"/>
  <c r="H34"/>
  <c r="E6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L101"/>
  <c r="L103" s="1"/>
  <c r="L106" s="1"/>
  <c r="N22"/>
  <c r="N24" s="1"/>
  <c r="E5"/>
  <c r="H20" i="51"/>
  <c r="F20"/>
  <c r="L101"/>
  <c r="L103" s="1"/>
  <c r="L106" s="1"/>
  <c r="N22"/>
  <c r="N24" s="1"/>
  <c r="E6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5"/>
  <c r="F27" i="50"/>
  <c r="H27"/>
  <c r="L101"/>
  <c r="L103" s="1"/>
  <c r="L106" s="1"/>
  <c r="N22"/>
  <c r="N23" s="1"/>
  <c r="E5"/>
  <c r="H24" i="49"/>
  <c r="H25" s="1"/>
  <c r="H29" s="1"/>
  <c r="F34" i="48"/>
  <c r="L103" i="49"/>
  <c r="L105" s="1"/>
  <c r="L108" s="1"/>
  <c r="N24"/>
  <c r="N28" s="1"/>
  <c r="N23"/>
  <c r="N26" s="1"/>
  <c r="E5"/>
  <c r="E6" s="1"/>
  <c r="E7" s="1"/>
  <c r="E8" s="1"/>
  <c r="E9" s="1"/>
  <c r="E10" s="1"/>
  <c r="E11" s="1"/>
  <c r="E12" s="1"/>
  <c r="E13" s="1"/>
  <c r="E14" s="1"/>
  <c r="E15" s="1"/>
  <c r="H34" i="48"/>
  <c r="L103"/>
  <c r="L105" s="1"/>
  <c r="L108" s="1"/>
  <c r="N22"/>
  <c r="N23" s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F40" i="47"/>
  <c r="H40"/>
  <c r="H41" s="1"/>
  <c r="H46" s="1"/>
  <c r="L102"/>
  <c r="L104" s="1"/>
  <c r="L107" s="1"/>
  <c r="N22"/>
  <c r="N23" s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F28" i="46"/>
  <c r="H28"/>
  <c r="N22"/>
  <c r="N23" s="1"/>
  <c r="L101"/>
  <c r="L103" s="1"/>
  <c r="L106" s="1"/>
  <c r="J58"/>
  <c r="J60" s="1"/>
  <c r="J48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H33" i="45"/>
  <c r="F33"/>
  <c r="H33" i="54" l="1"/>
  <c r="H37" s="1"/>
  <c r="H28" i="50"/>
  <c r="H33" s="1"/>
  <c r="H35" i="48"/>
  <c r="H39" s="1"/>
  <c r="N23" i="52"/>
  <c r="N26" s="1"/>
  <c r="H35"/>
  <c r="H40" s="1"/>
  <c r="H21" i="51"/>
  <c r="H26" s="1"/>
  <c r="N26"/>
  <c r="H34" i="53"/>
  <c r="H38" s="1"/>
  <c r="N23" i="51"/>
  <c r="E16" i="49"/>
  <c r="E17" s="1"/>
  <c r="E18" s="1"/>
  <c r="E19" s="1"/>
  <c r="E20" s="1"/>
  <c r="E21" s="1"/>
  <c r="E22" s="1"/>
  <c r="E23" s="1"/>
  <c r="E24" s="1"/>
  <c r="E21" i="55"/>
  <c r="E22" s="1"/>
  <c r="E23" s="1"/>
  <c r="E24" s="1"/>
  <c r="E25" s="1"/>
  <c r="E26" s="1"/>
  <c r="E27" s="1"/>
  <c r="N26"/>
  <c r="N29" s="1"/>
  <c r="N24" i="54"/>
  <c r="N26" s="1"/>
  <c r="N26" i="53"/>
  <c r="N24"/>
  <c r="E25" i="52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H29" i="46"/>
  <c r="H34" s="1"/>
  <c r="E6" i="50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N24"/>
  <c r="N26" s="1"/>
  <c r="E32" i="48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46" i="47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N27" i="48"/>
  <c r="N24"/>
  <c r="N24" i="47"/>
  <c r="N26" s="1"/>
  <c r="H34" i="45"/>
  <c r="H39" s="1"/>
  <c r="N26" i="46"/>
  <c r="N24"/>
  <c r="J49" i="45"/>
  <c r="J59"/>
  <c r="J61" s="1"/>
  <c r="L102"/>
  <c r="L104" s="1"/>
  <c r="L107" s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F23" i="44"/>
  <c r="H23"/>
  <c r="L101"/>
  <c r="L103" s="1"/>
  <c r="L106" s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H15" i="43"/>
  <c r="H16" s="1"/>
  <c r="H18" s="1"/>
  <c r="F15"/>
  <c r="L101"/>
  <c r="L103" s="1"/>
  <c r="L106" s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F29" i="42"/>
  <c r="H29"/>
  <c r="E25" i="49" l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H24" i="44"/>
  <c r="H26" s="1"/>
  <c r="E28" i="55"/>
  <c r="E29" s="1"/>
  <c r="E28" i="45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H30" i="42"/>
  <c r="H35" s="1"/>
  <c r="E30" i="55" l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E157" s="1"/>
  <c r="E14" i="42"/>
  <c r="E15" s="1"/>
  <c r="E16" s="1"/>
  <c r="E17" s="1"/>
  <c r="E18" s="1"/>
  <c r="E19" s="1"/>
  <c r="H41" i="41"/>
  <c r="F41"/>
  <c r="L103" i="42"/>
  <c r="L106" s="1"/>
  <c r="L101"/>
  <c r="E6"/>
  <c r="E7" s="1"/>
  <c r="E8" s="1"/>
  <c r="E9" s="1"/>
  <c r="E10" s="1"/>
  <c r="E11" s="1"/>
  <c r="E12" s="1"/>
  <c r="E13" s="1"/>
  <c r="E5"/>
  <c r="L102" i="41"/>
  <c r="L104" s="1"/>
  <c r="L107" s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H29" i="40"/>
  <c r="F29"/>
  <c r="L99"/>
  <c r="L101" s="1"/>
  <c r="L104" s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H45" i="39"/>
  <c r="F45"/>
  <c r="H30" i="40" l="1"/>
  <c r="H35" s="1"/>
  <c r="H42" i="41"/>
  <c r="H47" s="1"/>
  <c r="E25"/>
  <c r="E26" s="1"/>
  <c r="E27" s="1"/>
  <c r="E28" s="1"/>
  <c r="E20" i="42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23" i="40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H46" i="39"/>
  <c r="H51" s="1"/>
  <c r="L100"/>
  <c r="L102" s="1"/>
  <c r="L105" s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H41" i="38"/>
  <c r="F41"/>
  <c r="E29" i="41" l="1"/>
  <c r="E30" s="1"/>
  <c r="E31" s="1"/>
  <c r="E32" s="1"/>
  <c r="E33" s="1"/>
  <c r="H42" i="38"/>
  <c r="H47" s="1"/>
  <c r="L97"/>
  <c r="L99" s="1"/>
  <c r="L102" s="1"/>
  <c r="E5"/>
  <c r="E6" s="1"/>
  <c r="H41" i="36"/>
  <c r="F41"/>
  <c r="L96"/>
  <c r="L98" s="1"/>
  <c r="L101" s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H42" i="35"/>
  <c r="F42"/>
  <c r="L89"/>
  <c r="L91" s="1"/>
  <c r="L94" s="1"/>
  <c r="E5"/>
  <c r="E6" s="1"/>
  <c r="E7" s="1"/>
  <c r="E8" s="1"/>
  <c r="E9" s="1"/>
  <c r="E10" s="1"/>
  <c r="H46" i="34"/>
  <c r="F46"/>
  <c r="H47" s="1"/>
  <c r="H51" s="1"/>
  <c r="H53" s="1"/>
  <c r="E6"/>
  <c r="E7" s="1"/>
  <c r="E8" s="1"/>
  <c r="E9" s="1"/>
  <c r="E10" s="1"/>
  <c r="E11" s="1"/>
  <c r="E12" s="1"/>
  <c r="E13" s="1"/>
  <c r="E14" s="1"/>
  <c r="E15" s="1"/>
  <c r="E16" s="1"/>
  <c r="E17" s="1"/>
  <c r="L82"/>
  <c r="L84" s="1"/>
  <c r="L87" s="1"/>
  <c r="E5"/>
  <c r="E38" i="41" l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34"/>
  <c r="E35" s="1"/>
  <c r="E36" s="1"/>
  <c r="E37" s="1"/>
  <c r="E11" i="35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7" i="38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8" i="39"/>
  <c r="H42" i="36"/>
  <c r="H47" s="1"/>
  <c r="E31"/>
  <c r="E32" s="1"/>
  <c r="E33" s="1"/>
  <c r="H43" i="35"/>
  <c r="H48" s="1"/>
  <c r="E18" i="34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H55" i="33"/>
  <c r="F55"/>
  <c r="H31" i="32"/>
  <c r="F31"/>
  <c r="L76" i="33"/>
  <c r="L78" s="1"/>
  <c r="L81" s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K74" i="32"/>
  <c r="K76" s="1"/>
  <c r="E5"/>
  <c r="E6" s="1"/>
  <c r="E7" s="1"/>
  <c r="E8" s="1"/>
  <c r="E10" s="1"/>
  <c r="E11" s="1"/>
  <c r="E12" s="1"/>
  <c r="E13" s="1"/>
  <c r="E14" s="1"/>
  <c r="E15" s="1"/>
  <c r="E16" s="1"/>
  <c r="E17" s="1"/>
  <c r="E18" s="1"/>
  <c r="E19" s="1"/>
  <c r="E20" s="1"/>
  <c r="E21" s="1"/>
  <c r="H62" i="31"/>
  <c r="F62"/>
  <c r="K78"/>
  <c r="K80" s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H40" i="30"/>
  <c r="F40"/>
  <c r="E29" i="39" l="1"/>
  <c r="E24" i="38"/>
  <c r="E25" s="1"/>
  <c r="E26" s="1"/>
  <c r="E27" s="1"/>
  <c r="E28" s="1"/>
  <c r="E29" s="1"/>
  <c r="E30" s="1"/>
  <c r="E31" s="1"/>
  <c r="E32" s="1"/>
  <c r="E34" i="36"/>
  <c r="E35" s="1"/>
  <c r="E36" s="1"/>
  <c r="E29" i="35"/>
  <c r="E30" s="1"/>
  <c r="E31" s="1"/>
  <c r="H56" i="33"/>
  <c r="H61" s="1"/>
  <c r="E31" i="31"/>
  <c r="E32" s="1"/>
  <c r="E33" s="1"/>
  <c r="E34" s="1"/>
  <c r="E35" s="1"/>
  <c r="E36" s="1"/>
  <c r="E37" s="1"/>
  <c r="E34" i="33"/>
  <c r="E35" s="1"/>
  <c r="E36" s="1"/>
  <c r="E37" s="1"/>
  <c r="E38" s="1"/>
  <c r="E39" s="1"/>
  <c r="E40" s="1"/>
  <c r="E22" i="32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H32"/>
  <c r="H37" s="1"/>
  <c r="H41" i="30"/>
  <c r="H46" s="1"/>
  <c r="H63" i="31"/>
  <c r="H67" s="1"/>
  <c r="E33" i="38" l="1"/>
  <c r="E34" s="1"/>
  <c r="E35" s="1"/>
  <c r="E36" s="1"/>
  <c r="E37" s="1"/>
  <c r="E38" s="1"/>
  <c r="E39" s="1"/>
  <c r="E30" i="39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37" i="36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32" i="35"/>
  <c r="E33" s="1"/>
  <c r="E34" s="1"/>
  <c r="E38" i="3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41" i="33"/>
  <c r="E42" s="1"/>
  <c r="E43" s="1"/>
  <c r="E44" s="1"/>
  <c r="H47" i="29"/>
  <c r="F47"/>
  <c r="E40" i="38" l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35" i="35"/>
  <c r="E36" s="1"/>
  <c r="E45" i="33"/>
  <c r="H48" i="29"/>
  <c r="H53" s="1"/>
  <c r="E5" i="30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H4" i="7"/>
  <c r="H70" i="6"/>
  <c r="H53" i="28"/>
  <c r="F53"/>
  <c r="E49" i="33" l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46"/>
  <c r="E47" s="1"/>
  <c r="E48" s="1"/>
  <c r="E37" i="35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48" i="30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H54" i="28"/>
  <c r="H59" s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E157" s="1"/>
  <c r="E158" s="1"/>
  <c r="E159" s="1"/>
  <c r="E160" s="1"/>
  <c r="E161" s="1"/>
  <c r="E162" s="1"/>
  <c r="E163" s="1"/>
  <c r="E164" s="1"/>
  <c r="E165" s="1"/>
  <c r="E166" s="1"/>
  <c r="E167" s="1"/>
  <c r="E168" s="1"/>
  <c r="E169" s="1"/>
  <c r="E170" s="1"/>
  <c r="E171" s="1"/>
  <c r="E172" s="1"/>
  <c r="E173" s="1"/>
  <c r="E174" s="1"/>
  <c r="E175" s="1"/>
  <c r="E176" s="1"/>
  <c r="E177" s="1"/>
  <c r="E178" s="1"/>
  <c r="E179" s="1"/>
  <c r="E180" s="1"/>
  <c r="E181" s="1"/>
  <c r="E182" s="1"/>
  <c r="E183" s="1"/>
  <c r="E184" s="1"/>
  <c r="E185" s="1"/>
  <c r="E186" s="1"/>
  <c r="E187" s="1"/>
  <c r="E188" s="1"/>
  <c r="E189" s="1"/>
  <c r="E190" s="1"/>
  <c r="E191" s="1"/>
  <c r="E192" s="1"/>
  <c r="E193" s="1"/>
  <c r="E194" s="1"/>
  <c r="E195" s="1"/>
  <c r="E196" s="1"/>
  <c r="E197" s="1"/>
  <c r="E198" s="1"/>
  <c r="F53" i="27"/>
  <c r="H53"/>
  <c r="H54" l="1"/>
  <c r="H58" s="1"/>
  <c r="H41" i="26"/>
  <c r="F41"/>
  <c r="H42" s="1"/>
  <c r="E5" i="27"/>
  <c r="E6" s="1"/>
  <c r="E5" i="26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4" i="29" l="1"/>
  <c r="E5" s="1"/>
  <c r="E6" s="1"/>
  <c r="E7" s="1"/>
  <c r="E26" i="26"/>
  <c r="E27" s="1"/>
  <c r="E28" s="1"/>
  <c r="E29" s="1"/>
  <c r="E30" s="1"/>
  <c r="E31" s="1"/>
  <c r="E32" s="1"/>
  <c r="E33" s="1"/>
  <c r="E34" s="1"/>
  <c r="H47"/>
  <c r="E7" i="27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H51" i="25"/>
  <c r="F51"/>
  <c r="E40" i="26" l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E157" s="1"/>
  <c r="E158" s="1"/>
  <c r="E159" s="1"/>
  <c r="E160" s="1"/>
  <c r="E161" s="1"/>
  <c r="E162" s="1"/>
  <c r="E163" s="1"/>
  <c r="E164" s="1"/>
  <c r="E165" s="1"/>
  <c r="E166" s="1"/>
  <c r="E167" s="1"/>
  <c r="E168" s="1"/>
  <c r="E169" s="1"/>
  <c r="E170" s="1"/>
  <c r="E171" s="1"/>
  <c r="E172" s="1"/>
  <c r="E173" s="1"/>
  <c r="E174" s="1"/>
  <c r="E175" s="1"/>
  <c r="E176" s="1"/>
  <c r="E177" s="1"/>
  <c r="E35"/>
  <c r="E36" s="1"/>
  <c r="E37" s="1"/>
  <c r="E38" s="1"/>
  <c r="E39" s="1"/>
  <c r="E8" i="29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25" i="27"/>
  <c r="E26" s="1"/>
  <c r="E27" s="1"/>
  <c r="E28" s="1"/>
  <c r="E29" s="1"/>
  <c r="E30" s="1"/>
  <c r="E31" s="1"/>
  <c r="E32" s="1"/>
  <c r="H52" i="25"/>
  <c r="H57" s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H45" i="24"/>
  <c r="F45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1" s="1"/>
  <c r="E32" s="1"/>
  <c r="E33" s="1"/>
  <c r="E34" s="1"/>
  <c r="E35" s="1"/>
  <c r="E36" s="1"/>
  <c r="H45" i="23"/>
  <c r="F45"/>
  <c r="E33" i="27" l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E157" s="1"/>
  <c r="E158" s="1"/>
  <c r="E159" s="1"/>
  <c r="E160" s="1"/>
  <c r="E161" s="1"/>
  <c r="E162" s="1"/>
  <c r="E163" s="1"/>
  <c r="E164" s="1"/>
  <c r="E165" s="1"/>
  <c r="E166" s="1"/>
  <c r="E167" s="1"/>
  <c r="E168" s="1"/>
  <c r="E169" s="1"/>
  <c r="E170" s="1"/>
  <c r="E171" s="1"/>
  <c r="E172" s="1"/>
  <c r="E173" s="1"/>
  <c r="E174" s="1"/>
  <c r="E175" s="1"/>
  <c r="E176" s="1"/>
  <c r="E177" s="1"/>
  <c r="E178" s="1"/>
  <c r="E179" s="1"/>
  <c r="E180" s="1"/>
  <c r="E181" s="1"/>
  <c r="E182" s="1"/>
  <c r="E183" s="1"/>
  <c r="E184" s="1"/>
  <c r="E185" s="1"/>
  <c r="E186" s="1"/>
  <c r="E44" i="29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H46" i="24"/>
  <c r="E35" i="25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E157" s="1"/>
  <c r="E158" s="1"/>
  <c r="E159" s="1"/>
  <c r="E160" s="1"/>
  <c r="E161" s="1"/>
  <c r="E162" s="1"/>
  <c r="E163" s="1"/>
  <c r="E164" s="1"/>
  <c r="E165" s="1"/>
  <c r="E166" s="1"/>
  <c r="E167" s="1"/>
  <c r="E168" s="1"/>
  <c r="E169" s="1"/>
  <c r="E170" s="1"/>
  <c r="E171" s="1"/>
  <c r="E172" s="1"/>
  <c r="E173" s="1"/>
  <c r="E174" s="1"/>
  <c r="E175" s="1"/>
  <c r="E176" s="1"/>
  <c r="E177" s="1"/>
  <c r="E178" s="1"/>
  <c r="E179" s="1"/>
  <c r="E180" s="1"/>
  <c r="E37" i="24"/>
  <c r="E38" s="1"/>
  <c r="E39" s="1"/>
  <c r="E40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E157" s="1"/>
  <c r="E158" s="1"/>
  <c r="E159" s="1"/>
  <c r="E160" s="1"/>
  <c r="E161" s="1"/>
  <c r="E162" s="1"/>
  <c r="E163" s="1"/>
  <c r="E164" s="1"/>
  <c r="E165" s="1"/>
  <c r="E166" s="1"/>
  <c r="E167" s="1"/>
  <c r="E168" s="1"/>
  <c r="E169" s="1"/>
  <c r="E170" s="1"/>
  <c r="E171" s="1"/>
  <c r="E172" s="1"/>
  <c r="E173" s="1"/>
  <c r="E174" s="1"/>
  <c r="E175" s="1"/>
  <c r="E176" s="1"/>
  <c r="H46" i="23"/>
  <c r="H47" s="1"/>
  <c r="H36" i="22"/>
  <c r="F36"/>
  <c r="E5" i="23"/>
  <c r="E6" s="1"/>
  <c r="E7" s="1"/>
  <c r="E8" s="1"/>
  <c r="E9" s="1"/>
  <c r="E10" s="1"/>
  <c r="E11" l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H37" i="22"/>
  <c r="H38" s="1"/>
  <c r="E5"/>
  <c r="E6" s="1"/>
  <c r="E7" s="1"/>
  <c r="E8" s="1"/>
  <c r="E9" s="1"/>
  <c r="E10" s="1"/>
  <c r="E11" s="1"/>
  <c r="E12" s="1"/>
  <c r="E13" s="1"/>
  <c r="E14" s="1"/>
  <c r="E15" s="1"/>
  <c r="E16" s="1"/>
  <c r="H47" i="21"/>
  <c r="F47"/>
  <c r="E17" i="22" l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E157" s="1"/>
  <c r="E158" s="1"/>
  <c r="E159" s="1"/>
  <c r="E160" s="1"/>
  <c r="E161" s="1"/>
  <c r="E162" s="1"/>
  <c r="H48" i="21"/>
  <c r="H53" s="1"/>
  <c r="E46" i="23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E157" s="1"/>
  <c r="E158" s="1"/>
  <c r="E159" s="1"/>
  <c r="E160" s="1"/>
  <c r="E161" s="1"/>
  <c r="E162" s="1"/>
  <c r="E163" s="1"/>
  <c r="E164" s="1"/>
  <c r="E165" s="1"/>
  <c r="E166" s="1"/>
  <c r="E167" s="1"/>
  <c r="P41" i="21" l="1"/>
  <c r="R41" s="1"/>
  <c r="P40"/>
  <c r="R40" s="1"/>
  <c r="P38"/>
  <c r="R38" s="1"/>
  <c r="P37"/>
  <c r="R37" s="1"/>
  <c r="P36"/>
  <c r="R36" s="1"/>
  <c r="P35"/>
  <c r="R35" s="1"/>
  <c r="P33"/>
  <c r="R33" s="1"/>
  <c r="P32"/>
  <c r="R32" s="1"/>
  <c r="P31"/>
  <c r="R31" s="1"/>
  <c r="P27"/>
  <c r="R27" s="1"/>
  <c r="P25"/>
  <c r="R25" s="1"/>
  <c r="P24"/>
  <c r="R24" s="1"/>
  <c r="P23"/>
  <c r="R23" s="1"/>
  <c r="P22"/>
  <c r="R22" s="1"/>
  <c r="P21"/>
  <c r="R21" s="1"/>
  <c r="P20"/>
  <c r="R20" s="1"/>
  <c r="H36" i="20"/>
  <c r="F36"/>
  <c r="E5" i="21"/>
  <c r="E6" s="1"/>
  <c r="E7" s="1"/>
  <c r="R42" l="1"/>
  <c r="E8"/>
  <c r="E9" s="1"/>
  <c r="E10" s="1"/>
  <c r="E11" s="1"/>
  <c r="E12" s="1"/>
  <c r="E13" s="1"/>
  <c r="E14" s="1"/>
  <c r="E15" s="1"/>
  <c r="E16" s="1"/>
  <c r="H38" i="20"/>
  <c r="H44" s="1"/>
  <c r="E5"/>
  <c r="E6" s="1"/>
  <c r="E7" s="1"/>
  <c r="H34" i="19"/>
  <c r="H36" s="1"/>
  <c r="H41" s="1"/>
  <c r="F34"/>
  <c r="E8" i="20" l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7" i="2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E147" s="1"/>
  <c r="E148" s="1"/>
  <c r="E149" s="1"/>
  <c r="E150" s="1"/>
  <c r="E151" s="1"/>
  <c r="E152" s="1"/>
  <c r="E153" s="1"/>
  <c r="E154" s="1"/>
  <c r="E155" s="1"/>
  <c r="E156" s="1"/>
  <c r="E157" s="1"/>
  <c r="E158" s="1"/>
  <c r="E159" s="1"/>
  <c r="E160" s="1"/>
  <c r="E161" s="1"/>
  <c r="E5" i="19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H39" i="18"/>
  <c r="F39"/>
  <c r="H44" i="17"/>
  <c r="F44"/>
  <c r="E5" i="18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H46" i="17" l="1"/>
  <c r="H50" s="1"/>
  <c r="H40" i="18"/>
  <c r="H45" s="1"/>
  <c r="E43" i="19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91" i="18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H50" i="16"/>
  <c r="F50"/>
  <c r="E5" i="17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E143" s="1"/>
  <c r="E144" s="1"/>
  <c r="E145" s="1"/>
  <c r="E146" s="1"/>
  <c r="H52" i="16" l="1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H34" i="15"/>
  <c r="F34"/>
  <c r="E24" i="16" l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35" s="1"/>
  <c r="E136" s="1"/>
  <c r="E137" s="1"/>
  <c r="E138" s="1"/>
  <c r="E139" s="1"/>
  <c r="E140" s="1"/>
  <c r="E141" s="1"/>
  <c r="E142" s="1"/>
  <c r="H37" i="15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H46" i="14"/>
  <c r="F46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H39" i="13"/>
  <c r="F39"/>
  <c r="E22" i="15" l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E129" s="1"/>
  <c r="E130" s="1"/>
  <c r="E131" s="1"/>
  <c r="E132" s="1"/>
  <c r="E133" s="1"/>
  <c r="E134" s="1"/>
  <c r="E19" i="14"/>
  <c r="H48"/>
  <c r="H40" i="13"/>
  <c r="H42" s="1"/>
  <c r="F41" i="12"/>
  <c r="H41"/>
  <c r="E5" i="13"/>
  <c r="E6" s="1"/>
  <c r="E7" s="1"/>
  <c r="E8" s="1"/>
  <c r="E9" s="1"/>
  <c r="E10" s="1"/>
  <c r="E11" s="1"/>
  <c r="E12" s="1"/>
  <c r="E5" i="12"/>
  <c r="E6" s="1"/>
  <c r="E7" s="1"/>
  <c r="E8" s="1"/>
  <c r="E9" s="1"/>
  <c r="E10" s="1"/>
  <c r="E11" s="1"/>
  <c r="E12" s="1"/>
  <c r="H35" i="11"/>
  <c r="F35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H39" i="10"/>
  <c r="H41" s="1"/>
  <c r="F39"/>
  <c r="H34" i="9"/>
  <c r="F34"/>
  <c r="E5" i="10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5" i="9"/>
  <c r="E6" s="1"/>
  <c r="E7" s="1"/>
  <c r="E8" s="1"/>
  <c r="E9" s="1"/>
  <c r="E10" s="1"/>
  <c r="E11" s="1"/>
  <c r="E12" s="1"/>
  <c r="E13" s="1"/>
  <c r="E14" s="1"/>
  <c r="E15" s="1"/>
  <c r="E16" s="1"/>
  <c r="E17" s="1"/>
  <c r="H40" i="8"/>
  <c r="H38"/>
  <c r="F38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H29" i="7"/>
  <c r="E20" i="14" l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118" s="1"/>
  <c r="E119" s="1"/>
  <c r="E120" s="1"/>
  <c r="E121" s="1"/>
  <c r="E122" s="1"/>
  <c r="E123" s="1"/>
  <c r="E124" s="1"/>
  <c r="E125" s="1"/>
  <c r="E126" s="1"/>
  <c r="E127" s="1"/>
  <c r="E128" s="1"/>
  <c r="H37" i="9"/>
  <c r="H36" i="11"/>
  <c r="H40" s="1"/>
  <c r="H43" s="1"/>
  <c r="E13" i="12"/>
  <c r="E14" s="1"/>
  <c r="E15" s="1"/>
  <c r="E16" s="1"/>
  <c r="E17" s="1"/>
  <c r="E18" s="1"/>
  <c r="E13" i="13"/>
  <c r="E14" s="1"/>
  <c r="E15" s="1"/>
  <c r="E16" s="1"/>
  <c r="E17" s="1"/>
  <c r="E18" s="1"/>
  <c r="E19" s="1"/>
  <c r="E20" s="1"/>
  <c r="E21" s="1"/>
  <c r="E22" s="1"/>
  <c r="E23" s="1"/>
  <c r="E24" s="1"/>
  <c r="E25" s="1"/>
  <c r="E27" s="1"/>
  <c r="E28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H42" i="12"/>
  <c r="H44" s="1"/>
  <c r="E46" i="1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8" i="9"/>
  <c r="E19" s="1"/>
  <c r="E20" s="1"/>
  <c r="E21" s="1"/>
  <c r="E22" s="1"/>
  <c r="E23" s="1"/>
  <c r="F47" i="5"/>
  <c r="F70" s="1"/>
  <c r="F4" i="6" s="1"/>
  <c r="F31" s="1"/>
  <c r="E19" i="12" l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E106" s="1"/>
  <c r="E107" s="1"/>
  <c r="E108" s="1"/>
  <c r="E109" s="1"/>
  <c r="E110" s="1"/>
  <c r="E111" s="1"/>
  <c r="E112" s="1"/>
  <c r="E113" s="1"/>
  <c r="E114" s="1"/>
  <c r="E115" s="1"/>
  <c r="E116" s="1"/>
  <c r="E117" s="1"/>
  <c r="E24" i="9"/>
  <c r="E25" s="1"/>
  <c r="E26" s="1"/>
  <c r="E27" s="1"/>
  <c r="E28" s="1"/>
  <c r="E29" s="1"/>
  <c r="F52" i="4"/>
  <c r="E30" i="9" l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  <c r="E98" s="1"/>
  <c r="E99" s="1"/>
  <c r="E100" s="1"/>
  <c r="E101" s="1"/>
  <c r="E102" s="1"/>
  <c r="E103" s="1"/>
  <c r="E104" s="1"/>
  <c r="E105" s="1"/>
  <c r="H34" i="1" l="1"/>
  <c r="H37" s="1"/>
  <c r="H42" s="1"/>
  <c r="H60" s="1"/>
  <c r="H70" s="1"/>
  <c r="H4" i="4" s="1"/>
  <c r="H51" s="1"/>
  <c r="H57" s="1"/>
  <c r="H70" s="1"/>
  <c r="H4" i="5" s="1"/>
  <c r="H47" s="1"/>
  <c r="H70" s="1"/>
  <c r="H4" i="6" s="1"/>
  <c r="H31" s="1"/>
  <c r="F34" s="1"/>
  <c r="F70" s="1"/>
  <c r="F4" i="7" s="1"/>
  <c r="F29" s="1"/>
  <c r="F31" s="1"/>
  <c r="F34" s="1"/>
  <c r="G35" i="1"/>
  <c r="F35"/>
  <c r="E6"/>
  <c r="E7" s="1"/>
  <c r="E8" s="1"/>
  <c r="E9" s="1"/>
  <c r="E10" s="1"/>
  <c r="E11" s="1"/>
  <c r="E12" s="1"/>
  <c r="E13" s="1"/>
  <c r="E14" s="1"/>
  <c r="E5"/>
  <c r="E15" l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l="1"/>
  <c r="E62" s="1"/>
  <c r="E63" s="1"/>
  <c r="E64" s="1"/>
  <c r="E70"/>
  <c r="E4" i="4" s="1"/>
  <c r="E5" s="1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70" l="1"/>
  <c r="E4" i="5" s="1"/>
  <c r="E5" s="1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58" i="4"/>
  <c r="E59" s="1"/>
  <c r="E60" s="1"/>
  <c r="E61" s="1"/>
  <c r="E62" s="1"/>
  <c r="E63" s="1"/>
  <c r="E64" s="1"/>
  <c r="E48" i="5" l="1"/>
  <c r="E49" s="1"/>
  <c r="E50" s="1"/>
  <c r="E51" s="1"/>
  <c r="E52" s="1"/>
  <c r="E53" s="1"/>
  <c r="E54" s="1"/>
  <c r="E55" s="1"/>
  <c r="E56" s="1"/>
  <c r="E70"/>
  <c r="E4" i="6" s="1"/>
  <c r="E5" s="1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l="1"/>
  <c r="E70"/>
  <c r="E4" i="7" s="1"/>
  <c r="E5" s="1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71" s="1"/>
  <c r="E72" s="1"/>
  <c r="E73" s="1"/>
  <c r="E74" s="1"/>
  <c r="E75" s="1"/>
  <c r="E76" s="1"/>
  <c r="E77" s="1"/>
  <c r="E78" s="1"/>
  <c r="E79" s="1"/>
  <c r="E80" s="1"/>
  <c r="E81" s="1"/>
  <c r="E82" s="1"/>
  <c r="E83" s="1"/>
  <c r="E84" s="1"/>
  <c r="E85" s="1"/>
  <c r="E86" s="1"/>
  <c r="E87" s="1"/>
  <c r="E88" s="1"/>
  <c r="E89" s="1"/>
  <c r="E90" s="1"/>
  <c r="E91" s="1"/>
  <c r="E92" s="1"/>
  <c r="E93" s="1"/>
  <c r="E94" s="1"/>
  <c r="E95" s="1"/>
  <c r="E96" s="1"/>
  <c r="E97" s="1"/>
</calcChain>
</file>

<file path=xl/sharedStrings.xml><?xml version="1.0" encoding="utf-8"?>
<sst xmlns="http://schemas.openxmlformats.org/spreadsheetml/2006/main" count="6565" uniqueCount="2252">
  <si>
    <t>REGISTRO CAMARA Y COMERCIO</t>
  </si>
  <si>
    <t>CERTIFICADO CAMARA Y COMERCIO</t>
  </si>
  <si>
    <t>CERTIFICADO VIRTUAL CAMARA Y COMERCIO</t>
  </si>
  <si>
    <t>EGRESOS</t>
  </si>
  <si>
    <t>ABONO CORTES LUIS VARGAS</t>
  </si>
  <si>
    <t>LAMINA TRIPLEX 18 mm</t>
  </si>
  <si>
    <t>ACARREO LAMINA</t>
  </si>
  <si>
    <t>FECHA</t>
  </si>
  <si>
    <t>INGRESOS</t>
  </si>
  <si>
    <t>E.G.</t>
  </si>
  <si>
    <t>W.V.</t>
  </si>
  <si>
    <t>DESCRIPCION</t>
  </si>
  <si>
    <t>SALDO CAJA</t>
  </si>
  <si>
    <t>ABONO CORTES LUIS VARGAS (SALDO ($100.000)</t>
  </si>
  <si>
    <t>SE LE COBRA 150 POR CORTE DE AVISOS DE 4 LAMINAS ALOCUON</t>
  </si>
  <si>
    <t>SE LE COBRA 25 POR CADA CORTE DE ACRILICO 60 X 80</t>
  </si>
  <si>
    <t>SERRUCHO</t>
  </si>
  <si>
    <t>TRANSFERENCIAS</t>
  </si>
  <si>
    <t>PARQUEADERO E IMPRESIÓN SANITAS</t>
  </si>
  <si>
    <t>PAGO CORTES QUINTUPLEX 18 mm JUAN CAMILO</t>
  </si>
  <si>
    <t>CORTE 18mm JUAN CAMILO</t>
  </si>
  <si>
    <t>ABONO CORTE LAVAMANOS</t>
  </si>
  <si>
    <t>DISEÑO LAVAMANOS NELSON</t>
  </si>
  <si>
    <t>HERRAMIENTA CORTE LAVAMANOS ($115.000)</t>
  </si>
  <si>
    <t>BOLSAS PARA LA BASURA</t>
  </si>
  <si>
    <t>PAGO SALDO CORTE LAVAMANOS</t>
  </si>
  <si>
    <t>INSTALACION SIPTAR ALBERTO ZAMUDIO</t>
  </si>
  <si>
    <t>VOUCHER 8802780813 ALBERTO ZAMUDIO</t>
  </si>
  <si>
    <t>PAGO MI PLANILLA X 2 E.G. Y W.V.</t>
  </si>
  <si>
    <t>TABLEMAC MDF 30mm CORTE LAVAMANOS</t>
  </si>
  <si>
    <t>REVISION ROUTER JUAN DAVID</t>
  </si>
  <si>
    <t>ENVIO SIM ELADIO ROJAS</t>
  </si>
  <si>
    <t>BARRA PERFORADA ACEFER</t>
  </si>
  <si>
    <t>ACETAL NEGRO</t>
  </si>
  <si>
    <t>CORTES LUIS VARGAS ($180.000) PAGA $100 QUE DEBIA, QUEDA DEBIENDO $30.000</t>
  </si>
  <si>
    <t>VOUCHERS CLIENTES</t>
  </si>
  <si>
    <t>MES ANTERIOR</t>
  </si>
  <si>
    <t>TOTAL BANCO</t>
  </si>
  <si>
    <t>DEVOLUCION DINERO W.V.</t>
  </si>
  <si>
    <t>COMPRA IO COMPANY SAS - BROCAS Y CORTE DISCO CHINO</t>
  </si>
  <si>
    <t>COMPRA HERRATEC BARRA E INSERTO</t>
  </si>
  <si>
    <t>UTILIDADES E.G.</t>
  </si>
  <si>
    <t>UTILIDADES W.V.</t>
  </si>
  <si>
    <t>PLATINAS PATINES</t>
  </si>
  <si>
    <t>RODAMIENTOS PATINES</t>
  </si>
  <si>
    <t>UNIVERSAL DE CORTES</t>
  </si>
  <si>
    <t>EL POLLO</t>
  </si>
  <si>
    <t>PASA SALDO</t>
  </si>
  <si>
    <t>PAGO DINERO PRESTADO E.G. Y W.V.</t>
  </si>
  <si>
    <t>BARRA PERFORADA 40 X 20</t>
  </si>
  <si>
    <t>ACEFER</t>
  </si>
  <si>
    <t>RENOVACION CAMARA Y COMERCIO</t>
  </si>
  <si>
    <t>CORTES LUIS VARGAS ($180.000) PAGA $30 QUE DEBIA, QUEDA DEBIENDO $10.000</t>
  </si>
  <si>
    <t>2 SERVICIOS MONTACARGA</t>
  </si>
  <si>
    <t>DINERO A CUENTAS IPCOL</t>
  </si>
  <si>
    <t>HERNAN RODRIGUEZ MACROLASER AYUDA SABADO 04/02/2017</t>
  </si>
  <si>
    <t>DINERO A CUENTAS IPCOL BROCHA</t>
  </si>
  <si>
    <t>PAGO DE SIM A MARMOLEJO, SALDO AL 31/01/2017 PAGADO.</t>
  </si>
  <si>
    <t>BUJES JAIRO CHAPARRO</t>
  </si>
  <si>
    <t>DINERO ENTREGADO A E.G. PARA SALDAR DEUDA CTAS CHILENO (FALTAN $715.000 QUE DEBE EL CHILENO Y VAN PARA E.G.)</t>
  </si>
  <si>
    <t>DINERO ENTREGADO POR CHILENO ($5.000.000) E.G. TOMO $2.000.000</t>
  </si>
  <si>
    <t>CODENSA</t>
  </si>
  <si>
    <t>MOVISTAR FIJO</t>
  </si>
  <si>
    <t>MONTACARGA TORNO SAMSUNG</t>
  </si>
  <si>
    <t>VOUCHER ALBERTO ZAMUDIO</t>
  </si>
  <si>
    <t>VOUCHER DATACOBRO</t>
  </si>
  <si>
    <t>VOUCHER YINNA CRUZ</t>
  </si>
  <si>
    <t>VOUCHER EVARISTO ROMERO</t>
  </si>
  <si>
    <t>VOUCHER WILLIAM ROMERO</t>
  </si>
  <si>
    <t>PAGO CHILENO BANCOLOMBIA $7,5M - $2,5M A PLANTAS, - $715k QUE SE LE DEBE A E.G.</t>
  </si>
  <si>
    <t>PAGO MI PLANILLA X 2</t>
  </si>
  <si>
    <t>IGOM</t>
  </si>
  <si>
    <t>ACEFER PLATINA CALIBRADA</t>
  </si>
  <si>
    <t>JRC BROCAS</t>
  </si>
  <si>
    <t>FERRETERIA PENAGOS FRESA ACANALAR</t>
  </si>
  <si>
    <t>HERRATEC PORTA INSERTO</t>
  </si>
  <si>
    <t>HERRATEC INSERTOS</t>
  </si>
  <si>
    <t>JRC VOLVEDOR PARA MACHOS</t>
  </si>
  <si>
    <t>HERRATEC INSERTO TORNEADO</t>
  </si>
  <si>
    <t>HERRATEC LLAVE ER32</t>
  </si>
  <si>
    <t>JRC TERRAJAS</t>
  </si>
  <si>
    <t>GATO ACEITERA Y PISTOLA AIRE</t>
  </si>
  <si>
    <t>PAGO SIM ELADIO</t>
  </si>
  <si>
    <t>SELLO METALTRONICOS</t>
  </si>
  <si>
    <t>A CUENTAS IPCOL</t>
  </si>
  <si>
    <t>MONTACARGAS</t>
  </si>
  <si>
    <t xml:space="preserve">102,95 EUROS VOICETRADING $3.072 </t>
  </si>
  <si>
    <t>80.41 (82.78)EUROS VOICETRADING $3.120</t>
  </si>
  <si>
    <t>BRONCE 1/4</t>
  </si>
  <si>
    <t>FORJA PATECABRA</t>
  </si>
  <si>
    <t>PAGO DINERO PRESTADO E.G.</t>
  </si>
  <si>
    <t>BOQUILLAS FRESADORA METALCORTE</t>
  </si>
  <si>
    <t>ROD. DE BOLAS FERREMONTES</t>
  </si>
  <si>
    <t>VOUCHER MARGARITA AHUMADA (08/02/2017)</t>
  </si>
  <si>
    <t>ALBERTO ZAMUDIO</t>
  </si>
  <si>
    <t>CONSIGNACION F.G.</t>
  </si>
  <si>
    <t>ACUEDUCTO</t>
  </si>
  <si>
    <t>WILMER</t>
  </si>
  <si>
    <t>EMPACK BLANCO PLASTICOS HER</t>
  </si>
  <si>
    <t>DOMINIO GODADDY</t>
  </si>
  <si>
    <t>CORTE OVALOS</t>
  </si>
  <si>
    <t>I</t>
  </si>
  <si>
    <t>EXCEDENTE GATO Y ACEITERAS, IMPORTACIONES INTERTRAN</t>
  </si>
  <si>
    <t>MACHO 12X1,5 JOJAC LTDA.</t>
  </si>
  <si>
    <t>MACHUELO HSS 6X1 HERRATEC</t>
  </si>
  <si>
    <t>ACERO 1045 1Y1/4 CORTAMETALES</t>
  </si>
  <si>
    <t>2 BARRAS 1Y1/4 FERRE AL LTDA</t>
  </si>
  <si>
    <t>EMPAQUE CUADRADO PUERTA TORNO</t>
  </si>
  <si>
    <t>BOQUILLA ER25 16-15 METALCORTE</t>
  </si>
  <si>
    <t>1045 31,75MM ACEFER</t>
  </si>
  <si>
    <t>INSERTOS HERRATEC</t>
  </si>
  <si>
    <t>EMPACK 50MM HER</t>
  </si>
  <si>
    <t>BOQUILLA ER25 13-12 PLASTICOS Y HERRAMIENTAS SAS</t>
  </si>
  <si>
    <t>BROCA 10,5 JRC</t>
  </si>
  <si>
    <t>BROCA LM 15MM JRC</t>
  </si>
  <si>
    <t>PAGO DON LUIS</t>
  </si>
  <si>
    <t>VOUCHER EVARISTO</t>
  </si>
  <si>
    <t>SPRAY CORREA TRAPEZOIDAL - PROPARTES</t>
  </si>
  <si>
    <t>PLANOS ESCALERA SERBIO</t>
  </si>
  <si>
    <t>ASEO (JABON POLVO $5.650, AXION $8.100, VARSOL $2.100, GANCHOS ROPA $2.000, BOLSAS BASURA $2.000)</t>
  </si>
  <si>
    <t>RECARGA TONNER SAMSUNG</t>
  </si>
  <si>
    <t>MI PLANILLA X 2</t>
  </si>
  <si>
    <t>MONTACARGAS DOBLADORA</t>
  </si>
  <si>
    <t>TRANSPORTE DOBLADORA</t>
  </si>
  <si>
    <t>FRESA CARBURO YG EMC54060 HERRATEC</t>
  </si>
  <si>
    <t>BROCA DE CENTRO FERRETERIA JRC</t>
  </si>
  <si>
    <t>BOQUILLA ER32 13-12</t>
  </si>
  <si>
    <t>CONO BT40 ER20 HERRATEC</t>
  </si>
  <si>
    <t>GUANTES EASY</t>
  </si>
  <si>
    <t>CALIBRADOR PIE DE REY DIGITAL INSIZE HERRATEC</t>
  </si>
  <si>
    <t>JABON LIQUIDO MANOS</t>
  </si>
  <si>
    <t>VOUCHER MARGARITA AHUMADA</t>
  </si>
  <si>
    <t>MASTERCAM</t>
  </si>
  <si>
    <t>CORTE ACRILICOS</t>
  </si>
  <si>
    <t>MECANIZADO ELECTRODO RICAURTE</t>
  </si>
  <si>
    <t>MECANIZADO TAPAS ALCANCIA</t>
  </si>
  <si>
    <t>ABONO ENRIQUE 4X4 ESPARRAGOS</t>
  </si>
  <si>
    <t>ABONO ENRIQUE 4X4  ESPARRAGOS (TOTAL $1.400.000)</t>
  </si>
  <si>
    <t>ABONO ENRIQUE 4X4  ESPARRAGOS (TOTAL $2.400.000)</t>
  </si>
  <si>
    <t>RENOVACION DYNDNS</t>
  </si>
  <si>
    <t>VOUCHER CARMELA ROMERO</t>
  </si>
  <si>
    <t>CORTE NORTTHER SAS</t>
  </si>
  <si>
    <t>JABON REY-POLVO</t>
  </si>
  <si>
    <t>RESMA PAPEL CARTA</t>
  </si>
  <si>
    <t>GANCHOS ROPA</t>
  </si>
  <si>
    <t>RUTEO ALOCUON JORGE GUTIERREZ</t>
  </si>
  <si>
    <t>102,95 EUROS VOICETRADING $3.433 sale a $3.535</t>
  </si>
  <si>
    <t>JRC, JUEGO 3 MACHOS</t>
  </si>
  <si>
    <t>PROGRAMADOR PIC</t>
  </si>
  <si>
    <t>TRATAMIENTO TERMICO</t>
  </si>
  <si>
    <t>ORING X 110</t>
  </si>
  <si>
    <t>TRATAMIENTO ZINC</t>
  </si>
  <si>
    <t>PROGRAMACION CAMILO CAMACHO SE DEBE $250.000</t>
  </si>
  <si>
    <t>SE LE DEBE A EDUARDO GROSSO</t>
  </si>
  <si>
    <t>ABONO A EDUARDO GROSSO</t>
  </si>
  <si>
    <t>ABONO ENRIQUE 4X4  ESPARRAGOS (TOTAL $3.900.000) SALDO $314.000 (98PC a $43.000)</t>
  </si>
  <si>
    <t>PAGO CAMILO CAMACHO CONSIGNACION DAVIVIENDA</t>
  </si>
  <si>
    <t>ABONO EN EFECTIVO A EDUARDO GROSSO</t>
  </si>
  <si>
    <t>COMCEL ALBINA BORRERO</t>
  </si>
  <si>
    <t>COMCEL EDUARDO GROSSO</t>
  </si>
  <si>
    <t>TELMEX ALBINA BORRERO</t>
  </si>
  <si>
    <t>SEÑOR LLANTAS MATERAS</t>
  </si>
  <si>
    <t>PLATINAS ANTENAS SAN FRANCISCO</t>
  </si>
  <si>
    <t>KINECT CON CARGADOR</t>
  </si>
  <si>
    <t>RASPBERRY PI 3</t>
  </si>
  <si>
    <t>VOUCHER PUNSONAR</t>
  </si>
  <si>
    <t>MEMORIA MICRO SD 32 GB</t>
  </si>
  <si>
    <t>ESLINGAS + 20 DE LA COSIDA</t>
  </si>
  <si>
    <t>LIMPIDO Y ESPONJILLAS</t>
  </si>
  <si>
    <t>VOUCHER JULIAN LOZANO</t>
  </si>
  <si>
    <t>TAPON PRUEBA 6" ERZ</t>
  </si>
  <si>
    <t>FRASCOS PLASTICOS PARA ORGANIZADOR</t>
  </si>
  <si>
    <t>BARRA PERFORADORA INT. HERRATEC</t>
  </si>
  <si>
    <t>ABONO CONTROL REMOTO POLIPASTO</t>
  </si>
  <si>
    <t>MONTACARGAS TORNO SEIKI</t>
  </si>
  <si>
    <t>ACARREO TORNO SEIKI</t>
  </si>
  <si>
    <t>COMCEL ALBA</t>
  </si>
  <si>
    <t>COMCEL EDUARDO</t>
  </si>
  <si>
    <t>TELMEX ALBA</t>
  </si>
  <si>
    <t>MONTACARGAS TORNO SEIKI LUDIMAR</t>
  </si>
  <si>
    <t>CINTA BIMETAL 3/4</t>
  </si>
  <si>
    <t>2 MODULOS RF CON CONTROL 315MHZ</t>
  </si>
  <si>
    <t>MODULO RECEPTOR 315MHZ</t>
  </si>
  <si>
    <t>CALIBRADOR PIE DE REY 20cm</t>
  </si>
  <si>
    <t>RECEPTOR 315MHZ Y DISIPADOR RASPBERRY</t>
  </si>
  <si>
    <t>TRANSFORMADOR 220 - 110</t>
  </si>
  <si>
    <t>INSERTO PARA ROSCADO</t>
  </si>
  <si>
    <t>JOYAS MARY</t>
  </si>
  <si>
    <t>SALDO CONTROL REMOTO POLIPASTO</t>
  </si>
  <si>
    <t>BOLSAS BASURA</t>
  </si>
  <si>
    <t>VOUCHER ESCUELA MILITAR</t>
  </si>
  <si>
    <t>CODENSA SAN FRANCISCO</t>
  </si>
  <si>
    <t>TRANSFORMADOR 110V A 220V</t>
  </si>
  <si>
    <t>MODULO RELE 8 CH, ADAPTADOR T Y CAJA RASPBERRY</t>
  </si>
  <si>
    <t>DINERO EXTRA CONTROL REMOTO POLIPASTO</t>
  </si>
  <si>
    <t>ALMUERZO ESPERANZA LOPEZ</t>
  </si>
  <si>
    <t>8 GANCHOS MADEFLEX</t>
  </si>
  <si>
    <t>TORNILLOS BRISTOL</t>
  </si>
  <si>
    <t>ARANDELA PLANA ZINC</t>
  </si>
  <si>
    <t>TAPON PRUEBA 6"</t>
  </si>
  <si>
    <t>TOALLAS BAÑO</t>
  </si>
  <si>
    <t>TORNILLO BRISTOL</t>
  </si>
  <si>
    <t>EMPACK BLANCO 2"1/2</t>
  </si>
  <si>
    <t>NYLON 2"1/2</t>
  </si>
  <si>
    <t>CONTACTORES POLIPASTO 2X37 + 2X25</t>
  </si>
  <si>
    <t>3 HORAS CLASE ARTCAM</t>
  </si>
  <si>
    <t>ABONO CORTE PLACAS ROBOT</t>
  </si>
  <si>
    <t>50 EUROS PAGADOS DAVIVIENDA US$61,83 a $2986,88</t>
  </si>
  <si>
    <t>ACEITE LUBRIGUIAS</t>
  </si>
  <si>
    <t>CURSO ARTCAM</t>
  </si>
  <si>
    <t>TRANSFERENCIA PARCERITO GRANDSTREAM HT503</t>
  </si>
  <si>
    <t>PAGO GRANDSTREAM HT503</t>
  </si>
  <si>
    <t>TRANSFERENCIA PARCERITO PARA 3 HT503</t>
  </si>
  <si>
    <t>3 GATEWAY HT503</t>
  </si>
  <si>
    <t>PILA 9V PARA MULTRIMETRO</t>
  </si>
  <si>
    <t>2 ROLLOS DE CINTA TRANSPARENTE GRUESA</t>
  </si>
  <si>
    <t>SALDO PLACAS ROBOT</t>
  </si>
  <si>
    <t>FALTANTE PLACAS ROBOT</t>
  </si>
  <si>
    <t>PLATINA DURA ALUMINIO</t>
  </si>
  <si>
    <t>LAMINAS MDF 3mm Y 12 mm</t>
  </si>
  <si>
    <t>ACARREO LAMINAS</t>
  </si>
  <si>
    <t>DW-40</t>
  </si>
  <si>
    <t>2 ROLLOS VINIPEL</t>
  </si>
  <si>
    <t>VOUCHER PARCERITO</t>
  </si>
  <si>
    <t>TRANSFERENCIA NORTTHER SAS CORTE MDF</t>
  </si>
  <si>
    <t>4 TOMAS TRIFASICAS + CLAVIJA</t>
  </si>
  <si>
    <t>MANGUERA COMPRESOR</t>
  </si>
  <si>
    <t>MOVISTAR</t>
  </si>
  <si>
    <t>REBARBADOR</t>
  </si>
  <si>
    <t>MECANIZADO PIEZAS SERVANDO</t>
  </si>
  <si>
    <t>GASOLINA</t>
  </si>
  <si>
    <t>RESORTES</t>
  </si>
  <si>
    <t>COMCLE E.G.</t>
  </si>
  <si>
    <t>2 VOUCHER PARCERITO</t>
  </si>
  <si>
    <t>4 ER32 COLLET CHUCK</t>
  </si>
  <si>
    <t>CONSIGNACION PARCERITO ($340, $200 GRANDSTREAM y $140 MINUTOS)</t>
  </si>
  <si>
    <t>CORTE PLASMA LLAVES JULIAN</t>
  </si>
  <si>
    <t>ARTICULOS ASEO MERCAFULL</t>
  </si>
  <si>
    <t>TVBOX E.G.</t>
  </si>
  <si>
    <t>JABON LIQUIDO LOZA</t>
  </si>
  <si>
    <t>SUPER BONDER</t>
  </si>
  <si>
    <t>SALDO SEGUROS ESPARRAGOS ENRIQUE</t>
  </si>
  <si>
    <t>PARQUEADERO E.G.</t>
  </si>
  <si>
    <t>EFECTIVO E.G.</t>
  </si>
  <si>
    <t>BOQUILLA FRESADOR ER Y BROCA CILINDRICA 5MM HERRATEC</t>
  </si>
  <si>
    <t>ARBOL PORTABOQUILLA BT-40, 6 PULL STUDS BT-503, METALCORTE Y AFINES SAS</t>
  </si>
  <si>
    <t>PONCHADORA PIN HUECO, CORAZA PLASTICA NEGRA</t>
  </si>
  <si>
    <t>BOMBA LUBRICACION 85X85MM INSERTO P' FRESADO, HERRATEC</t>
  </si>
  <si>
    <t>MECANIZADOS ALBERTO VIDALES (MI PEZ)</t>
  </si>
  <si>
    <t>CORREA EN V (MINI TORNO)</t>
  </si>
  <si>
    <t>TORNILLOS</t>
  </si>
  <si>
    <t>BOQUILLA ER40 25-24MM</t>
  </si>
  <si>
    <t>2 CORTES NORTHERR PAGADOS 01/11/2017 Y 09/11/2017 (RELACION DE FACTURAS)</t>
  </si>
  <si>
    <t>ABONO MECANIZADO ENRIQUE 4X4</t>
  </si>
  <si>
    <t>GAS SOLDADOR (OXIGENOS BOGOTA)</t>
  </si>
  <si>
    <t>HAROLD MASTERCAM</t>
  </si>
  <si>
    <t>TORNILLO A BOLAS 12MMx650MM MINI TORNO (MERCADOLIBRE)</t>
  </si>
  <si>
    <t>REFRACTOMETRO (MERCADOLIBRE)</t>
  </si>
  <si>
    <t>TECNICO VARIADOR HITACHI SEIKI</t>
  </si>
  <si>
    <t>2 ESFEROS</t>
  </si>
  <si>
    <t>GUANTES ESPERANZA LOPEZ</t>
  </si>
  <si>
    <t>2 SOBRES AGUA DESTILADA</t>
  </si>
  <si>
    <t>MONEDA DE CUENTAS IPCOL</t>
  </si>
  <si>
    <t>MONEDA</t>
  </si>
  <si>
    <t>TECNICO VARIADOR NELSON</t>
  </si>
  <si>
    <t>CORTE 4 LAMINAS ALUCOBOND LUIS VARGAS</t>
  </si>
  <si>
    <t>MERCADOLIBRE CADENA PORTACABLES TORNO</t>
  </si>
  <si>
    <t xml:space="preserve">ABONO MECANIZADO CARLOS AGUDELO </t>
  </si>
  <si>
    <t>INSERTO PARA FRESADO HERRATEC</t>
  </si>
  <si>
    <t>LLAVES JULIAN</t>
  </si>
  <si>
    <t>ACCESORIOS LUBRICACION MANGUERA 4mm, 10 FITTING 5mm, JULIAN</t>
  </si>
  <si>
    <t>DURALUMINIO 7075 MECANIZADOS CARLOS AGUDELO</t>
  </si>
  <si>
    <t>RACORES Y UNION TEE</t>
  </si>
  <si>
    <t>BROCA 3.3 Y BRISTOL 5mm CABEZA BOLA</t>
  </si>
  <si>
    <t>CABLE 16 AWG</t>
  </si>
  <si>
    <t>ALMUERZO</t>
  </si>
  <si>
    <t>ESPEJO Y SHARPIE</t>
  </si>
  <si>
    <t>SERVICIO PLANTAS OSCAR MARMOLEJO O.S. 001</t>
  </si>
  <si>
    <t>TOMA ELECTRICA $4.500 CINTA DOBLE FAZ $2.000</t>
  </si>
  <si>
    <t>RELE TERMICO CONTACTOR</t>
  </si>
  <si>
    <t>FRESA V 8mm HERRATEC</t>
  </si>
  <si>
    <t xml:space="preserve">VENTILADOR EXTRACTOR </t>
  </si>
  <si>
    <t>TERMOENCOGIBLE</t>
  </si>
  <si>
    <t>CAJA DE PASO</t>
  </si>
  <si>
    <t>BROCA Y PORTA INSERTO HERRATEC</t>
  </si>
  <si>
    <t>HERRAMIENTAS HERRATEC</t>
  </si>
  <si>
    <t>LIJAS 4 Y PARQUEADERO 2</t>
  </si>
  <si>
    <t>PLACA ALUMINIO PLATO CARLOS AGUDELO</t>
  </si>
  <si>
    <t>3 MICROCONTROLADOR PIC 16F876 (MARMOLEJO)</t>
  </si>
  <si>
    <t>2 RODAMIENTOS</t>
  </si>
  <si>
    <t>BARRA DE ACERO RDO 31,75mm ESPARRAGOS</t>
  </si>
  <si>
    <t>COMISION TORNO IMPRO</t>
  </si>
  <si>
    <t>MARTILLO GOLPE SECO</t>
  </si>
  <si>
    <t>INTERRUPTOR PASO EASY</t>
  </si>
  <si>
    <t>SOLDADURA ALUMINIO CARLOS AGUDELO</t>
  </si>
  <si>
    <t>EFECTIVO A E.G.</t>
  </si>
  <si>
    <t>COMCEL ABINA BORRERO</t>
  </si>
  <si>
    <t>COMCEL E.G.</t>
  </si>
  <si>
    <t>DAVIVIENDA 25 EUROS VOICETRADING</t>
  </si>
  <si>
    <t>PIEZA EDWAR MOTOS</t>
  </si>
  <si>
    <t>JABON LIQUIDO LOZA D1</t>
  </si>
  <si>
    <t>VARILLA 3/8 ANTENAS ACEFER</t>
  </si>
  <si>
    <t>ESCAREADOR TUSGTENO 8MM ($55.100) + PASAJES</t>
  </si>
  <si>
    <t>E.G. LUIS MIGUEL</t>
  </si>
  <si>
    <t>CORTE DISIPADORES BYG C.C. 001</t>
  </si>
  <si>
    <t>FRESA AMANA ALOCUBOND</t>
  </si>
  <si>
    <t>MARTILLO GOLPE SECO Y TORNILLOS ANTENAS</t>
  </si>
  <si>
    <t>CORTE DISIPADORES BYG C.C. 002 (ANULA C.C. 001 TOTAL $248.000 - RETENCIONES = $230.750)</t>
  </si>
  <si>
    <t>ALMUERZO X 2</t>
  </si>
  <si>
    <t>MECANIZADOS POLICROMETAL R.C. 002</t>
  </si>
  <si>
    <t>MECANIZADOS POLICROMETAL R.C. 003</t>
  </si>
  <si>
    <t>ARREGLO TORNO SAMSUNG FREDDY</t>
  </si>
  <si>
    <t>INSERTO COPIADO HERRATEC</t>
  </si>
  <si>
    <t>PORTA INSERTO TROZ INT, FRESA WOODRUFF METALCORTE</t>
  </si>
  <si>
    <t>PARA PAGAR A JHON CALDERON 25% MECANIZADOS</t>
  </si>
  <si>
    <t>LONAS</t>
  </si>
  <si>
    <t>CINTA ENMASCARAR EASY</t>
  </si>
  <si>
    <t>CINTA TRANSPARENTE</t>
  </si>
  <si>
    <t>PAGO CESAR PLASMA DAVIVIENDA ($450.000 - $250.000 TORNILLO)</t>
  </si>
  <si>
    <t>PRENSA ESTOPA, CORAZA, PEGATANQUE</t>
  </si>
  <si>
    <t>BLOQUE DISTRIBUCION, MICROS</t>
  </si>
  <si>
    <t>RACOR TAPON MACHO</t>
  </si>
  <si>
    <t>MDF NORTHER EASY</t>
  </si>
  <si>
    <t>TRATAMIENTO TERMICO 100 ESPARRAGOS</t>
  </si>
  <si>
    <t>SILICONA</t>
  </si>
  <si>
    <t>ORINGS</t>
  </si>
  <si>
    <t>TRANSFERENCIA DAVIVIENDA LUIS VARGAS DEBE $400.000</t>
  </si>
  <si>
    <t>JABON ESPERANZA</t>
  </si>
  <si>
    <t xml:space="preserve">BYG DISIPADORES BANCOLOMBIA </t>
  </si>
  <si>
    <t>ENRIQUE 4X4 (TOTAL ABONO $5.000.000) DAVIVIENDA</t>
  </si>
  <si>
    <t>TRANSFERENCIA DAVIVIENDA LUIS VARGAS DEBE $300.000</t>
  </si>
  <si>
    <t>MATERIAL ACEFER TORNILLOS ENRIQUE</t>
  </si>
  <si>
    <t>HERRATEC MACHO Y PALPADOR</t>
  </si>
  <si>
    <t>HERRATEC INSERTO PARA ROSCADO</t>
  </si>
  <si>
    <t>PAGO CHATARRA</t>
  </si>
  <si>
    <t>MI PEZ SACADA TORNILLOS</t>
  </si>
  <si>
    <t>TUBO PARA TORNO SAMSUNG, NO FUNCIONO</t>
  </si>
  <si>
    <t>ZINCADO</t>
  </si>
  <si>
    <t>PIÑONES MINI TORNO</t>
  </si>
  <si>
    <t>CORTE PVC ESPUMADO</t>
  </si>
  <si>
    <t>ONCES</t>
  </si>
  <si>
    <t>RESORTES PARA SEGER ESPARRAGOS</t>
  </si>
  <si>
    <t>MACHOS PEDRO APONTE</t>
  </si>
  <si>
    <t>TARRAJA PEDRO APONTE</t>
  </si>
  <si>
    <t>ESCAREADOR PLANO 6MM TIALN ATI INGENIERIA</t>
  </si>
  <si>
    <t xml:space="preserve">ZINCADO ESPARRAGOS </t>
  </si>
  <si>
    <t>AEROSOL NEGRO BRILLANTE</t>
  </si>
  <si>
    <t>CONTACTOR Y RELE TERMICO</t>
  </si>
  <si>
    <t>TERMINALES</t>
  </si>
  <si>
    <t>ACERO PARA TORRETA TORNO EMCO</t>
  </si>
  <si>
    <t>TOMA ELECTRICA SOBREPONER TORNO EMCO Y GANCHOS ROPA</t>
  </si>
  <si>
    <t>ONCES, AREPA RELLENA</t>
  </si>
  <si>
    <t>ROSCA 5MM X8 ESQUINA</t>
  </si>
  <si>
    <t>CAJA PLASTICA PARA EMCO</t>
  </si>
  <si>
    <t>RETENCION HERRATEC</t>
  </si>
  <si>
    <t>COMPLETAR RETENCION HERRATEC ($65.100)</t>
  </si>
  <si>
    <t>PARQUEADERO</t>
  </si>
  <si>
    <t>ABONO 50% CONTADOR, LIQUIDACION EMPRESA. EGRESO 002</t>
  </si>
  <si>
    <t>DE CUENTAS MINITORNO EMCO</t>
  </si>
  <si>
    <t>OVEROL WILMER</t>
  </si>
  <si>
    <t>RUTAEDO QUINTUPLES JONATAN GONZALES QUEDA DEBIENDO $500 = $300 DEL 27/03 Y $200 DEL 28/03</t>
  </si>
  <si>
    <t>MI PLANILLA W.V.</t>
  </si>
  <si>
    <t>MI PLANILLA E.G. MARZO</t>
  </si>
  <si>
    <t>MI PLANILLA E.G. ABRIL</t>
  </si>
  <si>
    <t>JABON LIQUDO LOZA D1 X5</t>
  </si>
  <si>
    <t>ENRIQUE 4X4 (TOTAL ABONO $8.000.000) DAVIVIENDA</t>
  </si>
  <si>
    <t>TRABAJO MECANIZADO JULIAN</t>
  </si>
  <si>
    <t>SWITCH LLAVE PARA LEADWELL V20</t>
  </si>
  <si>
    <t>RENOVACION MATRICULA MERCATIL CAMARA Y COMERCIO</t>
  </si>
  <si>
    <t>SALDO RUTAEDO QUINTUPLES JONATAN GONZALES QUEDA OK</t>
  </si>
  <si>
    <t>DECOL SRA. ESPERANZA</t>
  </si>
  <si>
    <t>IMPUESTO PREDIAL INGLES</t>
  </si>
  <si>
    <t>TOMA 220 EASY PARA CHIA</t>
  </si>
  <si>
    <t>PAPEL HIGIENICO CHIA</t>
  </si>
  <si>
    <t>CINTA ENMASCARAR $3.600, 3 ESFEROS $3.000, 1 SHARPIE $2.900</t>
  </si>
  <si>
    <t>TRANSFERENCIA DAVIVIENDA LUIS VARGAS DEBE $590.000 email 09/04/2018</t>
  </si>
  <si>
    <t>VOICETRADING 25 EUROS</t>
  </si>
  <si>
    <t>EXCEDENTE HALADOR BARRAS TORNO X 2</t>
  </si>
  <si>
    <t>TRATAMIENTO TERMICO 4 SEGUROS ENRIQUE</t>
  </si>
  <si>
    <t>ONCES AREPA Y HAMBURGUESA</t>
  </si>
  <si>
    <t>3 AREPAS RELLENAS</t>
  </si>
  <si>
    <t>RUTEADO ALOCUBOND JONATHAN GONZALES DEBE $100.000 RUTEADO ACRILICO</t>
  </si>
  <si>
    <t>DURALUMINIO TRABAJO JAIRO COMPRADO EN AXXECOL</t>
  </si>
  <si>
    <t>PAPEL HIGIENICO MERCAFULL</t>
  </si>
  <si>
    <t>ESPRANZA LOPEZ</t>
  </si>
  <si>
    <t>MECANIZADO JAIRO</t>
  </si>
  <si>
    <t>jonatan 3.5horas viernes $175 + $100 que debia =$275, y una T de alocubond</t>
  </si>
  <si>
    <t>ENRIQUE 4X4 (TOTAL ABONO $11.000.000) DAVIVIENDA</t>
  </si>
  <si>
    <t>MI PLANILLA E.G. MAYO</t>
  </si>
  <si>
    <t>MI PLANILLA W.V. ABRIL</t>
  </si>
  <si>
    <t>MATERIAL REDONDO 12.7mm PRUEBAS ENRIQUE - ACEFER</t>
  </si>
  <si>
    <t>EFECTIVO A CAJA</t>
  </si>
  <si>
    <t>PAGO DECLARACION RENTA 2017 METALTRONICOS</t>
  </si>
  <si>
    <t>DESPINCHADO MOTO E.G.</t>
  </si>
  <si>
    <t>COMCEL ALBINA BORERO</t>
  </si>
  <si>
    <t>SALDO RUTEO JONATHAN</t>
  </si>
  <si>
    <t>JABON POLVO ESPERANZA D1</t>
  </si>
  <si>
    <t>SIM CARD PRUEBA FERNANDO GUEVARA</t>
  </si>
  <si>
    <t>ABONO LUIS VARGAS DE $950.000 QUEDA SALDO DE $450.000 EMAIL 11/05/2018</t>
  </si>
  <si>
    <t>SIERRA CIR HSS FERRETERIA JRC CORTE DISIPADORES</t>
  </si>
  <si>
    <t>BROCA 10,8mm JRC</t>
  </si>
  <si>
    <t>MACHUELO 1/2" HERRATEC</t>
  </si>
  <si>
    <t>20 LLAVES JULIAN</t>
  </si>
  <si>
    <t>EMPACK 1 1/2</t>
  </si>
  <si>
    <t>PILA 9V</t>
  </si>
  <si>
    <t>MI PLANILLA E.G. JUNIO</t>
  </si>
  <si>
    <t>MI PLANILLA W.V. MAYO</t>
  </si>
  <si>
    <t>ABONO ENRIQUE 4X4 200 JUEGOS</t>
  </si>
  <si>
    <t>EFECTIVO E.G. PARA PAGAR OSCAR MARMOLEJO</t>
  </si>
  <si>
    <t>PAGO SIM OSCAR MARMOLEJO ABR-MAY</t>
  </si>
  <si>
    <t>TEMPLADA 5 SEGUROS Y COPA ENRIQUE JEEP</t>
  </si>
  <si>
    <t>CAMABAJA RUTEADORA CARLOS TORRES</t>
  </si>
  <si>
    <t>PLATINA 20x20x1" PISADOR SAN FRANCISCO</t>
  </si>
  <si>
    <t>MONTACARGA LUDIMAR</t>
  </si>
  <si>
    <t>BOTAS E.G. ESPERANZA LOPEZ</t>
  </si>
  <si>
    <t xml:space="preserve">DANIEL CONSIGNACION </t>
  </si>
  <si>
    <t>2 GALONES VACIOS DANIEL</t>
  </si>
  <si>
    <t>3 CD'S</t>
  </si>
  <si>
    <t>10 LONAS</t>
  </si>
  <si>
    <t>INSERTOS Y TORNILLO AJUSTE PORTAINSERTO HERRATEC</t>
  </si>
  <si>
    <t>JUAN PABLO RIOS REXCOTOOLS TORNO SAMSUNG</t>
  </si>
  <si>
    <t>TRANSPORTES WILMER - MACROLASER</t>
  </si>
  <si>
    <t>MECANIZADO JASON, SALDO $200.000</t>
  </si>
  <si>
    <t>ENVIO PC A PASTO</t>
  </si>
  <si>
    <t>MECANIZADO JASON, SALDO $0</t>
  </si>
  <si>
    <t>ELADIO</t>
  </si>
  <si>
    <t>TAXI TRATAMIENTO TERMICO</t>
  </si>
  <si>
    <t>OSCAR MARMOLEJO</t>
  </si>
  <si>
    <t>MI PLANILLA E.G. JULIO</t>
  </si>
  <si>
    <t>MI PLANILLA W.V. JUNIO</t>
  </si>
  <si>
    <t>GANANCIAS MAYO W</t>
  </si>
  <si>
    <t>GANANCIAS JUNIO W</t>
  </si>
  <si>
    <t>LONAS X 5</t>
  </si>
  <si>
    <t>BURIL TUGSTENO 5/16 HER PLASTICOS</t>
  </si>
  <si>
    <t>INSERTO INTERIORES HERRATEC X 2</t>
  </si>
  <si>
    <t>TRANSFERENCIA BANCOLOMBIA FERNANDO GUEVARA INTERESES PRESTAMO ABRIL</t>
  </si>
  <si>
    <t>TRANSFERENCIA BANCOLOMBIA FERNANDO GUEVARA INTERESES PRESTAMO MAYO</t>
  </si>
  <si>
    <t>TRANSFERENCIA BANCOLOMBIA FERNANDO GUEVARA INTERESES PRESTAMO JUNIO</t>
  </si>
  <si>
    <t>ABONO ENRIQUE 4X4 EFECTIVO A E.G.</t>
  </si>
  <si>
    <t>HALADOR DE BARRAS x 2</t>
  </si>
  <si>
    <t>VALOR</t>
  </si>
  <si>
    <t>PERSONAS</t>
  </si>
  <si>
    <t>C/U</t>
  </si>
  <si>
    <t>METALTRONICOS</t>
  </si>
  <si>
    <t>TOTAL</t>
  </si>
  <si>
    <t>PAGO CORRECCION MI PLANILLA</t>
  </si>
  <si>
    <t>MI PLANILLA</t>
  </si>
  <si>
    <t>COMPRA MATERIAL ENRIQUE ACEFER BARRA PERFORADA 40X20, RDO CALIBRADO 31,75mm SAE 1045</t>
  </si>
  <si>
    <t>ACERTEMPLE 44.5KG ENRIQUE 4X4</t>
  </si>
  <si>
    <t>FERRETERIA JRC BROCA 9.5mm, LLAVE MIXTA 10mm</t>
  </si>
  <si>
    <t>ENERGIA CONTROL Y REDES: SELECTOR CON LLAVE</t>
  </si>
  <si>
    <t>PILA GP ALKALINA</t>
  </si>
  <si>
    <t>HERRATEC: FRESA V 4mm, BROCA 11.5mm</t>
  </si>
  <si>
    <t>P&amp;R NEUMATICA: RACOR RECTO M5x4mm</t>
  </si>
  <si>
    <t>P&amp;R NEUMATICA: RACOR RECTO M6x4mm</t>
  </si>
  <si>
    <t>TIENDA MAKITA: INTERRUPTOR P/GA4534</t>
  </si>
  <si>
    <t>IMPORTACIONES INTERTRAN: AEROGRAFO H.V.L.P</t>
  </si>
  <si>
    <t xml:space="preserve">DICSON BOGOTA: RACOR RECTO M5x4mm </t>
  </si>
  <si>
    <t>HEGO: PASADOR ELASTICO 5x50 X2, ORING NITRILO 213 X210</t>
  </si>
  <si>
    <t>HERRATEC: INSERTO TORNEADO KORLOY</t>
  </si>
  <si>
    <t>ZINTEPEC: ZINCADO 56 JUEGOS ENRIQUE 4X4</t>
  </si>
  <si>
    <t>HERRATEC: INSERTO Y PORTAINSERTO INTERIORES</t>
  </si>
  <si>
    <t>HERRATEC: INSERTOS</t>
  </si>
  <si>
    <t>P&amp;R NEUMATICA: MANGUERA POLIURETANO 4mmODx2mmID AZUL</t>
  </si>
  <si>
    <t>ACEFER: RDO 31.75mm SAE 1045 CAL, RDO 12,70mm SAE 1045 CAL</t>
  </si>
  <si>
    <t>CINTA PARA SIERRA 3/4-610</t>
  </si>
  <si>
    <t>IMPLEMENTOS ASEO ESPERANZA</t>
  </si>
  <si>
    <t>ACERTEMPLE: TRATAMIENTO ESPARRAGOS ENRIQUE</t>
  </si>
  <si>
    <t>HERRATEC: INSERTO ROSCADO Y MANDRIL</t>
  </si>
  <si>
    <t>TRABAJO JULIAN MOLINA 23/06/2018</t>
  </si>
  <si>
    <t>MI PLANILLA E.G. AGOSTO</t>
  </si>
  <si>
    <t>MI PLANILLA W.V. JULIO</t>
  </si>
  <si>
    <t>ACEFER: RDO CALIBRADO 1045 14,29mm 19,05mm 15,88mm</t>
  </si>
  <si>
    <t>ZINTEPEC: ZINCADO 147 JUEGOS ENRIQUE 4X4</t>
  </si>
  <si>
    <t>GANANCIAS JULIO W</t>
  </si>
  <si>
    <t>ACERTEMPLE: TRATAMIENTO TORNILLOS ENRIQUE, ESTE DINERO LO DEBE PAGAR ENRIQUE</t>
  </si>
  <si>
    <t>ABONO LUIS VARGAS (950-500=450)+120 ULT CORTE =570</t>
  </si>
  <si>
    <t>CORTE ALOCUBOND SERBIO</t>
  </si>
  <si>
    <t>LA ESTACION ELECTRICA: 3 TACOS 60A</t>
  </si>
  <si>
    <t>CONFECCIONES MC: 2 PARES DE GUANTES CARNASA</t>
  </si>
  <si>
    <t>UNIVERSAL DE CAUCHOS: EMPAQUE RECTANGULAR</t>
  </si>
  <si>
    <t>D1: JABON AZUL ROPA</t>
  </si>
  <si>
    <t>IMPRESIÓN DECLARACION RENTA E.G.</t>
  </si>
  <si>
    <t>ABONO ENRIQUE ESPARRAGOS</t>
  </si>
  <si>
    <t>TELMEX</t>
  </si>
  <si>
    <t>TRANSFERENCIA BANCOLOMBIA FERNANDO GUEVARA INTERESES PRESTAMO JULIO</t>
  </si>
  <si>
    <t>SERBIO DOBLADA Y MATERIAL ALOCUBOND</t>
  </si>
  <si>
    <t>CLAUDIA GUERRERO ARREGLO CONTROLADORA VISORES R.C. 006</t>
  </si>
  <si>
    <t>PAGO SIM OSCAR MARMOLEJO JULIO</t>
  </si>
  <si>
    <t>ONCES F.G</t>
  </si>
  <si>
    <t>PAPEL HIGIENICO</t>
  </si>
  <si>
    <t>MI PLANILLA W.V. AGOSTO</t>
  </si>
  <si>
    <t>MI PLANILLA E.G. SEPTIEMBRE TOTAL ($427.500)</t>
  </si>
  <si>
    <t>GANANCIAS AGOSTO W</t>
  </si>
  <si>
    <t>ACEFER: MATERIAL ENRIQUE</t>
  </si>
  <si>
    <t>LJ CHEMICAL REFRIGERANTE</t>
  </si>
  <si>
    <t>EASY 21/08/18 PILA TORNO, DW40</t>
  </si>
  <si>
    <t>D1: ASEO</t>
  </si>
  <si>
    <t>RAYADOR COCINA</t>
  </si>
  <si>
    <t>SALDO JHONATAN METALASER</t>
  </si>
  <si>
    <t>HERRATEC 2 MACHOS 12 Y 14MM</t>
  </si>
  <si>
    <t>FERRETERIA JRC BROCA 12,5MM</t>
  </si>
  <si>
    <t>ACEFER: MATERIAL 12,7 Y 25,4</t>
  </si>
  <si>
    <t>VIRUTA CHATARRA</t>
  </si>
  <si>
    <t>HERRATEC: INSERTO ROSCADO X2</t>
  </si>
  <si>
    <t>HERRATEC: INSERTO</t>
  </si>
  <si>
    <t>PINTUCO: BROCHA 1Y1/2</t>
  </si>
  <si>
    <t>ABONO ENRIQUE</t>
  </si>
  <si>
    <t>EGRESO 007: DINERO TRAMITES CAMARA Y COMERCIO DANIEL PARDO</t>
  </si>
  <si>
    <t>COMPRA PLASMA HYPERTERM 45 ($1.810.000 EQUIPO + $30.000 ENVIO)</t>
  </si>
  <si>
    <t>MI PLANILLA E.G. OCTUBRE TOTAL ($427.500)</t>
  </si>
  <si>
    <t>MI PLANILLA W.V. SEPTIEMBRE</t>
  </si>
  <si>
    <t>A GANANCIAS SEPTIEMBRE W, TOTAL $790.000 COMPLETA E.G.</t>
  </si>
  <si>
    <t>HERRATEC: MANDRIL PORTA BROCA</t>
  </si>
  <si>
    <t>ACEFER: RDO12,7 RDO34,92</t>
  </si>
  <si>
    <t>JRC: BROCA 10mm X 2</t>
  </si>
  <si>
    <t>CLAVIJA TORNZADORA</t>
  </si>
  <si>
    <t>PANAMERICANA: PILA CR2032 X 2</t>
  </si>
  <si>
    <t>CINTA LIJA PARA LIJADORA</t>
  </si>
  <si>
    <t>LUIS VARGAS ABONO DE $570, DEBE $70.000</t>
  </si>
  <si>
    <t>ACEFER: RDO 25.4mm CALIBRADO PRUEBA ENRIQUE 4X4</t>
  </si>
  <si>
    <t>CORTE PLASMA SERBIO</t>
  </si>
  <si>
    <t>ACEFER: PLATINAS PARA DISPOSITIVO JULIAN MOLINA</t>
  </si>
  <si>
    <t>HERRATEC: BASE MAGNETICA MECANICA</t>
  </si>
  <si>
    <t>ACERTEMPLE: 27,5Kg</t>
  </si>
  <si>
    <t>ACERTEMPLE: 11Kg</t>
  </si>
  <si>
    <t>HEGO: ORING'S</t>
  </si>
  <si>
    <t>ACERTA: ACCESORIOS HYPERTERM PMX45</t>
  </si>
  <si>
    <t>ENVIO CAMARAS FERNANDO GUEVARA</t>
  </si>
  <si>
    <t>CHATARRA</t>
  </si>
  <si>
    <t>JORGE ROSERO TUQUERRES ($800 - $200 PC)</t>
  </si>
  <si>
    <t>MECANIZADO MARCO VIDRIO NICOLAS ULLOA</t>
  </si>
  <si>
    <t>MECANIZADO 50 TABLAS PUNTO DE PRODUCCION</t>
  </si>
  <si>
    <t>ZINTEPEC: ZINCADO 49,5Kg</t>
  </si>
  <si>
    <t>ZINTEPEC: ZINCADO 18Kg</t>
  </si>
  <si>
    <t>ACERTEMPLE: 48,5Kg PIEZAS ENRIQUE</t>
  </si>
  <si>
    <t>JRC: BROCAS</t>
  </si>
  <si>
    <t>HERRATEC: CALIBRADOR INTERIORES</t>
  </si>
  <si>
    <t>HERRATEC: BROCAS</t>
  </si>
  <si>
    <t>MI PLANILLA W.V. OCTUBRE</t>
  </si>
  <si>
    <t>ABONO MECANIZADO JASON SALAZAR 10 PIEZAS A $25.000 C/U, SALDO $100.000</t>
  </si>
  <si>
    <t>ONCES JHON CALDERON</t>
  </si>
  <si>
    <t>SEGUNDO ENVIO CAMARAS FERNANDO GUEVARA</t>
  </si>
  <si>
    <t>ABONO MECANIZADO RODAMIENTOS GERMAN SEPULVEDA</t>
  </si>
  <si>
    <t>SALDO MECANIZADO RODAMIENTOS (250PC x $3.500 = $875.000) GERMAN SEPULVEDA</t>
  </si>
  <si>
    <t>MECANIZADO RODAMIENTOS (225PC x $3.500 = $787.500) GERMAN SEPULVEDA</t>
  </si>
  <si>
    <t>FERREMONTES: RODAMIENTO DE BOLAS</t>
  </si>
  <si>
    <t>METALCORTE: MACHO HELICOIDAL 1/2 20H, ENRIQUE JEEP</t>
  </si>
  <si>
    <t>FERRETERIA JRC: BROCA 11.5MM</t>
  </si>
  <si>
    <t>SALDO MECANIZADO JASON SALAZAR 10 PIEZAS $100.000 + $50.000 X LETRAS + $24.000 MATERIAL</t>
  </si>
  <si>
    <t>TORNILLO 1/2 x 20HILOS</t>
  </si>
  <si>
    <t>MLT RACORES: $400.000 DISPOSITIVO, $2.000 CADA PIEZA x 80 = $160.000, DESCUENTO $10.000</t>
  </si>
  <si>
    <t>W</t>
  </si>
  <si>
    <t>CALDERON: MARCADA ASCENSORES $220.000 x 55%= $121.000</t>
  </si>
  <si>
    <t>LUIS VARGAS ALOCUBOND PAGA SALDO $310 + $40 A TRABAJO ACTUAL, SALDO DE $200.000</t>
  </si>
  <si>
    <t>CLADERON: $10.000 ADICIONALES TRABAJO</t>
  </si>
  <si>
    <t>ELECTRONICA CHINA: CAUTIN, SOLDAURA, TERMOENCOGIBLE</t>
  </si>
  <si>
    <t>BODEGA</t>
  </si>
  <si>
    <t>JASON Y DIEGO: CORTE POR HILO PAGADO A JOHN CALDERON</t>
  </si>
  <si>
    <t>CALDERON: MECANIZADO POLICROMETAL 55% DE $400.000</t>
  </si>
  <si>
    <t>JASON: ABONO PARA MECANIZADO DE 30 PIEZAS SOPORTE MOTOR MARCADAS, TOTAL $600.000, SALDO DE $450.000</t>
  </si>
  <si>
    <t>JASON Y DIEGO: MECANIZADO PLATINAS ROBOT $400 + CORTE HILO $190 + HUECOS PLATINAS $200</t>
  </si>
  <si>
    <t>MISCELANEA: 3 SHARPIE, CARTON CARTULINA</t>
  </si>
  <si>
    <t>FERRETERIA: CINTA AISLANTE, TEE ELECTRICA NARANJA x 3</t>
  </si>
  <si>
    <t>JASON Y DIEGO: MECANIZADO EMPACK BASE ROBOT $60 + MECANIZADO HUECOS LATERALES SOPORTES CUCHILLAS $60 +  CORTE HILO $140</t>
  </si>
  <si>
    <t>HERRATEC: CALIBRADOR 300mm, INSERTOS JOHN CALDERON</t>
  </si>
  <si>
    <t>JRC: LIMA MUSA JOHN CALDERON</t>
  </si>
  <si>
    <t>CALDERON: MECANIZADO ASCENSORES 55% DE $75.000</t>
  </si>
  <si>
    <t>CALDERON: ABONO COMPRAS, DEBE $240.245</t>
  </si>
  <si>
    <t>MI PLANILLA E.G. NOVIEMBRE TOTAL ($427.500)</t>
  </si>
  <si>
    <t>MI PLANILLA W.V. NOVIEMBRE</t>
  </si>
  <si>
    <t>O.S. 001 ARREGLO PLANTAS OSCRA MARMOLEJO</t>
  </si>
  <si>
    <t>EGRESO 010 PAGO SIM OSCAR MARMOLEJO AL 30/11/18</t>
  </si>
  <si>
    <t>HERRATEC: 2 MACHUELOS 3mmx0,5</t>
  </si>
  <si>
    <t>RECARGA EXTINTORES 10 + 23</t>
  </si>
  <si>
    <t>CALDERON: ADICIONAL MARCADA ASCENSORES $350 X 55% - $120(05/12/2018) = $72</t>
  </si>
  <si>
    <t>JAIRO CHAPARRO: FRESADORA</t>
  </si>
  <si>
    <t>ABONO ENRIQUE 4X4</t>
  </si>
  <si>
    <t>2 FUENTES PODER PC</t>
  </si>
  <si>
    <t>PAPEL HIGIENICO X 15</t>
  </si>
  <si>
    <t>T ELECTRICA x3</t>
  </si>
  <si>
    <t>ALUMINIO JASON</t>
  </si>
  <si>
    <t>GUANTES NITRILO</t>
  </si>
  <si>
    <t>ALMUERZO X2</t>
  </si>
  <si>
    <t>LIMONES</t>
  </si>
  <si>
    <t>BRETAÑA</t>
  </si>
  <si>
    <t>SALDO 22 PIEZAS JASON $30 C/U</t>
  </si>
  <si>
    <t>UTILIDADES E.G. 12/18, TRANSFERIDOS A BANCOLOMBIA PARA PAGAR TARJETA ÉXITO</t>
  </si>
  <si>
    <t>UTILIDADES W.V. 12/18</t>
  </si>
  <si>
    <t>WILMER OVEROL $35 + BOTAS $86</t>
  </si>
  <si>
    <t>PAGO SIM O.M. AL DIA 31/12/2018 - EGRESO 001</t>
  </si>
  <si>
    <t>ENVIO COMPRESOR MEDELLIN</t>
  </si>
  <si>
    <t>TRABAJOS JOHN CALDERON -JULIAN MOLINA</t>
  </si>
  <si>
    <t>CONSIGNACION JUAN PABLO MARTINEZ INTICO - FUENTE</t>
  </si>
  <si>
    <t>JOHN CALDERON 11 GRABADOS ASCENSORES</t>
  </si>
  <si>
    <t>3 CAJAS LIGAS ELASTICAS</t>
  </si>
  <si>
    <t>SALDO CESAR PLASMA</t>
  </si>
  <si>
    <t>D1 ASEO</t>
  </si>
  <si>
    <t>MERCAFULL ASEO</t>
  </si>
  <si>
    <t>CALDERON: 55% DE $550.000 POLICROMETAL</t>
  </si>
  <si>
    <t>CALDERON: 55% DE $20.000 ASCENSORES 1 GRABADO</t>
  </si>
  <si>
    <t>DVR Y CAMARA DAHUA, CENTRO</t>
  </si>
  <si>
    <t>SALDO ENRIQUE 4X4</t>
  </si>
  <si>
    <t>CALDERON: MECANIZADO $150.000 * 55% = $82.500</t>
  </si>
  <si>
    <t>MI PLANILLA E.G. DICIEMBRE TOTAL ($427.500)</t>
  </si>
  <si>
    <t>MI PLANILLA W.V. DICIEMBRE</t>
  </si>
  <si>
    <t>JOHN CALDERON MOTOR, PARA PAGAR A FERNANDO GUEVARA $150.000</t>
  </si>
  <si>
    <t>MATERIAL ENRIQUE 4X4</t>
  </si>
  <si>
    <t>ESPERANZA LOPEZ ALMUERZO</t>
  </si>
  <si>
    <t>MI PLANILLA E.G. ENERO TOTAL ($427.500)</t>
  </si>
  <si>
    <t>MI PLANILLA W.V. ENERO</t>
  </si>
  <si>
    <t>JOHN CALDERON MARCADA ASCENSORES</t>
  </si>
  <si>
    <t>GANANCIAS W PLATAFORMA AL 31/01/2019</t>
  </si>
  <si>
    <t>RECARGA TONER IMPRESORA SAMSUNG</t>
  </si>
  <si>
    <t>ENVIO DVR Y CAMARAS A FERNANDO GUEVARA</t>
  </si>
  <si>
    <t>CALDERON MECANIZADO POLICROMETAL.</t>
  </si>
  <si>
    <t>RESONARGH ANILLOS ESPARRAGOS X1000</t>
  </si>
  <si>
    <t>CALDERON MECANIZADO ASCENSORES</t>
  </si>
  <si>
    <t>TORNILLO M1 x 1,5 PRUEBAS ENRIQUE 4X4</t>
  </si>
  <si>
    <t>CALDERON ASCENSORES 55% $48.000</t>
  </si>
  <si>
    <t>BANCOLOMBIA MTO. ROUTER MARY JOYERIA.</t>
  </si>
  <si>
    <t>CALDERON: AFILADO ESCAREADORES.</t>
  </si>
  <si>
    <t>ALUMINIO I&amp;M 2 PEDAZOS 90x90x50</t>
  </si>
  <si>
    <t>PASAJES</t>
  </si>
  <si>
    <t>ACEFER MATERIAL ENRIQUE</t>
  </si>
  <si>
    <t>JRC: BROCA 11.7 ESCUADRA 12"</t>
  </si>
  <si>
    <t>JOJAC: MACHO 1/2 HELICOIDAL</t>
  </si>
  <si>
    <t>HEDAMEC: JUEGO ESC MINI</t>
  </si>
  <si>
    <t>SUMINISTROS HIDRAULICOS: ACOPLE RACOR F116 3/8</t>
  </si>
  <si>
    <t>SUMINISTROS HIDRAULICOS: MANGUERA PLASTICA 41CM CON ACOPLES</t>
  </si>
  <si>
    <t>ACEFER: MATERIAL TORNILLOS ENRIQUE</t>
  </si>
  <si>
    <t>MI PLANILLA E.G. FEBRERO TOTAL ($427.500)</t>
  </si>
  <si>
    <t>MI PLANILLA W.V. FEBRERO</t>
  </si>
  <si>
    <t>DISCO DURO 2T PURPURA PARA DVR</t>
  </si>
  <si>
    <t>JAIRO CHAPARRO: FRESADORA PAGO TOTAL $8.000.000 CON 13/12/2018</t>
  </si>
  <si>
    <t>JAIRO CHAPARRO: DURALALUMINIO RECTIFICAR PIEZAS.</t>
  </si>
  <si>
    <t>JOHN CALDERON: CRUCE DE CUENTAS JAIRO CHAPARRO</t>
  </si>
  <si>
    <t>JAIRO CHAPARRO: MECANIZADO PIEZAS, QUEDA DEBIENDO $150.000</t>
  </si>
  <si>
    <t>GANANCIAS W PLATAFORMA AL 28/02/2019</t>
  </si>
  <si>
    <t>CALDERON: 27 MARCA ASCENSOR $12.500C/U = $337.500 * 55% = $185.625</t>
  </si>
  <si>
    <t>CHATARRA $150 EL KILO VIRUTA, $1.000 VIRUTA ALUMINIO, $400 BARRA</t>
  </si>
  <si>
    <t>DIMETALES: FLEJE PARA YOPAL</t>
  </si>
  <si>
    <t>METALASER: CORTE LASER PARA YOPAL</t>
  </si>
  <si>
    <t>ACEFER: MATERIAL ENRIQUE 4X4</t>
  </si>
  <si>
    <t>CALDERON ABONO PLACA GRANDE</t>
  </si>
  <si>
    <t>CALDERON: PLACA GRANDE $700.000 * 52.5% (V20-ARIX 55%-50%)=$367.500 - $200.000(ABONADOS 19/02/2019)</t>
  </si>
  <si>
    <t>CALDERON: MOLDE JULIAN $350.000 * 50%</t>
  </si>
  <si>
    <t>CALDERON: PLACAS ASCENSORES: $287.500 * 25%= $71.875</t>
  </si>
  <si>
    <t>E.G. IMPUESTOS CARROS</t>
  </si>
  <si>
    <t>POR DEFINIR</t>
  </si>
  <si>
    <t>CALDERON: PLACA POLICROMETAL TOTAL $280.000 * 50% ARIX</t>
  </si>
  <si>
    <t>CALDERON: PLACA POLICROMETAL TOTAL $300.000 * 50% ARIX</t>
  </si>
  <si>
    <t>XOTFIX PAGARON $2.106.253 DE $2.185.000, RETUVIERON $78.747, SEGÚN LA CUENTA DE COBRO 001 FUERON $1.170.000 DE FABRICACION, MENOS LA RETENCION = $1.091.253</t>
  </si>
  <si>
    <t>ESCAREADOR 6mm REDONDEADO 0,5</t>
  </si>
  <si>
    <t>ACERTEMPLE TRATAMIENTO TERMICO</t>
  </si>
  <si>
    <t>DISCO PULIDORA DIAMANTADO</t>
  </si>
  <si>
    <t>ACERTEMPLE: 16,5Kg PIEZAS ENRIQUE</t>
  </si>
  <si>
    <t>TORNILLOS Y PARTES: JUEGO DE BROCA Y BRISTOL</t>
  </si>
  <si>
    <t>ZINTEPEC 5KG</t>
  </si>
  <si>
    <t>ZINTEPEC</t>
  </si>
  <si>
    <t>HOMECENTER: DISCO MULTICORTE</t>
  </si>
  <si>
    <t>TORNILLOS Y PARTES PLAZA</t>
  </si>
  <si>
    <t>AXXECOL: MATERIAL ALUMINIO</t>
  </si>
  <si>
    <t>HERRATEC: BOQUILLAS Y PARALELAS</t>
  </si>
  <si>
    <t>HERRATEC: PARA CUENTAS SE HACE LA DEVOLUCION DEL DINERO, YA QUE LAS COMPRAS SE SIGUEN GENERANDO CON FACTURA.</t>
  </si>
  <si>
    <t xml:space="preserve">ZINTEPEC: 49KG * $1.200 </t>
  </si>
  <si>
    <t>ZINTEPEC: 29KG</t>
  </si>
  <si>
    <t>HERRATEC: INSERTO TORNEADO</t>
  </si>
  <si>
    <t>ZINTEPEC: 32KG * $1.200</t>
  </si>
  <si>
    <t>HEGO: ORING NITRILO 213</t>
  </si>
  <si>
    <t>MUNDIAL DE ALUMINIOS: PLATINAS</t>
  </si>
  <si>
    <t>JRC: MACHO HELICOIDAL</t>
  </si>
  <si>
    <t>FERREMONTES: RODAMIENTO BOLAS</t>
  </si>
  <si>
    <t>HERRATEC: MACHUELO E INSERTO</t>
  </si>
  <si>
    <t>LUGO HERMANOS: EJE RECTIFICADO</t>
  </si>
  <si>
    <t>MAELECTRICOS: AMARRE PLASTICO BLANCO 21" x 100</t>
  </si>
  <si>
    <t>ABONO RUTEADORA AMARILLA $20.000.000</t>
  </si>
  <si>
    <t>PRINT ART: FILAMENTO PLA BLANCO PARA IMPRESORA 3D</t>
  </si>
  <si>
    <t>ABONO RUTEADORA AMARILLA $20.000.000 04/03/2019</t>
  </si>
  <si>
    <t>DIME LTDA: CADENA PORTACABLE</t>
  </si>
  <si>
    <t>ARGEMIRO BARON: RODAMIENTO</t>
  </si>
  <si>
    <t>HERRATEC: BOQUILLA PARA FRESADORA</t>
  </si>
  <si>
    <t>ABONO RUTEADORA AMARILLA $15.000.000 10/04/2019</t>
  </si>
  <si>
    <t>CALDERON: PLACA ASCENSORES, 24PLACAS *$12.500 * 25%</t>
  </si>
  <si>
    <t>CALDERON: ABONO DEUDA COMPRA, QUEDA AL DIA</t>
  </si>
  <si>
    <t>IMPRESORA 3D</t>
  </si>
  <si>
    <t>DEVOLUCION DINERO ABONO FRESADORA VF20 ECUADOR</t>
  </si>
  <si>
    <t>CALDERON: POLICROMETAL $700.000 * 55%</t>
  </si>
  <si>
    <t>MI PLANILLA E.G. MARZO TOTAL ($427.500)</t>
  </si>
  <si>
    <t>MI PLANILLA W.V. MARZO</t>
  </si>
  <si>
    <t>MI PLANILLA E.G. ABRIL TOTAL ($427.500)</t>
  </si>
  <si>
    <t>CALDERON: TORNO POLICROMETAL.</t>
  </si>
  <si>
    <t>MUNDIAL DE ALUMINIOS</t>
  </si>
  <si>
    <t>HERRATEC: RIMA Y BROCA</t>
  </si>
  <si>
    <t>CALDERON: POLICROMETAL TROQUEL GRANTS, ARIX 50%</t>
  </si>
  <si>
    <t>CALDERON: L ALUMINIO LEADWELL</t>
  </si>
  <si>
    <t>CALDERON: ASCENSORES</t>
  </si>
  <si>
    <t>ABONO ENRIQUE 4x4</t>
  </si>
  <si>
    <t>CORTE ROUTER POLICARBONATO GERMAN SEPULVEDA</t>
  </si>
  <si>
    <t>GANANCIAS E.G.</t>
  </si>
  <si>
    <t>GANANCIAS W.V.</t>
  </si>
  <si>
    <t>COMCEL A.B.</t>
  </si>
  <si>
    <t>MOVISTAR E.G.</t>
  </si>
  <si>
    <t>MOVISTAR A.B.</t>
  </si>
  <si>
    <t>CALDERON: BUJES POLICROMETAL, TORNO SAMSUNG. $6.400 * 20 = $128.000 * 85% = $110.800</t>
  </si>
  <si>
    <t>CALDERON: $60.000 * 25% 3 PLACAS DE ASCENSORES.</t>
  </si>
  <si>
    <t>ACERTEMPLE: COPAS 15-18</t>
  </si>
  <si>
    <t>IMPRESIONES DIAN</t>
  </si>
  <si>
    <t>CORREO CERTIFICADO DIAN</t>
  </si>
  <si>
    <t>PILA 9V x2</t>
  </si>
  <si>
    <t>JAISON: MARCADA 10 PIEZAS JA-BOTS</t>
  </si>
  <si>
    <t>EFECTIVO</t>
  </si>
  <si>
    <t>GUEVARA</t>
  </si>
  <si>
    <t>PRECIO LEADWELL V20</t>
  </si>
  <si>
    <t>SALDO</t>
  </si>
  <si>
    <t>PAGO LAMINA ALUMINIO 2m*1m*5mm LUIS VARGAS EGRESO 001 PARA PLACA POZOS VICTOR</t>
  </si>
  <si>
    <t>BOGOTANA DE ACOPLES: CODO CALLE 3/4 AC</t>
  </si>
  <si>
    <t>CALDERON: TRABAJO JULIAN V20 TALADRADA TIP BORDEN, 50%, 560 x $2.000=$1.120.000 * 50% = $560.000</t>
  </si>
  <si>
    <t>CALDERON: PLACAS ASCENSORES 25%</t>
  </si>
  <si>
    <t>CAJA DE PASO STECK, ROUTER JOYERIA</t>
  </si>
  <si>
    <t>CONECTOR METALICO TIPO MICROFONO ROUTER JOYERIA</t>
  </si>
  <si>
    <t>IMPOFER: SIERRA COPA GRANO/CARB</t>
  </si>
  <si>
    <t>MUNDIAL DE TORNILLOS</t>
  </si>
  <si>
    <t>ACERPLAS &amp; FERRECORTE: EMPACK BLANCO</t>
  </si>
  <si>
    <t>ZINTEPEC: ZINCADO LATAS ROUTER JOYERIA</t>
  </si>
  <si>
    <t>PINTURA PLACA POZO VICTOR</t>
  </si>
  <si>
    <t>MARCADA JA-BOTS 24 x $5.000</t>
  </si>
  <si>
    <t>PAGOS SIM MARMOLEJO, EGRESO 003 / 19</t>
  </si>
  <si>
    <t>CORREA 4º EJE ROUTER JOYERIA</t>
  </si>
  <si>
    <t>MOVISTAR CELULAR E.G.</t>
  </si>
  <si>
    <t>MOVISTAR CELULAR ALBINA BORRERO</t>
  </si>
  <si>
    <t>ENVIO PLACA ALUMINIO VICTOR SANABRIA</t>
  </si>
  <si>
    <t>CALDERON, COMAHID, MANGUERA POLIURETANO, Y REGISTRO COMPRESOR</t>
  </si>
  <si>
    <t>JRC: BURIL RDO 1/4, Y MACHO 6MMx1</t>
  </si>
  <si>
    <t>TRANSFERENCIA PAGO PLACA VILLAVICENCIO: MATERIAL $150, RUTEADA $190, PINTURA $50 + ENVIO</t>
  </si>
  <si>
    <t>MI PLANILLA E.G. MAYO TOTAL ($427.500)</t>
  </si>
  <si>
    <t>EFECTIVO A E.G. COMPRA LEADWELL V20 10/05/2019</t>
  </si>
  <si>
    <t>LIMA Y EXPULSORES</t>
  </si>
  <si>
    <t>CALDERON: 16 PLACAS ASCENSORES x $12.000 = $192.000 x 25% = $48.000</t>
  </si>
  <si>
    <t>IO COMPANY: LIMAS REDONDAS</t>
  </si>
  <si>
    <t>CALDERON: MOLDE POLICROMETAL ARIX 50%</t>
  </si>
  <si>
    <t>CALDERON: $3.600 AGUJAS LUGO HERMANOS + $400 PARQUEADERO</t>
  </si>
  <si>
    <t>SE LE ENTREGO A E.G. PARTE DE PAGO LEADWELL V20 10/05/2019</t>
  </si>
  <si>
    <t>CALDERON: 25% $200.000</t>
  </si>
  <si>
    <t>CALDERON: FRESADORA CONVENCIONAL</t>
  </si>
  <si>
    <t>CALDERON: 55% $50.000</t>
  </si>
  <si>
    <t>CALDERON: 9 PLACAS ASCENSOR $12.500 * 9 = $112.500 * 25% = $28.150</t>
  </si>
  <si>
    <t>GERMAN SEPULVEDA: 151pc X $4.000</t>
  </si>
  <si>
    <t>CALDERON: PLACA POLICROMETAL ILC IND LICORERA CALDAS</t>
  </si>
  <si>
    <t>MI PLANILLA E.G. JUNIO TOTAL ($427.500)</t>
  </si>
  <si>
    <t>ALMUERZO CALDERON</t>
  </si>
  <si>
    <t>TORNILLOS BRISTOL 6X35</t>
  </si>
  <si>
    <t>ACOPLE COMPRESOR</t>
  </si>
  <si>
    <t>GUANTES CAJA CALDERON</t>
  </si>
  <si>
    <t>CALDERON: TRABAJO TORNO</t>
  </si>
  <si>
    <t>CALDERON: TROQUEL ARIX 50%</t>
  </si>
  <si>
    <t>ADELANTO CENTRO MECANIZADO LEADWELL</t>
  </si>
  <si>
    <t>ENVIO ROUTER 5040 CALI</t>
  </si>
  <si>
    <t>MONTACARGA</t>
  </si>
  <si>
    <t>CD BLANCO</t>
  </si>
  <si>
    <t>CORREA SINCRONIZACION TORNO PEQUEÑO</t>
  </si>
  <si>
    <t>ARREGLO MINI TORNO HECTOR MARTINEZ (ROUTER CNC 60X60)</t>
  </si>
  <si>
    <t>TRATAMIENTO TEMICO X30PC ENRIQUE 4X4</t>
  </si>
  <si>
    <t>ZINCADO X30PC ENRIQUE 4X4</t>
  </si>
  <si>
    <t>PIEDRA TUGSTENO ESMERIL</t>
  </si>
  <si>
    <t>PC PARA ROUTER 60X60</t>
  </si>
  <si>
    <t>BOMBA PARA ROUTER 60X60</t>
  </si>
  <si>
    <t>CALDERON: PLACA ARIX 50%</t>
  </si>
  <si>
    <t>CALDERON: AYUDA ARMADA MINI TORNO</t>
  </si>
  <si>
    <t>CALDERON: 25% DE 26 PLACAS ASCENSORES</t>
  </si>
  <si>
    <t>HEGO: 170 ORING NITRILO REF. 212</t>
  </si>
  <si>
    <t>ALUMINIO BARRA CUADRADA 1" PARA JEISON SALAZAR JABOTS</t>
  </si>
  <si>
    <t>ACERTEMPLE: 49KG PIEZAS ENRIQUE 4X4</t>
  </si>
  <si>
    <t>HERRATEC: MACHUELO 8MM, JHON CALDERO LE PAGO EL OTRO EN EFECTIVO A E.G.</t>
  </si>
  <si>
    <t>TORNILLO Y PARTES PLAZA: TORNILLOS BRISTOL</t>
  </si>
  <si>
    <t>PUNTA DE DIAMANTE PARA ROUTER JOYERIA</t>
  </si>
  <si>
    <t>TORNILLOS Y PARTES PLAZA: TORNILLO BRISTOL</t>
  </si>
  <si>
    <t>HERRATEC: MACHUELOS</t>
  </si>
  <si>
    <t>30CM BARRA REDONDA BRONCE 5/8</t>
  </si>
  <si>
    <t>CABLE 3x16AWG CENTELSA ROUTER JOYERIA</t>
  </si>
  <si>
    <t>LUGO HERMANOS: 30 AGUJAS PARA RODAMIENTO</t>
  </si>
  <si>
    <t>ZINCADO $1.250 * 49Kg ENRIQUE 4X4 144PC</t>
  </si>
  <si>
    <t>GUEVARA 09/05/2019</t>
  </si>
  <si>
    <t>GUEVARA 13/06/2019</t>
  </si>
  <si>
    <t>ABONO</t>
  </si>
  <si>
    <t>SUBTOTAL ABONO</t>
  </si>
  <si>
    <t>DE ROUTER 60x60</t>
  </si>
  <si>
    <t>UTILIDADES E.G. DINERO ENTREGADO EN EFECTIVO 23/07/2019</t>
  </si>
  <si>
    <t>EFECTIVO 10/05/2019</t>
  </si>
  <si>
    <t>ROUTER AMARILLA</t>
  </si>
  <si>
    <t>LEADWELL V20</t>
  </si>
  <si>
    <t>SALDO A FAVOR VENTA ROUTER 60X60</t>
  </si>
  <si>
    <t>HERRATEC: PORTAINSETO E INSERTOS TRONZADO 3MM</t>
  </si>
  <si>
    <t>CINTA AISLANTE</t>
  </si>
  <si>
    <t>CALDERON: 50% POLICROMETAL 2 PLACAS $230.000 + $100.000</t>
  </si>
  <si>
    <t>CALDERON: 25% DE 1 PLACA GRANDE DE ASCENSOR $50000</t>
  </si>
  <si>
    <t>CHATARRA $150 KILO VIRUTA, $450 KILO CHATARRA</t>
  </si>
  <si>
    <t>ABONO TRABAJO JASON: 37PC x $30.000 = $1.110.000 + $83.000 MATERIAL. SALDO $393.000</t>
  </si>
  <si>
    <t>CONSIGNACION CONTADOR DANIEL PARDO</t>
  </si>
  <si>
    <t>SALDO TRABAJO JASON</t>
  </si>
  <si>
    <t>TORNILLERIA UNION: 5 GRASERAS 1/4 45º</t>
  </si>
  <si>
    <t>TORNILLOS Y PARTES PLAZA: GRASERAS Y TORNILLOS</t>
  </si>
  <si>
    <t>MI PLANILLA E.G. JULIO TOTAL ($427.500)</t>
  </si>
  <si>
    <t>BOLSAS DE BASURA X 2</t>
  </si>
  <si>
    <t>ESPERANZA: IMPLEMENTOS ASEO</t>
  </si>
  <si>
    <t>SALDO DE FERNANDO GUEVARA QUE ESTABA EN BANCO (INTERESES DINERO PRESTADO)</t>
  </si>
  <si>
    <t>UTILIDADES E.G. DINERO ENTREGADO EN EFECTIVO 01/08/2019</t>
  </si>
  <si>
    <t>GANANCIAS TELEFONIA CORTE AL 31/07/2019</t>
  </si>
  <si>
    <t>PASAJES BUCARAMANGA</t>
  </si>
  <si>
    <t>2 DVD $2.000 + 2 CD $1.400</t>
  </si>
  <si>
    <t>JOHN CALDERON: ABONO TRABAJO MOLDE TROQUEL POLICROMETAL</t>
  </si>
  <si>
    <t>JOHN CALDERON: SALDO TRABAJO MOLDE TROQUEL POLICROMETAL TOTAL $1.900.000</t>
  </si>
  <si>
    <t>JOHN CALDERON 16 PLACAS ASCENSOR X $12.500 X 25%</t>
  </si>
  <si>
    <t>JOHN CALDERON PLACAS ASCENSOR X $50.000 X 25%</t>
  </si>
  <si>
    <t>PASAJE BUCARAMANGA</t>
  </si>
  <si>
    <t>ASESORIA BUCARAMANGA</t>
  </si>
  <si>
    <t>TRANSPORTES HERNAN 2 DIAS.</t>
  </si>
  <si>
    <t>DVD EN BLANCO</t>
  </si>
  <si>
    <t>JOHN CALDERON MANO OBRA ROUTER JOYERIA</t>
  </si>
  <si>
    <t>TELMEX E.G.</t>
  </si>
  <si>
    <t>TELMEX A.B.</t>
  </si>
  <si>
    <t>CINTA TRANSPARENTE ANCHA</t>
  </si>
  <si>
    <t>100 ORING'S SEGUROS ENRIQUE</t>
  </si>
  <si>
    <t>ACERTEMPLE: 47,4KG PIEZAS ENRIQUE 4X4</t>
  </si>
  <si>
    <t>ZINCADO 48KG ENRIQUE 4X4</t>
  </si>
  <si>
    <t>TRANSFORMADOR 110V-220V ROUTER JOYERIA</t>
  </si>
  <si>
    <t>GERMAN SEPULVEDA: RUTEO PLACA ALUMINIO 3MM</t>
  </si>
  <si>
    <t>CHATARRA: MICROONDAS IMPRESORAS Y EQUIPO SONY</t>
  </si>
  <si>
    <t>ALMUERZO ESPERANZA $105.200 + $2.800 PROPINA MESERA + $10.000 TRANSPORTE -$ 40.000 JOHN CALDERON</t>
  </si>
  <si>
    <t>MONTACARGA LEADWELL V20I</t>
  </si>
  <si>
    <t>JOHN CALDERON: MECANIZADO JULIAN 2 CUCHILLAS $300.000</t>
  </si>
  <si>
    <t>ABONO ROUTER JOYERIA</t>
  </si>
  <si>
    <t>JOHN CALDERON: AFILADO ESCAREADORES.</t>
  </si>
  <si>
    <t>MI PLANILLA E.G. AGOSTO TOTAL ($427.500)</t>
  </si>
  <si>
    <t>UÑAS HALADOR DE BARRAS</t>
  </si>
  <si>
    <t>JOHN CALDERON: $140 MOLDE JIMMY, $150 PLACAS ASCENSORES = $290 * 55%</t>
  </si>
  <si>
    <t>MACROLASER: $1.500 CONVERSION ROUTER DE DSP A NCSTUDIO, $300 BUCARAMANGA, $300 DOÑA JUANA</t>
  </si>
  <si>
    <t>JOHN CALDERON: ASCENSORES 50% %125.000</t>
  </si>
  <si>
    <t>EASY: 3 TOMAS INCRUSTAR TRIFASICAS</t>
  </si>
  <si>
    <t>GERMAN SEPULVEDA: CORTE PLACA ALUMINIO</t>
  </si>
  <si>
    <t>JOHN CALDERON: MECANIZADO 50%</t>
  </si>
  <si>
    <t>JRC: ACEITE KEX ROSCADO</t>
  </si>
  <si>
    <t>HERRATEC: MACHUELO 12 X 1,5</t>
  </si>
  <si>
    <t>ACEFER: MATERIAL</t>
  </si>
  <si>
    <t>HERNAN: VISITA DOÑA JUANA</t>
  </si>
  <si>
    <t>HERRATEC: MACHUELO 12 X 1,5, COMPRO HERNAN</t>
  </si>
  <si>
    <t>ALBERTO VIDALES: ABONO MOLDE RODILLO DE PINTAR</t>
  </si>
  <si>
    <t>ALBERTO VIDALES: SALDO MOLDE RODILLO DE PINTAR, TOTAL $600.000</t>
  </si>
  <si>
    <t>ENRIQUE 4X4: EFECTIVO A E.G.</t>
  </si>
  <si>
    <t>HERRATEC: 2 MACHUELOS M12x1.5</t>
  </si>
  <si>
    <t>MOSQUETON PARA PORTON</t>
  </si>
  <si>
    <t>JOHN CALDERON: 30 PLACAS x $12.500 x 50 %</t>
  </si>
  <si>
    <t>OSCAR MARMOLEJO: PAGO RECARGAS EGRESO 004</t>
  </si>
  <si>
    <t>FERRETERIA: 2 CLAVIJAS ELECTRICAS</t>
  </si>
  <si>
    <t>EASY: JABON LIQUIDO MANOS 4L</t>
  </si>
  <si>
    <t>BANCO OCCIDENTE: SEMAFORIZACION CUATRIMOTO NFY46B ENVIGADO</t>
  </si>
  <si>
    <t>CARLOS SARMIENTO: ROUTEADO 12 MARCOS ESPEJOS ($50.000 C/U) SALDO $400.000</t>
  </si>
  <si>
    <t>CARLOS SARMIENTO: ROUTEADO 12 MARCOS ESPEJOS ($50.000 C/U) SALDO $400.000, PAGADO TOTAL</t>
  </si>
  <si>
    <t>JOHN CALDERON: RECTIFICADA MOLDE RODILLO 50%</t>
  </si>
  <si>
    <t>JOHN CALDERON: 70 GRABADOS ASCENSORES $12.500 C/U * 50%</t>
  </si>
  <si>
    <t>RESMA PAPEL TAMAÑO CARTA</t>
  </si>
  <si>
    <t>ALMUERZO: PAPA JOHNS $65.100 - $22.000 DE JOHN</t>
  </si>
  <si>
    <t>7 LONAS</t>
  </si>
  <si>
    <t>EASY: LAMINA MDF 9mm MARCO ESPEJOS</t>
  </si>
  <si>
    <t>MECANIZADO WILLIAM MARTIN $300 - $60 MATERIAL</t>
  </si>
  <si>
    <t>EASY: CARPINCOL Y TORNILLO</t>
  </si>
  <si>
    <t>DVD BLANCO</t>
  </si>
  <si>
    <t>ENRIQUE 4X4: SALDO PENDIENTE</t>
  </si>
  <si>
    <t>HEGO: 500 ORING NITRILO 213 * $160. LOS COMPRO JOHN CALDERON SIN FACTURA</t>
  </si>
  <si>
    <t>JOHN CALDERON: TRABAJO JULIAN</t>
  </si>
  <si>
    <t>JOHN CALDERON: ASCENSORES 10 PLACAS * 50%</t>
  </si>
  <si>
    <t>VENTA DOBLADORA R.C. 008 TOTAL $5.000.000</t>
  </si>
  <si>
    <t>CHATARRA VENDIDA EL MES PASADO.</t>
  </si>
  <si>
    <t>JOHN CALDERON: MARCADO 12 PLACAS ASCENSORES * 50%</t>
  </si>
  <si>
    <t>CERTIFICADO MATRICULA CANCELADA CAMARA Y COMERCIO</t>
  </si>
  <si>
    <t>METALASER: CORTE LASER CAJAS CAMARAS CCTV</t>
  </si>
  <si>
    <t>JAVIER FONCECA DIAZ: SALDO ROUTER 1,20 x 2,40</t>
  </si>
  <si>
    <t>SILICONA BARRAS</t>
  </si>
  <si>
    <t>EDILBERTO BARAJAS: SERVICIO TECNICO COMUNICACIÓN SERIE TORNO GSK</t>
  </si>
  <si>
    <t>GRASA DE LITIO</t>
  </si>
  <si>
    <t>AYUDANTE LUIS TORRES</t>
  </si>
  <si>
    <t xml:space="preserve">CABLE Nº 12 </t>
  </si>
  <si>
    <t>JOHN CALDERON: $30 CORTE ROUTER, $25 GRABADO ASCENSORES, $56.250 GRABADO ASCENSORES</t>
  </si>
  <si>
    <t>JOHN CALDERON: MOLDE POLICROMETAL ABONO</t>
  </si>
  <si>
    <t>ACERTEMPLE: TEMPLADO  53KG x $5.200</t>
  </si>
  <si>
    <t>ZINTEPEC: ZINCADO 53KG x $1.200</t>
  </si>
  <si>
    <t>ACERTEMPLE: TEMPLADO  53KG x $5.200 (NO HAY FACTURA)</t>
  </si>
  <si>
    <t>RDV LTDA: MANGUERA SILICONA</t>
  </si>
  <si>
    <t>HERRATEC: MACHUELO Y BROCAS</t>
  </si>
  <si>
    <t xml:space="preserve">ACERTEMPLE: TEMPLADO  70KG x $5.200 (NO HAY FACTURA) PROMEDIO DE 200 JUEGOS x 348gr </t>
  </si>
  <si>
    <t xml:space="preserve">ZINTEPEC: ZINCADO 70KG x $1.200 (NO HAY FACTURA) PROMEDIO DE 200 JUEGOS x 348gr </t>
  </si>
  <si>
    <t>JAVIER FONCECA DIAZ:ABONO ROUTER 1,20 x 2,40</t>
  </si>
  <si>
    <t>ENRIQUE 4X4: ABONO EFECTIVO E.G.</t>
  </si>
  <si>
    <t>ELECTRONICA CONTINENTAL: CABLE Y SPLITER HDMI PARA CAMARAS</t>
  </si>
  <si>
    <t>SWICHT CON LLAVE PARA LEADWELL V20</t>
  </si>
  <si>
    <t>CONTRATO DE ARRENDAMIENTO DE VIVIENDA URBANA (FORMATO)</t>
  </si>
  <si>
    <t>JOHN CALDERON: MOLDE POLICROMETAL SALDO. TOTAL  LIBRES $4.800.000 DE $8.000.000. x 50% = $2.400.000 - $1.000.000 ABONADO 29/11/2019</t>
  </si>
  <si>
    <t>JHON CALDERON: 18 + 8 = 26 PLACAS DE ASCENSORES x $12.500 = $325.000 x 50% = $162.500</t>
  </si>
  <si>
    <t>RUBI - LIJA 1500</t>
  </si>
  <si>
    <t>ESPONJILLA SABRA</t>
  </si>
  <si>
    <t>PICAP, MENSAJERIA JOHN CALDERON</t>
  </si>
  <si>
    <t>ERICK: MANTENIMIENTO LEADWELL V20</t>
  </si>
  <si>
    <t>CARPINTERO VICTOR NAVARRETE: ROUTEADO MARCOS PUERTAS. DEBE $200.000</t>
  </si>
  <si>
    <t>IMPRESORA EPSON L3110</t>
  </si>
  <si>
    <t>CONTROL ALAMBRICO PLAY STATION, PARA MACH3</t>
  </si>
  <si>
    <t>ENVIO SERVIENTREGA: EMPAQUE BARREDOR LEADWEEL V20</t>
  </si>
  <si>
    <t>TORNILLOS PLAZAS: TORNILLO BRISTOL</t>
  </si>
  <si>
    <t>ACERPLAS &amp; FERRECORTE SAS: BAQUELITA BARRA</t>
  </si>
  <si>
    <t>HOMECENTER: JUEGO 5 BROCAS MADERA</t>
  </si>
  <si>
    <t>FERRELECTRICOS LARROTA: CANDADO ANTICIZALLA CISA 77mm</t>
  </si>
  <si>
    <t>REGALO E.G. A SANTIAGO Y SOFIA</t>
  </si>
  <si>
    <t>MEDELLIN: CAUCHOS GUARDAPOLVO LEADWELL V20</t>
  </si>
  <si>
    <t>JAIRO CHAPARRO: MECANIZADO DISCO DURAL</t>
  </si>
  <si>
    <t>GASOLINA BIDON</t>
  </si>
  <si>
    <t>JOHN CALDERON: MANO OBRA MECANIZADO DISCO DURAL JAIRO CHAPARRO</t>
  </si>
  <si>
    <t>JOHN CALDERON: 22 GRABADOS ASCENSORES * $12.500 = $275.000 * 50% = $137.500</t>
  </si>
  <si>
    <t>SOLDADURA DISCO DURAL JAIRO CHAPARRO</t>
  </si>
  <si>
    <t>CODENSA PSE</t>
  </si>
  <si>
    <t>ACEFER: MATERIAL ENRIQUE 4x4</t>
  </si>
  <si>
    <t>MUNDIAL DE BOBINADOS: BOBINADO MOTOR VENTILADOR LEADWELL V20</t>
  </si>
  <si>
    <t>JOHN CALDERON: TROQUEL OREJAS BALDE POLICROMETAL 50% $1.000.000</t>
  </si>
  <si>
    <t>JOHN CALDERON: PLACA PERFORACION VISAGRA LONCHERA 50% $400.000</t>
  </si>
  <si>
    <t>GODADDY: RENOVACION 3 AÑOS HASTA 17/02/2023</t>
  </si>
  <si>
    <t>JOHN CALDERON: 16 PLACAS ASCENSORES * $12.500 * 50%</t>
  </si>
  <si>
    <t>PLEGADORA NC MONTEGUEZ</t>
  </si>
  <si>
    <t>JOHN CALDERON: PLACA RECTIFICADA POLICROMETAL, BALDE CORONA</t>
  </si>
  <si>
    <t>ACEITE PLEGADORA 20 GALONES x $28.000</t>
  </si>
  <si>
    <t>MONTACARGAS PARA PLEGADORA</t>
  </si>
  <si>
    <t>CINTA TEFLON</t>
  </si>
  <si>
    <t>D1: IMPLEMENTOS ASEO</t>
  </si>
  <si>
    <t>10 / / / 3</t>
  </si>
  <si>
    <t>TOALLA MANOS BAÑO</t>
  </si>
  <si>
    <t>ORING'S $82.680 + $2.600</t>
  </si>
  <si>
    <t>HERRATEC: 2 INSERTOS ACABADO + 1 INSERTO DESBASTE</t>
  </si>
  <si>
    <t>SERVICIO Y CAPACITACION BUCARAMANGA 07/02/2020</t>
  </si>
  <si>
    <t>TRANSPORTE AEROPUERTO - APTO LLEGADA BOGOTA</t>
  </si>
  <si>
    <t>REFRIGERANTE FLUVER 5G PARA SIERRA STARRET</t>
  </si>
  <si>
    <t>MANTENIMIENTO ROUTER JOYERIA MARY</t>
  </si>
  <si>
    <t>SIERRA STARRET</t>
  </si>
  <si>
    <t>CALDERON: ABONO 32 PLACAS * $12.500 * 50%. DEBE $100.000</t>
  </si>
  <si>
    <t>LONAS x 8</t>
  </si>
  <si>
    <t xml:space="preserve">10 / / / 7 </t>
  </si>
  <si>
    <t>CORTES SIERRA STARRET SERBIO</t>
  </si>
  <si>
    <t>JOHN CALDERON: TORNEADO PATAS SILLAS</t>
  </si>
  <si>
    <t>CALDERON: SALDO 32 PLACAS * $12.500 * 50%. DEBE $0</t>
  </si>
  <si>
    <t>TRANSPORTE PIEZAS DE TEMPLE A TRATAMIENTO</t>
  </si>
  <si>
    <t>LUBRIQUIMICOS DE COLOMBIA: ACEITE PARA GUIAS ISO68</t>
  </si>
  <si>
    <t>LA BODEGA INDUSTRIAL: MANGUERA Y ACOPLES PARA COMPRESOR</t>
  </si>
  <si>
    <t>ACERTEMPLE: ENRIQUE 85KG *$5.200, EL RECIBO ESTA CON FECHA DEL 14/02/2020</t>
  </si>
  <si>
    <t>HERRATEC: 2 INSERTOS TORNEADO DESBASTE</t>
  </si>
  <si>
    <t>JOHN CALDERON: 18 PLACAS * $12.500 * 50%</t>
  </si>
  <si>
    <t>E.G.: PINTOR CAMIONETA</t>
  </si>
  <si>
    <t>ZINCADO: ENRIQUE 85KG *$1.250</t>
  </si>
  <si>
    <t>JOHN CALDERON: 8 PLACAS * $12.500 + 2 PLACAS $20.000 = $140.000 * 50%</t>
  </si>
  <si>
    <t>JOHN CALDERON: MECANIZADO MDF DISPOSITIVO TAPAS TARROS ORINA</t>
  </si>
  <si>
    <t>JOHN CALDERON: HUECOS DISPOSITIVO ACERO INOX TAPAS TARROS ORINA</t>
  </si>
  <si>
    <t>JOHN CALDERON: RECTIFICADO MOLDE POLICROMETAL</t>
  </si>
  <si>
    <t>JOHN CALDERON: PLACAS ASCENSORES</t>
  </si>
  <si>
    <t>JUEGO LLAVES BRISTOL TRUPER PARA TORNO SAMSUNG</t>
  </si>
  <si>
    <t>EASY: PILA LR44, CALIBRADOR PEQUEÑO</t>
  </si>
  <si>
    <t>VICTOR NAVARRETE CARPINTERO: SALDO $200.000 19/12/2020</t>
  </si>
  <si>
    <t>CORTES SIERRA STARRET Y MECANIZADO PUNTAS SERBIO</t>
  </si>
  <si>
    <t>PARA TAPABOCAS</t>
  </si>
  <si>
    <t>2 CAJAS CARTON PARA TAPABOCAS</t>
  </si>
  <si>
    <t>RUEDAS PARA SIERRA STARRET</t>
  </si>
  <si>
    <t>BOLSAS DE BASURA</t>
  </si>
  <si>
    <t>ABONO ENRIQUE 4X4 EFECTIVO E.G.</t>
  </si>
  <si>
    <t>quedan</t>
  </si>
  <si>
    <t>montacarga</t>
  </si>
  <si>
    <t>MOVISTAR A.B. PSE</t>
  </si>
  <si>
    <t>MOVISTAR E.G.PSE</t>
  </si>
  <si>
    <t>W.V. DEBE A E.G.</t>
  </si>
  <si>
    <t>MOVISTAR PSE</t>
  </si>
  <si>
    <t>ADMON ABRIL PSE</t>
  </si>
  <si>
    <t>7 / / / 4 / / / 4</t>
  </si>
  <si>
    <t>MONTACARGA ROUTER GRANDE</t>
  </si>
  <si>
    <t>MOVISTAR FIJO PSE</t>
  </si>
  <si>
    <t>ACUEDUCTO PSE</t>
  </si>
  <si>
    <t>ADMON MAYO PSE</t>
  </si>
  <si>
    <t>DESINFECTANTE 1 LITRO / JOHN PUSO LA MITAD ($6.000)</t>
  </si>
  <si>
    <t>JOHN CALDERON: PLACAS ASCENSORES ANTES DE CUERENTENA</t>
  </si>
  <si>
    <t>IMPUESTO PREDIAL INGLES PSE</t>
  </si>
  <si>
    <t>TAPABOCAS PVC</t>
  </si>
  <si>
    <t>RECARGA OSCAR MARMOLEJO $180.000 TRANSFERENCIA, RELACION EN DOC GANANCIAS.</t>
  </si>
  <si>
    <t>JOHN CALDERON: TRABAJO ANTES DE CUARENTENA</t>
  </si>
  <si>
    <t>7 / / / 4 / / / 3</t>
  </si>
  <si>
    <t>PLASTICOS Y HERRAMIENTAS: BROCAS DE CENTRO E.G. ENVIAR A SAN FRANCISCO.</t>
  </si>
  <si>
    <t>AGRO UNICORN: REPUESTOS GUADAÑADORA E.G. ENVIAR A SAN FRANCISCO.</t>
  </si>
  <si>
    <t>ENVIO SERVIENTREGA SAN FRANCISCO</t>
  </si>
  <si>
    <t>JOHN CALDERON: MECANIZADO 4 L ALUMINIO</t>
  </si>
  <si>
    <t>MI PLANILLA E.G.  MARZO TOTAL ($427.500)</t>
  </si>
  <si>
    <t>MI PLANILLA W.V.  MARZO</t>
  </si>
  <si>
    <t>ADMON JUNIO PSE</t>
  </si>
  <si>
    <t>JOHN CALDERON: ABONO MECANIZADO JULIAN MOLINA (FALTA $300.000 / TOTAL $1.100.000)</t>
  </si>
  <si>
    <t>JOHN CALDERON: SALDO MECANIZADO JULIAN MOLINA (TOTAL $1.100.000) / ABONO 22/05/2020</t>
  </si>
  <si>
    <t>FERRETERIA LN: 2 BUJIAS</t>
  </si>
  <si>
    <t>REPUESTOS MOTO 24: REFRIGERANTE PEAK</t>
  </si>
  <si>
    <t>JOHN CALDERON: SALDO MECANIZADO JULIAN MOLINA</t>
  </si>
  <si>
    <t>JOHN CALDERON: PIEZAS CUCHILLA EN L</t>
  </si>
  <si>
    <t>WESTERN UNION: GIRO CHINA</t>
  </si>
  <si>
    <t>VINIPEL 6"</t>
  </si>
  <si>
    <t>ABONO ENRIQUE 4X4 EFECTIVO W.V.</t>
  </si>
  <si>
    <t>VICTOR NAVARRETE CARPINTERO: RUTEO 6 PIEZAS GRANDES ($80.000 C/U), 6 PIEZAS PEQUEÑAS ($20.000 C/U)</t>
  </si>
  <si>
    <t>ACEITE Y FILTRO</t>
  </si>
  <si>
    <t>CARETA Y SOLDADURA</t>
  </si>
  <si>
    <t>RODAMIENTO - DW40 X2</t>
  </si>
  <si>
    <t>ESCOBILLAS</t>
  </si>
  <si>
    <t>LIMA Y MACHOS</t>
  </si>
  <si>
    <t>BOBINA BR600</t>
  </si>
  <si>
    <t>1 DW 40</t>
  </si>
  <si>
    <t>PORTEZUELA MATATIGRES</t>
  </si>
  <si>
    <t>CORREA B93</t>
  </si>
  <si>
    <t>EASY: CERRADURA</t>
  </si>
  <si>
    <t>COMPRAS JOHN CALDERON PARA E.G.</t>
  </si>
  <si>
    <t>FERREMONTES &amp; CIA: DW 40, DE COMPRAS DE JOHN CALDERON</t>
  </si>
  <si>
    <t>PAGA W.V. A E.G.</t>
  </si>
  <si>
    <t>SALDO COMPRAS JOHN CALDERON A E.G.</t>
  </si>
  <si>
    <t>PAGADO 18/06/2020 CON CRUCE DE COMPRAS JOHN CALDERON</t>
  </si>
  <si>
    <t>ZINTEPEC: 86KG ZINCADO</t>
  </si>
  <si>
    <t>VARSOL</t>
  </si>
  <si>
    <t>ONCES Y CERVEZA</t>
  </si>
  <si>
    <t>BOLSILLO</t>
  </si>
  <si>
    <t>CINTA ANCHA $2.600 ESFERO $1.000 MARCADOR BORRASECO $2.300</t>
  </si>
  <si>
    <t>ONCES JUAN PABLO REXCOTOOL</t>
  </si>
  <si>
    <t>CHATARRA PERFILES MATATIGRES</t>
  </si>
  <si>
    <t>SALDO MAQUINAS ULTRASONIDO PAGO E.G. A MACROLASER</t>
  </si>
  <si>
    <t>PAGO TOTAL TAPABOCAS</t>
  </si>
  <si>
    <t>4 CAJAS BOGOTA</t>
  </si>
  <si>
    <t>DINERO PRESTADO A FERNANDO GUEVARA</t>
  </si>
  <si>
    <t>INTERES AL 10%</t>
  </si>
  <si>
    <t>UTILIDAD</t>
  </si>
  <si>
    <t>DEVOLUCION PARA QUEDAR EN $30.000.000</t>
  </si>
  <si>
    <t>DEVOLUCION</t>
  </si>
  <si>
    <t>1er FLETE</t>
  </si>
  <si>
    <t>TRANSFERENCIA 07/07/2020</t>
  </si>
  <si>
    <t>QUEDA PENDIENTE 2do FLETE</t>
  </si>
  <si>
    <t>FERNANDO GUEVARA QUEDA CON $30.000.000</t>
  </si>
  <si>
    <t>UTILIDAD FERNANDO GUEVARA</t>
  </si>
  <si>
    <t>VICTOR NAVARRETE CARPINTERO: RUTEO PERFORADO 2 PIEZAS GRANDES ($80.000 C/U), 2 PIEZAS PEQUEÑAS ($20.000 C/U) + RUTEO MARCADO 2 PIEZAS GRANDES ($28.000 C/U), 2 PIEZAS PEQUEÑAS ($7.000 C/U)</t>
  </si>
  <si>
    <t>PILA 9V MULTIMETRO</t>
  </si>
  <si>
    <t>COMPRA SIERRA SINFÍN E.G.</t>
  </si>
  <si>
    <t>ACARREO SIERRA SINFÍN</t>
  </si>
  <si>
    <t>AGUA ONCES</t>
  </si>
  <si>
    <t>GARRAFA 3,6L ALCOHOL</t>
  </si>
  <si>
    <t>JOHN CALDERON PLACAS ASCENSORES</t>
  </si>
  <si>
    <t>VICTOR NAVARRETE CARPINTERO: RUTEO</t>
  </si>
  <si>
    <t>COPIA 2 LLAVES</t>
  </si>
  <si>
    <t>ESCOBA</t>
  </si>
  <si>
    <t>COMPRA PANTOGRAFO MINUTH</t>
  </si>
  <si>
    <t>ACARREO PANTOGRAFO</t>
  </si>
  <si>
    <t>SE LE DEBE A W</t>
  </si>
  <si>
    <t>JOHN CALDERON: ABONO MOLDES JOHN CARDONA</t>
  </si>
  <si>
    <t>2 CLAVIJAS ELECTRICAS PARA PANTOGRAFO MINUTH</t>
  </si>
  <si>
    <t>VICTOR NAVARRETE CARPINTERO: 2 RUTEO PIEZAS PEQUEÑAS ($18*2) $36, DEBIA $20, SE CUADRO TODO EN $50</t>
  </si>
  <si>
    <t>D1: 3 JABONES LAVAPLATOS</t>
  </si>
  <si>
    <t>2 CD BLANCO</t>
  </si>
  <si>
    <t>ACERTEMPLE: ENRIQUE 92KG *$5.200, EL RECIBO ESTA CON FECHA DEL 14/02/2020</t>
  </si>
  <si>
    <t>JUAN PABLO RIOS: ABONO MANTENIMIENTO TORNO SAMSUNG Y LEADWELL V20I, SE LE DEBE $300.000</t>
  </si>
  <si>
    <t>ABONO TAPA RADIADOR GRIZZLY</t>
  </si>
  <si>
    <t>FILTRO ACEITE YAMAHA</t>
  </si>
  <si>
    <t>ORING PARA LEADWELL V20i</t>
  </si>
  <si>
    <t>MANGUERA 10mm LEADWELL V20i</t>
  </si>
  <si>
    <t>ESTOPA</t>
  </si>
  <si>
    <t>ALMUERZO JUAN PABLO REXCOTOOLS</t>
  </si>
  <si>
    <t>JUAN PABLO RIOS: SALDO MANTENIMIENTO TORNO SAMSUNG Y LEADWELL V20I, COBRO $50 MAS POR LEADWELL V20I</t>
  </si>
  <si>
    <t>JOHN CALDERON: EXTRA SABADO JOHN CARDONA</t>
  </si>
  <si>
    <t>CAMA BAJA ROUTER AMARILLO 120x240 PRADERA A BODEGA MACROLASER</t>
  </si>
  <si>
    <t>EASY: PISTOLA AIRE</t>
  </si>
  <si>
    <t>DINERO JOHN A E.G.</t>
  </si>
  <si>
    <t>REPUESTO GRIZZLY</t>
  </si>
  <si>
    <t>CEPILLO COBRE</t>
  </si>
  <si>
    <t>2 LAMPARAS BESTER LED</t>
  </si>
  <si>
    <t>CINTA SIERRA</t>
  </si>
  <si>
    <t>GUAYA KIMCO</t>
  </si>
  <si>
    <t>MACHUELOS HERRATEC</t>
  </si>
  <si>
    <t>GASOLINA JOHN</t>
  </si>
  <si>
    <t>MACROLASER CAPACITACION PASTO 19 Y 20 AGOSTO</t>
  </si>
  <si>
    <t>LLAVE TIRNAGULAR GABINETE ROUTER MINUTH</t>
  </si>
  <si>
    <t>CLAVIJA MACHO PARA ROUTER AMARILLO MACROLASER</t>
  </si>
  <si>
    <t>TAXI PARA IR A MACROLASER ROUTER AMARILLO</t>
  </si>
  <si>
    <t>WILLIAM MARTIN ABONO ROUTER MINUTH</t>
  </si>
  <si>
    <t>JOHN CALDERON: CUCHILLAS JOHN CARDONA</t>
  </si>
  <si>
    <t>CONOS BT40 X5 (2 ER32, 2 ER16, 1 PORTAFRESA)</t>
  </si>
  <si>
    <t>HUMBERTO CORSO: CORTE POLICARBONATO</t>
  </si>
  <si>
    <t>EASY: 3 TOMAS TRIFASICAS, 2 CLAVIJAS TRIFASICAS, 2 INTERRUPTORES SOBREPONER</t>
  </si>
  <si>
    <t>TOMA TRIFASICA CODELCA</t>
  </si>
  <si>
    <t>TOMA TRIFASICA CODELCA Y TORNILLOS PARA TAPAS CAJA ELECTRICA</t>
  </si>
  <si>
    <t>ONCES PASTELES</t>
  </si>
  <si>
    <t>ONCES GASEOSAS</t>
  </si>
  <si>
    <t>TACO 2 x 10A ROUTER AZUL JAVIER CENTRO</t>
  </si>
  <si>
    <t>LAMPARA 2x18 WATTS INGLES</t>
  </si>
  <si>
    <t>INTERRUPTORES Y CABUYA</t>
  </si>
  <si>
    <t>CABLE DUPLEX 25m</t>
  </si>
  <si>
    <t>$1.300.000 SE LE PRESTO A JOHN 11/09/2020 COMPRA MOTO, falta mecanizado aluminio</t>
  </si>
  <si>
    <t>D1: DESENGRASANTE X 2</t>
  </si>
  <si>
    <t>AEROSOL, CINTA ENMASCARAR</t>
  </si>
  <si>
    <t>JOHN CALDERON: MOLDES DURALALUMINIO</t>
  </si>
  <si>
    <t>SERVOMOTOR PANASONIC PARA ROUTER 5040 CHINO</t>
  </si>
  <si>
    <t>BRAZO HIDRAULICO ROUTER MINUTH</t>
  </si>
  <si>
    <t>4 TUERCAS 3/4" PARA BASE SIERRA STARRET</t>
  </si>
  <si>
    <t>CALDERON: RECTIFICADO PLACAS POLICROMETAL</t>
  </si>
  <si>
    <t>4 PLATINAS 20x10x1/2 PARA BASE SIERRA STARRET</t>
  </si>
  <si>
    <t>VENTA PLASMA PEQUEÑO HYPERTERM 45  (QUEDAN DEBIENDO ($200.000) COMPRADO 28/09/2018</t>
  </si>
  <si>
    <t>JOHN CALDERON: AEROSOL NEGRO BASE PARA SIERRA STARRET</t>
  </si>
  <si>
    <t>ACEITE MONOGRADO 50 PARA COMPRESOR 2/4</t>
  </si>
  <si>
    <t>AFILADORA ESCAREADORES $3.034.000 (relacion de facturas a septiembre de 2019) cruce de cuentas torno emco impro</t>
  </si>
  <si>
    <t>JOHN CALDERON: TRABAJO ISMAEL</t>
  </si>
  <si>
    <t>PAGO SERVICIO TECNICO ROUTER JAVIER CENTRO</t>
  </si>
  <si>
    <t>CAPACITACION REMOTA ROUTER PALMIRA HECTOR GAVIRIA 1 HORA</t>
  </si>
  <si>
    <t>CAPACITACION REMOTA ROUTER PALMIRA HECTOR GAVIRIA 2 HORAS</t>
  </si>
  <si>
    <t>JOHN CALDERON: PLACAS ASCENSORES (12x$12.500= $150.000 + $50.000 DISEÑO NUEVO, TOTAL $200.000)</t>
  </si>
  <si>
    <t>E.G. COMPRA SACABOCADOS HIDRAULICO</t>
  </si>
  <si>
    <t>IRCI: RODAMIENTOS COMPRADOS POR JOHN CALDERON</t>
  </si>
  <si>
    <t>BOLSA BASURA 2 PAQUETES</t>
  </si>
  <si>
    <t>ROSCADO VARILLAS WILLIAM MARTIN</t>
  </si>
  <si>
    <t>JOHN CALDERON: ROSCADO VARILLAS WILLIAM MARTIN</t>
  </si>
  <si>
    <t>SERVICIO PALMIRA HECTOR GAVIRIA 25/11/2020</t>
  </si>
  <si>
    <t>JOHN CALDERON: PLACAS ISMAEL</t>
  </si>
  <si>
    <t>TOTAL GANANCIAS PLATAFORMA A2BILLING (ARCHIVO GANANCIAS)</t>
  </si>
  <si>
    <r>
      <rPr>
        <sz val="9"/>
        <color rgb="FFFF0000"/>
        <rFont val="Calibri"/>
        <family val="2"/>
        <scheme val="minor"/>
      </rPr>
      <t xml:space="preserve">$52.400 </t>
    </r>
    <r>
      <rPr>
        <sz val="9"/>
        <color theme="1"/>
        <rFont val="Calibri"/>
        <family val="2"/>
        <scheme val="minor"/>
      </rPr>
      <t>PAGO ACUEDUCTO BONAVISTA PSE / PAGO TRANSFERENCIA x JOHN CALDERON 30/11/2020</t>
    </r>
  </si>
  <si>
    <t>filtro aceite</t>
  </si>
  <si>
    <t>juego oring</t>
  </si>
  <si>
    <t>tapa radiador</t>
  </si>
  <si>
    <t>REVISION PLASMA CNC OSCAR ROJAS DEL DIA 03/12/2020</t>
  </si>
  <si>
    <t>JOHN CALDERON: PLACAS 04/12/2020</t>
  </si>
  <si>
    <t>WILLIAM MARTIN SALDO ROUTER MINUTH</t>
  </si>
  <si>
    <t>JOHN CALDERON: 13 PLACAS ASCENSORES (13x$12.500= $162.500 / 2)</t>
  </si>
  <si>
    <t>NAVIDAD</t>
  </si>
  <si>
    <t>MACROLASER SERVICIO 08/12/2020</t>
  </si>
  <si>
    <t>ABONO ENRIQUE 4X4 DAVIVIENDA</t>
  </si>
  <si>
    <t>ACARREO LAVADORA ESPERANZA LOPEZ</t>
  </si>
  <si>
    <t>OVEROLES W</t>
  </si>
  <si>
    <t>ACEFER: COMPRA MATERIAL ENRIQUE 4X4</t>
  </si>
  <si>
    <t>HUMBERTO CORSO: RUTEADA POLICARBONATO 2 LAMINAS: 122x244 y 111x205</t>
  </si>
  <si>
    <t>CESAR HERRERA PLASMA: SERVICIO FACATATIVA</t>
  </si>
  <si>
    <t>HUMBERTO CORSO: RUTEADA POLICARBONATO 2 LAMINAS: 122x244 y PEDAZO 1/4 LAMINA</t>
  </si>
  <si>
    <t>HUMBERTO CORSO: 2 FRESOLINES 1/8</t>
  </si>
  <si>
    <t>2 TUERCAS 14x1.5 PARA TORNILLO ENRIQUE</t>
  </si>
  <si>
    <t>BUJES POLICROMETAL, TORNO SAMSUNG. $8.000 * 100 = $800.000 - $100.000 PARA CALDERON = $700.000</t>
  </si>
  <si>
    <t>INSTALACION RHINO JAVIER ROUTER DICIEMBRE 2020 DIO $20.000 ADICIONALES</t>
  </si>
  <si>
    <t>TRANSPORTE JAVIER ROUTER</t>
  </si>
  <si>
    <t>HERRATEC: 4 MACHUELOS 6MM</t>
  </si>
  <si>
    <t>PARA TRANSFERIR A JOHN $396.032 PAGADOS EN HERRATEC, CALIBRADOR PIE DE REY, GALGA DE RADIOS, MACHUELOS</t>
  </si>
  <si>
    <t>MANIGUETAS BICICLETA E.G.</t>
  </si>
  <si>
    <t>MUNDIAL: TORNILLOS PRISIONEROS PARA FRESADORAS</t>
  </si>
  <si>
    <t>JRC: BROCAS CENTRO Y ACEITE ROSCADO</t>
  </si>
  <si>
    <t>TENSORES GUAYA BICICLETA E.G.</t>
  </si>
  <si>
    <t>PARQUEADERO JOHN CALDERON</t>
  </si>
  <si>
    <t>JOHN: 60 PLACAS ASCENSORES x $14.000 = $840.000 / 2 (SEGUNDA Y TERCERA SEMANA ENERO)</t>
  </si>
  <si>
    <t>JOHN: 9 PLACAS ASCENSORES x $14.000 = $126.000 / 2 (29/01/2021)</t>
  </si>
  <si>
    <t>JOHN: ABONO TROQUELES POLICROMETAL</t>
  </si>
  <si>
    <t>HUMBERTO CORSO: RUTEADO 4 PIEZAS POLICARBONATO</t>
  </si>
  <si>
    <t>2 ROLLOS DE VINIPEL</t>
  </si>
  <si>
    <t>ONCES JUAN PABLO RIOS REXCOTOOLS</t>
  </si>
  <si>
    <t>SE LE ENTREGO A E.G. $600.000 EFECTIVO DE CESAR HERRERA</t>
  </si>
  <si>
    <t>PORTAINSERTO DE TRONZADO PARA SAMSUNG</t>
  </si>
  <si>
    <t>se cuadro a cero ($0) 11/02/2021</t>
  </si>
  <si>
    <t>HUMBERTO CORSO: RUTEADO 7 REGLAS Y 1 PIEZA GRANDE</t>
  </si>
  <si>
    <t>GUANTES NITRILO CAJA X 50</t>
  </si>
  <si>
    <t>EROSIONADO MACHO PLACA FRESADORA</t>
  </si>
  <si>
    <t>ENRIQUE 4X4: EFECTIVO E.G. SALDO NUEVO TRABAJO ($1.672.000)</t>
  </si>
  <si>
    <t>COPIA LLAVE PORTEZUELA E.G.</t>
  </si>
  <si>
    <t>JOHN: PLACAS ASCENSORES 10PLACAS X $14.000 / 2</t>
  </si>
  <si>
    <t>HOMECENTER: WD40 X 2, POLIURETANO, Y PISTOLA DE CALAFATEO</t>
  </si>
  <si>
    <t>HERRATEC: FERSA 2MM CARBURO, BOQUILLA ER40 16-15, BORCA 5MM LA PAGA JOHN. PAGADO A E.G. EFECTIVO 24/02/2021</t>
  </si>
  <si>
    <t>HERRATEC: 4 BROCA DE CENTRO #2, PAGADO TRANSFERENCIA A JOHN 24/02/2021</t>
  </si>
  <si>
    <t>HERRATEC: INSERTOS TORNEADO, RETENEDORES PARA ARBOL, BROCAS SON E.G. FINCA</t>
  </si>
  <si>
    <t>PAGO SALDO EQUIPO PLASMA</t>
  </si>
  <si>
    <t>GERMAN SEPULVEDA MECANIZADO TORNILLOS 16MM O523 SAMSUNG, EFECTIVO E.G.</t>
  </si>
  <si>
    <t>CESAR HEERERA CAPACITACION MOSQUERA 17/02/2021</t>
  </si>
  <si>
    <t>HUMBERTO CORSO: ROUTER 8 PLACAS 550 X 1025 POLICARBONATO</t>
  </si>
  <si>
    <t>MONTACARGA TORNO PARALELO NUEVO</t>
  </si>
  <si>
    <t>TERMOENCOGIBLE - PILA 9V</t>
  </si>
  <si>
    <t>ABONO ENRIQUE PIEZAS NUEVAS TORNILLO PISA VIDRIO</t>
  </si>
  <si>
    <t>JOHN CALDERON: CLIENTE JULIAN PIEZA REDONDA CON FITING</t>
  </si>
  <si>
    <t>JOHN CALDERON: TROQUEL MATERIAL MALO, PARA TUBO</t>
  </si>
  <si>
    <t>HUMBERTO CORSO: RUTEADO POLICARBONATO 6MM</t>
  </si>
  <si>
    <t>FERRETERIA PENAGOS: PRENSA DE BANCO BARBERO # 5</t>
  </si>
  <si>
    <t>JOHN: 50 PLACAS ASCENSORES x $14.000 / 2</t>
  </si>
  <si>
    <t>HUMBERTO CORSO: RUTEADO POLICARBONATO 3MM</t>
  </si>
  <si>
    <t>HUMBERTO CORSO: MECANIZADO JOHN</t>
  </si>
  <si>
    <t>ALMUERZO KFC</t>
  </si>
  <si>
    <t>AGUA KFC</t>
  </si>
  <si>
    <t>JRC: BROCA 18mm</t>
  </si>
  <si>
    <t>HERRATEC: BROCA 5/8, GONIOMETRO</t>
  </si>
  <si>
    <t>ENRIQUE: 20 SEGUROS * $51.700</t>
  </si>
  <si>
    <t>PLACA FRESADORA OXYCORTE NICHE</t>
  </si>
  <si>
    <t>ALMUERZO X2 EMAQ</t>
  </si>
  <si>
    <t>CAPACITACION ROUTER 4 EJE EMAQ</t>
  </si>
  <si>
    <t>TORNILLO M10 X 20</t>
  </si>
  <si>
    <t>2 PILAS CR2032</t>
  </si>
  <si>
    <t>INSTALACION PC NC STUDIO, SE COBRO $400 SE DIO $100 A E.G. POR PC</t>
  </si>
  <si>
    <t>HUMBERTO CORSO: MECANIZADO JOHN $40</t>
  </si>
  <si>
    <t>JOHN CALDERON: PAGO 06/04/2021 AYUDA EMAQ</t>
  </si>
  <si>
    <t>ENRIQUE PAGO SALDO EFECTIVO E.G. 07/04/2021</t>
  </si>
  <si>
    <t>MACROLASER: PAGO CAPACITACION SENA 4 EJE 17/03/2021</t>
  </si>
  <si>
    <t>ROSCADO BASE JOYAS MARY (TOTAL $20 - $10 JOHN)</t>
  </si>
  <si>
    <t>MAQUINA COSER E.G.</t>
  </si>
  <si>
    <t>JOHN CALDERON: ADELNATO PLACAS ASCENSORES</t>
  </si>
  <si>
    <t>CODENSA ABRIL</t>
  </si>
  <si>
    <t>ENRIQUE 50 SEGUROS QUEDA PENDIENTE $50.000</t>
  </si>
  <si>
    <t>ABONO VENTA LEADWELL V20 MARTIN MUÑOZ</t>
  </si>
  <si>
    <t>HUMBERTO CORSO</t>
  </si>
  <si>
    <t>LETRAS MOLDE EMPANADAS $80 /2 JOHN</t>
  </si>
  <si>
    <t>SALDO VENTA LEADWELL V20 MARTIN MUÑOZ TOTAL $85M</t>
  </si>
  <si>
    <t>D1: BLANQUEADOR - SAMPIC</t>
  </si>
  <si>
    <t>EASY: JUEGO ACOPLE RAPIDO AIRE PARA V20i</t>
  </si>
  <si>
    <t>ROUTER JONH: CAJA PASO 50x50x25</t>
  </si>
  <si>
    <t>ROUTER JOHN: CANALETA PORTACABLE 2m</t>
  </si>
  <si>
    <t>ROUTER JOHN: TAXI</t>
  </si>
  <si>
    <t>COPIAS LLAVES RICARDO Y W</t>
  </si>
  <si>
    <t>HECTOR GAVIRIA PALMIRA: CAPACITACION 19/05/2021</t>
  </si>
  <si>
    <t>HEGO: 50 ORING 213 PARA SEGUROS ENRIQUE</t>
  </si>
  <si>
    <t>ROUTER JOHN: VARILLA 4, 5 , 6mm</t>
  </si>
  <si>
    <t>ROUTER JOHN: TORNILLOS BRISTOL Y ARANDELAS</t>
  </si>
  <si>
    <t>ROUTER JOHN: BOTON EMERGENCIA</t>
  </si>
  <si>
    <t>ROUTER JOHN: AEROSOL NEGRO BRILLANTE</t>
  </si>
  <si>
    <t>ROUTER JOHN: TOMA ELECTRICA SOBREPONER</t>
  </si>
  <si>
    <t>ENRIQUE: SALDO JUEGOS COPA LOCA</t>
  </si>
  <si>
    <t>ENRIQUE: COPA HEMBRA J8</t>
  </si>
  <si>
    <t>APARECIO DINERO EN CARPETAS E.G.</t>
  </si>
  <si>
    <t>ROUTER JOHN: BREAKER 16A, CONECTOR V CHASIS</t>
  </si>
  <si>
    <t>ROUTER JOHN: MANGUERA POLIURETANO AZUL 8mm X 12m</t>
  </si>
  <si>
    <t>ROUTER JOHN: CONECTORES TIPO MIC, 3 PINES X1, 5 PINES X1, 4 PINES X 3</t>
  </si>
  <si>
    <t>ROUTER JOHN: ONCES EL BOHEMIO</t>
  </si>
  <si>
    <t>ROUTER JOHN: TERMINALE ELECTRICAS PIN x 200</t>
  </si>
  <si>
    <t xml:space="preserve">ROUTER JOHN: 2 VENTILADORES 220V </t>
  </si>
  <si>
    <t>ROUTER JOHN: 2 PROTECTOR PLASTICO VENTILADORES</t>
  </si>
  <si>
    <t xml:space="preserve">ROUTER JOHN: CABLE VEHICULAR </t>
  </si>
  <si>
    <t>ROUTER JOHN: CABLE ENCAUCHETADO 3x14 5m</t>
  </si>
  <si>
    <t>ESPEJO CENTRO MECANIZADO</t>
  </si>
  <si>
    <t>ROUTER JOHN: PINTURA ELECTROESTATICA CANALES</t>
  </si>
  <si>
    <t>ROUTER JOHN: PINTURA ELECTROESTATICA MESA</t>
  </si>
  <si>
    <t>ROUTER JOHN: ANGULO ALUMINIO 3"</t>
  </si>
  <si>
    <t>HUMBERTO CORSO SE LE DEBE $10</t>
  </si>
  <si>
    <t>ROUTER JOHN: PATA NIVELADORAS</t>
  </si>
  <si>
    <t>ROUTER JOHN: MUNDIAL DE TORNILLOS</t>
  </si>
  <si>
    <t>ROUTER JOHN: RODAMIENTOS Y RETENEDORES</t>
  </si>
  <si>
    <t>ROUTER JOHN: TORNILLOS Y PARTES PLAZA</t>
  </si>
  <si>
    <t>ROUTER JOHN: TERMOENCOGIBLE 3mm X 1m</t>
  </si>
  <si>
    <t>ROUTER JOHN: D&amp;M: MATERIAL ALUMINIO ROUTER</t>
  </si>
  <si>
    <t>ROUTER JOHN:  TRANSPORTE</t>
  </si>
  <si>
    <t>ROUTER JOHN: PINTURA VENEZOLANO</t>
  </si>
  <si>
    <t>ROUTER JOHN: HERRATEC: MACHO HELICOIDAL 12M X 1,75</t>
  </si>
  <si>
    <t>ROUTER JOHN: LIJA PAGADA POR E.G.</t>
  </si>
  <si>
    <t>ROUTER JOHN: DISEÑO ROGER</t>
  </si>
  <si>
    <t>HUMBERTO CORSO DIO $450 + $10 QUE SE LE DEBIA</t>
  </si>
  <si>
    <t>VENTA LEADWELL MARTIN MUÑOZ</t>
  </si>
  <si>
    <t>LEADWELL V20i</t>
  </si>
  <si>
    <t>PRECIO COMPRA</t>
  </si>
  <si>
    <t>ABONO EFECTIVO METALTRONICOS</t>
  </si>
  <si>
    <t>CROMO DURO Y RECTIFICADA CENTRO MECANIZADO LEADWELL V20i</t>
  </si>
  <si>
    <t>PAGO LEADWELL V20i</t>
  </si>
  <si>
    <t>PAGO ROUTER JOHN</t>
  </si>
  <si>
    <t>TRANSFERENCIA PARA JOHN</t>
  </si>
  <si>
    <t>ALMUERZO CORRAL</t>
  </si>
  <si>
    <t>JOHN EXCEDENTE DE ALMUERZO $55.100 / 3</t>
  </si>
  <si>
    <t>W.V. EXCEDENTE ALMUERZO</t>
  </si>
  <si>
    <t>E.G. EXCEDENTE ALMUERZO</t>
  </si>
  <si>
    <t>COSTOS ROUTER JOHN DOCUMENTO EN D\:</t>
  </si>
  <si>
    <t>PARA E.G. ROUTER JOHN</t>
  </si>
  <si>
    <t>PARA W.V. ROUTER JOHN $1.500.000</t>
  </si>
  <si>
    <t>ROUTER JOHN: PAGO PC SON $300, DINERO PARA E.G.</t>
  </si>
  <si>
    <t>ENRIQUE: 20 JUEGOS COPA LOCA</t>
  </si>
  <si>
    <t>WILSON RAMIREZ ENGATIVA CENTRO: CONFIGURACION ROUTER</t>
  </si>
  <si>
    <t>JOHN: PLACAS ASCENSORES</t>
  </si>
  <si>
    <t>JOHN: PLACA GUITARRA LUIS</t>
  </si>
  <si>
    <t>DAVID: MINI ROUTER</t>
  </si>
  <si>
    <t>HUMBERTO CORSO ROUTER</t>
  </si>
  <si>
    <t>ENVIO UPS SERVOMOTOR PANASONIC PARA ROUTER 5040 CHINO</t>
  </si>
  <si>
    <t>JAVIER CENTRO: CONFIGURACION PC</t>
  </si>
  <si>
    <t>HUMBERTO CORSO, ROUTEADO CNC</t>
  </si>
  <si>
    <t>A E.G. PC ROUTER JOHN CALDERON INGRESADO 11/06/2021</t>
  </si>
  <si>
    <t>A E.G. DAVID: MINI ROUTER INGRESADO 01/07/2021</t>
  </si>
  <si>
    <t>HERRATEC: MACHO 1/2 UNC, COMPRO JOHN</t>
  </si>
  <si>
    <t>PAGO JOHN SERVICO METALASER</t>
  </si>
  <si>
    <t>ENRIQUE: 10 JUEGOS SEGUROS</t>
  </si>
  <si>
    <t>JOHN: MECANIZADO TAPA ALUMINIO</t>
  </si>
  <si>
    <t>JAVIER CENTRO: SERVICIO $100 + $250 FUENTE, CRUZO CUEN5TAS CON PALPADOR</t>
  </si>
  <si>
    <t>ARREGLO PUNTO JAVIER CENTRO $400 - $200 JOHN</t>
  </si>
  <si>
    <t>LJ CHEMICAL: REFRIGERANTE S-500</t>
  </si>
  <si>
    <t>JOHN: HUECOS MECANIZADOS</t>
  </si>
  <si>
    <t>ACARREO SIERRA STARRET CAJICA</t>
  </si>
  <si>
    <t>TIQUETE IDA CUCUTA JOHN</t>
  </si>
  <si>
    <t>TIQUETE VUELTA CUCUTA JOHN</t>
  </si>
  <si>
    <t>JOHN MECANIZADO</t>
  </si>
  <si>
    <t>CINTA AISLANTE Y TEFLON</t>
  </si>
  <si>
    <t>7 SEGUROS ENRIQUE</t>
  </si>
  <si>
    <t>MONTACARGAS CENTO MECANIZADOS CHEVALIER</t>
  </si>
  <si>
    <t>SEÑOR TRANSPORTE CHEVALIER</t>
  </si>
  <si>
    <t>CERVEZAS</t>
  </si>
  <si>
    <t>ALMUERZO CARNES BARRIO SANTANDER</t>
  </si>
  <si>
    <t>MOLDES EMPANADAS</t>
  </si>
  <si>
    <t>MONTACARGAS ROUTER 60X90 METALASER</t>
  </si>
  <si>
    <t>CARPINCOL X 1/2 KILO</t>
  </si>
  <si>
    <t>ENVIO CAJICA PIEZAS STARRET SIN FIN</t>
  </si>
  <si>
    <t>DINERO ENTREGADO A E.G.</t>
  </si>
  <si>
    <t>ABONO ENRIQUE PARA 200 JUEGOS PRECIO NUEVO $62.000</t>
  </si>
  <si>
    <t>PLACA BASE COPA NEGRO</t>
  </si>
  <si>
    <t>SERVICIO RICH AUTO JIMMY DUQUE ALQUERIA</t>
  </si>
  <si>
    <t>HERRATEC: 4 INSERTOS TORNO ACABADO</t>
  </si>
  <si>
    <t>HEGO: 200 ORING 212 PARA SEGUROS ENRIQUE (PROXIMO SON 213)</t>
  </si>
  <si>
    <t>JOHN VIATICOS CUCUTA</t>
  </si>
  <si>
    <t>HUMBERTO CORSO ROUTER CNC</t>
  </si>
  <si>
    <t>ACERTEMPLE: SEGUROS ENRIQUE 68Kg $353.600 + TAXI E.G.</t>
  </si>
  <si>
    <t>ZINTEPEC: ZINCADO 69Kg SEGUROS ENRIQUE</t>
  </si>
  <si>
    <t>ABONO CENTRO MECANIZADO CHEVALIER QP2040 CUCUTA</t>
  </si>
  <si>
    <t>ENRIQUE: 10 JUEGOS ESPARRAGOS</t>
  </si>
  <si>
    <t>ALMUERZO POLLO</t>
  </si>
  <si>
    <t>ARO 13,5cm x 18,5cm x 1/2" NEGRO, PARA RECTIFICAR MORDAZAS SAMSUNG</t>
  </si>
  <si>
    <t>JOHN ASCENSORES 9 PLACAS x $15.000 / 2</t>
  </si>
  <si>
    <t>PAGO ENVIO INTERRAPIDISIMO</t>
  </si>
  <si>
    <t>DESCONTADO DE CUENTAS 10/06/2021</t>
  </si>
  <si>
    <t>VOESTALPINE: COMPRA ACERO MECANIZADO TROQUEL</t>
  </si>
  <si>
    <t>ENRIQUE: PAGO 10 JUEGOS COPA LOCA</t>
  </si>
  <si>
    <t>ENRIQUE: PAGO SALDO 01/09/2021</t>
  </si>
  <si>
    <t>ENRIQUE: PAGO 16 JUEGOS COPA LOCA VALOR REAL $61.700x16= $987.200, SALDO $110.200</t>
  </si>
  <si>
    <t>LIJAS: LIJADORA 2 CINTAS $20K + 1 DISCO $7K</t>
  </si>
  <si>
    <t>HERRATEC: CALIBRADOR PIE DE REY, INSERTOS TORNEADO</t>
  </si>
  <si>
    <t>ALMUERZO PESCADO</t>
  </si>
  <si>
    <t>BOLSAS ALUMINO PALAPADOR</t>
  </si>
  <si>
    <t>MECANIZADO TORRETA TORNO JAVIER CENTRO</t>
  </si>
  <si>
    <t>FERROTERMICOS: TRATAMIENTO TORRETA JAVIER CENTRO</t>
  </si>
  <si>
    <t>JOHN: GASOLINA MOTO</t>
  </si>
  <si>
    <t>VOESTALPINE: COMPRA ACERO MECANIZADO TORRETA JAVIER CENTRO</t>
  </si>
  <si>
    <t>JOHN: 50% MECANIZADO TORRETA JAVIER CENTRO $900 - $142 MAT - $70TRATAMIENTO =$688 / 2</t>
  </si>
  <si>
    <t>ENRIQUE: ABONO</t>
  </si>
  <si>
    <t>SPRAY LUBRICANTE DESOXIDANTE ROST OFF WURTH</t>
  </si>
  <si>
    <t>CONECTORES ELECTRICOS</t>
  </si>
  <si>
    <t>JOHN CALDERON: DISEÑO ROUTEADO BALDOSA 35 X 35 EN MDF</t>
  </si>
  <si>
    <t>SURACEROS: MATERIAL ENRIQUE SCH40 3/8" FACTURA 21/09/2021</t>
  </si>
  <si>
    <t>ORLANDO ROCHA: ROUTEADO BALDOSA 35 X 35 EN MDF</t>
  </si>
  <si>
    <t>ORLANDO ROCHA: PAGO MOLDE MDF HEXAGONO CONCRETO</t>
  </si>
  <si>
    <t>ORLANDO ROCHA: TRANSFERENCIA</t>
  </si>
  <si>
    <t>ORLANDO ROCHA: ROUTEADO BALDOSA 15 X 30 2D MDF X8PC</t>
  </si>
  <si>
    <t>JORGE MAYAROF: ABRAZADERAS ALUMINIO</t>
  </si>
  <si>
    <t>DESAYUNO JUAN PABLO RIOS REXCO</t>
  </si>
  <si>
    <t>ENRIQUE: TEMPLADO TORNILLOS (PRESTAMO)</t>
  </si>
  <si>
    <t>ORLANDO ROCHA: ROUTEADO 3D (4x$110 + 1x$220 + $100 DISEÑO = $760) - $220 /14/09/21 = $540</t>
  </si>
  <si>
    <t>RODAMIENTOS CHEVALIER x 4 FREDDY</t>
  </si>
  <si>
    <t>ALMUERZO: DOÑA SEGUNDA Y GASEOSA</t>
  </si>
  <si>
    <t>JUAN PABLO RIOS REXCO: DEUDA MANTENIMIENTO COPA SAMSUNG</t>
  </si>
  <si>
    <t>JOHN CALDERON: MECANIZADO PIEZAS ALUMINIO</t>
  </si>
  <si>
    <t>ENRIQUE: ABONO A TRABAJOS</t>
  </si>
  <si>
    <t>ENRIQUE: 13 JUEGOS COPA LOCA</t>
  </si>
  <si>
    <t>JOHN CALDERON: MOLDE POLICROMETAL CIEERE DOBLADOR</t>
  </si>
  <si>
    <t>HERRATEC: BOQUILLA ER25 8/7,5 3 BROCAS CENTRO #4</t>
  </si>
  <si>
    <t>ESTOPA JUAN PABLO RIOS REXCO</t>
  </si>
  <si>
    <t>JOHN CALDERON: MECANIZADO JORGE MAYAROF ABRAZADERAS ALUMINIO</t>
  </si>
  <si>
    <t>MACROLASER: SERVICIO RUTEADORA MADELTEC 26 Y 28 SEPT 2021</t>
  </si>
  <si>
    <t>HOMECENTER: FRESA RECTA 1/4 x 25</t>
  </si>
  <si>
    <t>SOLOSIERRAS: CINTA STARRET Y SOLDADURA CINTA</t>
  </si>
  <si>
    <t>TORNILLOS Y PARTES PLAZA: TORNILLO CARROCERO ROUTER WILLIAM MARTIN</t>
  </si>
  <si>
    <t>ENRIQUE ABONO</t>
  </si>
  <si>
    <t>MDF 1860 x 2500 x 15</t>
  </si>
  <si>
    <t>JOHN CALDERON: BUJES LUIS GUITARRAS</t>
  </si>
  <si>
    <t>ORLANDO ROCHA: ROUTEADO 3D (7x$110)</t>
  </si>
  <si>
    <t>JUAN PABLO REXCO: MANTENIMIENTO CHEVALIER QUEDA PENDIENTE $400.000</t>
  </si>
  <si>
    <t>DINERO ENTREGADO EFECTIVO A E.G.</t>
  </si>
  <si>
    <t>HERRATEC: BROCA 5MM X 3, BROCA CENTRO #4</t>
  </si>
  <si>
    <t>TRAPOS PAGADOS A HUMBERTO CORSO</t>
  </si>
  <si>
    <t>JOHN CALDERON: PAGA MITAD TRAPOS</t>
  </si>
  <si>
    <t>JOHN CALDERON: TRABAJO JULIAN ($300 + $100 MAT), TRANSFIRIO $250 - $100 QUE HABIA PUESTO E.G. PARA EL MATERIAL</t>
  </si>
  <si>
    <t>JOHN CALDERON: PLACA ASCENSOR</t>
  </si>
  <si>
    <t>ALMUERZO X 2 + TAXI</t>
  </si>
  <si>
    <t>JOHN TRATAMIENTO MOLDES</t>
  </si>
  <si>
    <t>HUMBERTO CORSO: RUTEADO POLICARBINATO SE LE DEBE $10.000</t>
  </si>
  <si>
    <t>FRESA WELLDONE DOS FILOS 3/8 x 2"</t>
  </si>
  <si>
    <t>MERCADOLIBRE: 4 FRESAS 1/8" x 22mm CORTE DOS FILOS</t>
  </si>
  <si>
    <t>ANGELICA EMPANADAS: 2 LETRAS "LA PODEROSA"</t>
  </si>
  <si>
    <t>HUMBERTO CORSO: RUTEADO POLICARBINATO SE LE PAGO $10.000 QUE SE LE DEBIA</t>
  </si>
  <si>
    <t>REYCLO: MATERIAL ENRIQUE</t>
  </si>
  <si>
    <t>GUANTES NITRILO CAJA x 50</t>
  </si>
  <si>
    <t>D1: JABON LIQUIDO LOZA x 2</t>
  </si>
  <si>
    <t>MOTO TRIUPHM SOPORTE MALETIN TAPA GASOLINA, ARREGLO PARRILA, SE COBRO $120 - $50 JOHN</t>
  </si>
  <si>
    <t>ANGELICA EMPANADAS: 2 LETRAS "POLLO" "CARNE"</t>
  </si>
  <si>
    <t>VARSOL 2 BOTELLAS</t>
  </si>
  <si>
    <t>ENRIQUE: 68 PAREJAS BUJES x $18,600</t>
  </si>
  <si>
    <t>ENRIQUE: 10 JUEGOS COPA LOCA</t>
  </si>
  <si>
    <t>CERVEZA 2 SIXPACK $26, EMPANADAS 6 $8400</t>
  </si>
  <si>
    <t>ROUTER DOÑA JUANA: PARAMETRIZACION</t>
  </si>
  <si>
    <t>BANCOLOMBIA 30-10-2021 DMARCO TRANSF JOHN $872 - $400 MATERIAL</t>
  </si>
  <si>
    <t>ORLANDO ROCHA EFECTIVO RUTEADO 3D</t>
  </si>
  <si>
    <t>JOHN: MECANIZADO SEGUIDOR LEVA</t>
  </si>
  <si>
    <t>JOHN: ASCENSORES (7x$15 1x$20 1x$25) / 2</t>
  </si>
  <si>
    <t>VINIPEL</t>
  </si>
  <si>
    <t>ORLANDO ROCHA DAVIVIENDA RUTEADO 3D (01/11/2021)</t>
  </si>
  <si>
    <t>HUMBERTO CORSO: RUTEADO POLICARBONATO</t>
  </si>
  <si>
    <t>HERRATEC: BROCAS 16mm Y 18mm</t>
  </si>
  <si>
    <t>ALMOJABANAS</t>
  </si>
  <si>
    <t>JOHN dia almojabanas</t>
  </si>
  <si>
    <t>JOHN: TROQUEL POLICROMETAL SELLO LICORERA</t>
  </si>
  <si>
    <t>ACEITE TELLUS TORNO PARALELO</t>
  </si>
  <si>
    <t>HERRATEC: INSERTO PARA BARRA INTERIORES PEQUEÑA</t>
  </si>
  <si>
    <t>JOHN: ANTICIPO MECANIZADO PLACAS</t>
  </si>
  <si>
    <t>ENRIQUE ABONO EFECTIVO E.G.</t>
  </si>
  <si>
    <t>JOHN: DMARCO DISPOSITIVO PARA LASER $300 + 8 MATERIAL= $308</t>
  </si>
  <si>
    <t>JOHN: MECANIZADO PLACAS 18X$105 = $1890/2 = 945 - $500 ABONADOS = $445</t>
  </si>
  <si>
    <t>EASY: CAJA PLASTICA PARA BOMBA ROUTER 2X3m</t>
  </si>
  <si>
    <t>EASY: GRATAS</t>
  </si>
  <si>
    <t>MONTACARGA TORNO LEADWELL IVAN</t>
  </si>
  <si>
    <t>TRANSPORTE TORNO LEADWELL IVAN</t>
  </si>
  <si>
    <t>JOHN: PLACAS ALUMINIO</t>
  </si>
  <si>
    <t>PEPEGANGA: PILAS Dx4 CHEVALIER</t>
  </si>
  <si>
    <t>EMPANADAS</t>
  </si>
  <si>
    <t>ABONO ENRIQUE EFECTIVO W.V.</t>
  </si>
  <si>
    <t>REFRIGERANTE ANTICONGELANTE 1GL PARA ROUTER</t>
  </si>
  <si>
    <t>JOHN: AYUDA MOLDES EMPANADAS</t>
  </si>
  <si>
    <t>JAVIER CENTRO: SERVICIO ROUTER AZUL</t>
  </si>
  <si>
    <t>RODAMIENTOS SERVICIO JAVER CENTRO</t>
  </si>
  <si>
    <t>JOHN: SOPORTE RODAMIENTO SERVICIO JAVIER CENTRO</t>
  </si>
  <si>
    <t>JRC: LLAVE PARA BOQUILLA ER16</t>
  </si>
  <si>
    <t>DEKONSTRUCTODO: RUTEO ALOCUBOND 1.5 x 5.5m SUZUKI, SALDO $80.000</t>
  </si>
  <si>
    <t>DEKONSTRUCTODO: RUTEO ALOCUBOND 1.5 x 5.5m SUZUKI, PAGO SALDO $80.000</t>
  </si>
  <si>
    <t>BRIO: GASOLINA</t>
  </si>
  <si>
    <t>MOTOTOOL NEUMATICO UBERMAN</t>
  </si>
  <si>
    <t>JOHN: ASCENSORES 10/12/21 Y 20/12/21</t>
  </si>
  <si>
    <t>ANGELICA EMPANADAS, 2 MOLDES,SALDO $200.000</t>
  </si>
  <si>
    <t>ANGELICA EMPANADAS, 2 MOLDES, SALDO 15/12/21</t>
  </si>
  <si>
    <t>JOHN: REFILADOR POLICROMETAL</t>
  </si>
  <si>
    <t>EUROAFILADOS: HERRAMIENTAS CORTE MADERA</t>
  </si>
  <si>
    <t>JOHN: PLACA ASCENSORES</t>
  </si>
  <si>
    <t>ALBEIRO TAMAYO BORDADOS: HUECO PLACA</t>
  </si>
  <si>
    <t>ENRIQUE PAGO EFECTIVO E.G.</t>
  </si>
  <si>
    <t>ORLADO ROCHA: ABONO RUTEO 3PC, DEBE $190 DESDE CTA 91203944590</t>
  </si>
  <si>
    <t>ORLADO ROCHA:SALDO RUTEO 3PC, DESDE CTA. GLORIA VILLANUEVA 8122</t>
  </si>
  <si>
    <t>EASY: SEMICODO SANITARIO 6", CAJA INSPECCION AGUAS NEGRAS</t>
  </si>
  <si>
    <t>D1: PRODUCTOAS ASEO</t>
  </si>
  <si>
    <t>DEKONSTRUCTODO: RUTEO ALOCUBOND 0.65 x 2.2m SUZUKI 22508129789</t>
  </si>
  <si>
    <t>HERRATEC: INSERTO BARRA INTERIORES x 4</t>
  </si>
  <si>
    <t>JOHN: MOLDE PERFILES ALUMINIO</t>
  </si>
  <si>
    <t>VINIPEL x 2</t>
  </si>
  <si>
    <t>ACEITE MONOGRADO 50 PARA COMPRESOR 1/4</t>
  </si>
  <si>
    <t>HUMBERTO CORSO: RUTEO</t>
  </si>
  <si>
    <t>ALMUERZO X 3 HENRY</t>
  </si>
  <si>
    <t>MI PLANILLA E.G. ENERO TOTAL ($470.300)</t>
  </si>
  <si>
    <t>JOHN: CHATARRA</t>
  </si>
  <si>
    <t>OVEROL W.V.</t>
  </si>
  <si>
    <t>CHATARRA: VIRUTA $250Kg CHATARRA $900Kg</t>
  </si>
  <si>
    <t>PLATINAS NEGRO PARA JAVIER CENTRO</t>
  </si>
  <si>
    <t>EASY: VARSOL COMPRADO EN ENERO SIN FACTURA</t>
  </si>
  <si>
    <t>ANGELICA EMPANADAS: REFRENTADO MOLDES 15mm X 4</t>
  </si>
  <si>
    <t>JABON AXION LIQUIDO 1,5L</t>
  </si>
  <si>
    <t>HUMBERTO CORSO: RUTEO 2PC</t>
  </si>
  <si>
    <t>WILLIAM MARTIN: RUTEO ALUMINIO</t>
  </si>
  <si>
    <t>JOHN: MECANIZADO PLATINAS</t>
  </si>
  <si>
    <t>IVAN CRISTALI 304: PIEZAS ALIMINIO $3.100.000 - $652.000 (MATERIAL - MACHO - DISPOSITIVO) TRABAJO JOHN CRUZO CON TRABAJO DEUDA POLICROMETAL</t>
  </si>
  <si>
    <t>KFC: ALMUERZO X 2</t>
  </si>
  <si>
    <t>DEKONSTRUCTODO: CC002 RUTEO ALOCUBOND 0.85 x 3.5m SUZUKI 22508129789</t>
  </si>
  <si>
    <t>DEKONSTRUCTODO: CC003 RUTEO ALOCUBOND 1.05 x 4.2m SUZUKI 22508129789</t>
  </si>
  <si>
    <t>ORLANDO ROCHA: 3 3D (3*$180) + 2 2D (2*$90) = $720</t>
  </si>
  <si>
    <t>DEKONSTRUCTODO: CC001 RUTEO ALOCUBOND 0.55 x 1.2m SUZUKI 22508129789</t>
  </si>
  <si>
    <t>DEKONSTRUCTODO: CC003 RUTEO ALOCUBOND 3.40 x 0.85m SUZUKI 22508129789</t>
  </si>
  <si>
    <t>DEKONSTRUCTODO: CC003 RUTEO ALOCUBOND 2.1 x 0.65m SUZUKI 22508129789</t>
  </si>
  <si>
    <t>JOHN: ISMAEL PIEZAS CHAPARRO</t>
  </si>
  <si>
    <t>ANGELICA EMPANADAS: MARCA 5 1/2 MOLDES (C/U $40.000) CTA. 13152942893</t>
  </si>
  <si>
    <t>DEKONSTRUCTODO: CC004 RUTEO ALOCUBOND 3.40 x 0.85m SUZUKI 22508129789</t>
  </si>
  <si>
    <t>DEKONSTRUCTODO: CC005 RUTEO ALOCUBOND 2.1 x 0.65m SUZUKI 22508129789</t>
  </si>
  <si>
    <t>EASY: NIVEL 24"</t>
  </si>
  <si>
    <t>COCOME: ($555 - $360 (ISMAEL) ) / 2</t>
  </si>
  <si>
    <t>AVISO ACRILICO BIMBA Y LOLA 1.8m: $150 NEQUI</t>
  </si>
  <si>
    <t>ALMUERZO: TOTAL X3 $130 - $43 JOHN</t>
  </si>
  <si>
    <t>ENRIQUE: ABONO EFECTIVO E.G.</t>
  </si>
  <si>
    <t>JOHN: ASCENSORES 10 PLACAS $17 C/U</t>
  </si>
  <si>
    <t>ROSVIC: SHARPIE ROJO</t>
  </si>
  <si>
    <t>ROSVIC: 2 PILAS CR2032</t>
  </si>
  <si>
    <t>JAVIER CENTRO: ARREGLO PLACA TORNO</t>
  </si>
  <si>
    <t>JAVIER CENTRO: MATERIALES</t>
  </si>
  <si>
    <t>JOHN: GANANCIA JAVIER CENTRO / 2</t>
  </si>
  <si>
    <t>JAIRO CHAPARRO PIEZAS: GANANCIA $400 - $220 (MAT 25/02/22) = $180/2 (JOHN) =$90 + $220 (MAT 25/02/22)</t>
  </si>
  <si>
    <t>DIFERENCIA ULTIMOS 2 ITEMS, DINERO PARA JOHN</t>
  </si>
  <si>
    <t>JOHN: PIEZAS ALUMINIO</t>
  </si>
  <si>
    <t>JOHN: FILTRO Y HUECOS, MOLDE DE INYECCION</t>
  </si>
  <si>
    <t>73MM</t>
  </si>
  <si>
    <t>65MM</t>
  </si>
  <si>
    <t>51MM</t>
  </si>
  <si>
    <t>COCOME</t>
  </si>
  <si>
    <t># PC</t>
  </si>
  <si>
    <t>DESCR.</t>
  </si>
  <si>
    <t>65MM SAMSUNG</t>
  </si>
  <si>
    <t>51MM SAMSUNG</t>
  </si>
  <si>
    <t>SAMSUNG</t>
  </si>
  <si>
    <t>PARA METALTRONICOS</t>
  </si>
  <si>
    <t>PARA JOHN</t>
  </si>
  <si>
    <t>JOHN COCOME: CUENTA EN ESTA MISMA HOJA</t>
  </si>
  <si>
    <t>JOHN: 1 PLACA ASCENSOR</t>
  </si>
  <si>
    <t>ACEFER: INSERTO TRONZADO LAMA</t>
  </si>
  <si>
    <t>MI PLANILLA E.G. MARZO TOTAL ($470.300)</t>
  </si>
  <si>
    <t>MI PLANILLA E.G. FEBRERO TOTAL ($470.300)</t>
  </si>
  <si>
    <t>CARPINCOL 1KG. MITAD FINCA E.G.</t>
  </si>
  <si>
    <t>DEKONSTRUCTODO: CC007 RUTEO ALOCUBOND 2.5 x 0.65m SUZUKI CNB REDES 24/03/22</t>
  </si>
  <si>
    <t>DEKONSTRUCTODO: CC008 RUTEO ALOCUBOND 3.5 x 0.95m SUZUKI CNB REDES 29/03/22</t>
  </si>
  <si>
    <t>DEKONSTRUCTODO: CC008 RUTEO ALOCUBOND 3.5 x 0.95m SUZUKI CNB REDES 30/03/22</t>
  </si>
  <si>
    <t>ORLADO ROCHA: TRABAJO NUEVO SALDO $280. GLORIA VILLANUEVA 8122</t>
  </si>
  <si>
    <t>JOHN: PLACAS ASCENSOR</t>
  </si>
  <si>
    <t>ORLADO ROCHA: TRABAJO NUEVO PAGA SALDO $280. GLORIA VILLANUEVA 8122</t>
  </si>
  <si>
    <t>JONATHAN METALASER RUTEO MELAMINICO 4331365799 (1,83x2,44 $120 1,52x2,44 $100 ARCO $20 2TAPAS MESA $30)</t>
  </si>
  <si>
    <t>NEGRO: MATERIAL PLACAS JAVIER CENTRO</t>
  </si>
  <si>
    <t>JAVIER CENTRO PLATINAS DISPOSITIVOS</t>
  </si>
  <si>
    <t>MATERIAL PLACAS JAVIER CENTRO E.G.</t>
  </si>
  <si>
    <t>DEKONSTRUCTODO: CC010 RUTEO ALOCUBOND 4 x 1.05m SUZUKI CNB REDES</t>
  </si>
  <si>
    <t>HUMBERTO CORSO: RUTEADO POLICARBONATO 3MM PAGADO A E.G. EFECTIVO</t>
  </si>
  <si>
    <t>JOHN: ($500 BRIDAS MOLDE + $1,500 JULIANPIEZA SELLADORA DURAL = $2.000.000 /2 = $1.000.000) - (TRABAJO JAVIER $1.100 - MAT $235 = $865 / 2 = $432.500) = $1.000.000 - $432.500 TRANSFERENCIA 58500010795</t>
  </si>
  <si>
    <t>PSE: MOVISTAR INGLES</t>
  </si>
  <si>
    <t>PSE MOVISTAR FIJO</t>
  </si>
  <si>
    <t>ACUSTEC: BANCOLOMBIA CAMBIO CHEQUE RECIBIDO 11/04/22 (COBRO $15.900 BANCO)</t>
  </si>
  <si>
    <t>BANCOLOMBIA: IMPUESTO PREDIAL INGLES</t>
  </si>
  <si>
    <t>E.G. EFECTIVO ENTREGADO EN EASY: ACCESORIOS DREAMEL</t>
  </si>
  <si>
    <t>IMPRESIÓN LASER IMPUESTOS INGLES Y CHAPINERO</t>
  </si>
  <si>
    <t>ENRIQUE: ABONO PAGADO A E.G.</t>
  </si>
  <si>
    <t>JONATHAN METALASER RUTEO MELAMINICO 11 ARCOS $20</t>
  </si>
  <si>
    <t>JOHN: PLATINAS SOPORTES 32*$30=960 /2 = $480 + CUADRANTES DE EJES 60/2= $30</t>
  </si>
  <si>
    <t>20 INSERTOS ROSCADO EXTERIOR AMAZON</t>
  </si>
  <si>
    <t>HERRATEC: MACHUELO 14x1,5</t>
  </si>
  <si>
    <t>MI PLANILLA E.G. ABRIL TOTAL ($470.300)</t>
  </si>
  <si>
    <t>JOHN: POLICROMETAL PLACAS TAPA HIELERA</t>
  </si>
  <si>
    <t>ALMUERZO FRISBY</t>
  </si>
  <si>
    <t>HELADO GOYURT</t>
  </si>
  <si>
    <t>DEKONSTRUCTODO: CC011 $60 2 x 0.65m SUZUKI CC012 $60 2.1 x 0.55m SUZUKI CNB REDES</t>
  </si>
  <si>
    <t>SERVICIO ROUTER VECINO INGLES (ENROUTE)</t>
  </si>
  <si>
    <t>JIMMY DUQUE: SERVICIO RUTEADORA CABLE SPINDLE</t>
  </si>
  <si>
    <t xml:space="preserve">HERRATEC: 2 MACHUELOS 14x1,5 </t>
  </si>
  <si>
    <t>JONATHAN METALASER RUTEO MELAMINICO 80 PC</t>
  </si>
  <si>
    <t>JONATHAN METALASER RUTEO 2 LAMINAS MDF 15mm 1,83x2,44</t>
  </si>
  <si>
    <t>ENRIQUE: ABONO EFECTIVO W.V.</t>
  </si>
  <si>
    <t>PLACA CASCO MOTO JOHN</t>
  </si>
  <si>
    <t>ABONO ENRIQUE $1,500,000 MOLDE</t>
  </si>
  <si>
    <t>JOHN ISMAEL: BUJES CHAPARRO</t>
  </si>
  <si>
    <t>JOHN: LAGRIMON</t>
  </si>
  <si>
    <t>ORLADO ROCHA: RUTEO NUEVO, GLORIA VILLANUEVA 8122</t>
  </si>
  <si>
    <t>OXICORTES BARBOSA: LAMINAS HR ACUSTEC</t>
  </si>
  <si>
    <t>ATI INGENIERIA: VALVULA AIRE MOLDE ENRIQUE</t>
  </si>
  <si>
    <t>OXICORTES BARBOSA: MATERIAL ENRIQUE SEGUROS</t>
  </si>
  <si>
    <t>ORLADO ROCHA: RUTEO NUEVO, GLORIA VILLANUEVA 8122 NEQUI</t>
  </si>
  <si>
    <t>AFLOJATODO TRUPPER</t>
  </si>
  <si>
    <t>HOME CENTER: PILA CR2450 CARETA SOLDAR</t>
  </si>
  <si>
    <t>IRCI: RODAMIENTOS 6004-2RS ACUSTEC</t>
  </si>
  <si>
    <t>MUNDIAL DE TORNILLOS: ACUSTEC</t>
  </si>
  <si>
    <t>TORNILLOS 777: ACUSTEC</t>
  </si>
  <si>
    <t>2 SIXPAC HEINNEKEN</t>
  </si>
  <si>
    <t>BILLETE CHATARRA HACE AÑOS</t>
  </si>
  <si>
    <t>ACEFER: MATERIAL ENRIQUE MOLDE</t>
  </si>
  <si>
    <t>JOHN: DISEÑO MOLDE ENRIQUE</t>
  </si>
  <si>
    <t>OXICORTES BARBOSA: LAMINAS HR ENRIQUE</t>
  </si>
  <si>
    <t>ABONO ENRIQUE MOLDE</t>
  </si>
  <si>
    <t>MI PLANILLA E.G. MAYO TOTAL ($470.300)</t>
  </si>
  <si>
    <t>ACEFER: MATERIAL MOLDE ENRIQUE</t>
  </si>
  <si>
    <t>ACUSTEC 1m 1045 RDO 5/8</t>
  </si>
  <si>
    <t>HERRATEC: BROCA 12,5, MACHUELO 14x1,5 Y PUNTA PARA INDICADOR, NO FACTURA (IMAGEN ABAJO)</t>
  </si>
  <si>
    <t>TORNILLOS Y PARTES PLAZA: ACUSTEC</t>
  </si>
  <si>
    <t>TRANSPORTE BEAT ACUSTEC</t>
  </si>
  <si>
    <t>JOHN: PIEZA DURAL CHAPARRO $400 + PUNZON CHAPARRO $120 + ELECTRODOS $100 + BLOQUES $300 58500010795</t>
  </si>
  <si>
    <t>JOHN: 2 SIXPAC HEINNEKEN 58500010795</t>
  </si>
  <si>
    <t>JONATHAN METALASER RUTEO MELAMINICO 11 ARCOS $20 (18/04/22) 04331365799</t>
  </si>
  <si>
    <t>JONATHAN METALASER RUTEO MELAMINICO 80 PC (09/05/22) 04331365799</t>
  </si>
  <si>
    <t>JONATHAN METALASER RUTEO 2 LAMINAS MDF 15mm 1,83x2,44 (10/05/22) 04331365799</t>
  </si>
  <si>
    <t>JONATHAN METALASER RUTEO ALOCUBOND 04331365799</t>
  </si>
  <si>
    <t>DEKONSTRUCTODO: CC015  CC016</t>
  </si>
  <si>
    <t>CAJA GUANTE NITRILO HD</t>
  </si>
  <si>
    <t>JOHN: PIEZAS ISMAEL</t>
  </si>
  <si>
    <t>AGONZO DESING: CC018</t>
  </si>
  <si>
    <t>DEKONSTRUCTODO: CC015  CC017</t>
  </si>
  <si>
    <t>OXICORTES BARBOSA: MATERIAL ENRIQUE ENCOLUMNADO</t>
  </si>
  <si>
    <t>DEKONSTRUCTODO: CC019</t>
  </si>
  <si>
    <t>PULIMENTO MOLDE ENRIQUE</t>
  </si>
  <si>
    <t>ALMUERZO ACUSTEC</t>
  </si>
  <si>
    <t>PAGO ACUSTEC A CUENTA DE J.C.</t>
  </si>
  <si>
    <t>TEMPLADO COLUMNAS MOLDE ENRIQUE</t>
  </si>
  <si>
    <t>PARTES E.G.</t>
  </si>
  <si>
    <t>TRABAJO J.C.</t>
  </si>
  <si>
    <t>JIMMY DUQUE: CONROL Y CONFIGURACION RICHAUTO A11</t>
  </si>
  <si>
    <t>PORTATIL HP ZBOOK</t>
  </si>
  <si>
    <t>MI PLANILLA E.G. JUNIO TOTAL ($470.300)</t>
  </si>
  <si>
    <t>ROCHA: ABONO, SALDO $600 GLORIA VILLANUEVA 8122</t>
  </si>
  <si>
    <t>ROCHA: ABONO, SALDO $500 GLORIA VILLANUEVA 8122</t>
  </si>
  <si>
    <t>PARTES E.G. ACUSTEC</t>
  </si>
  <si>
    <t>J.C. ADELANTO MOLDE ENRIQUE</t>
  </si>
  <si>
    <t>J.C. $1M TRABAJO ACUSTEC</t>
  </si>
  <si>
    <t>HEGO: ORINGS ENRIQUE</t>
  </si>
  <si>
    <t>SUPERBONDER</t>
  </si>
  <si>
    <t>MUNDIAL DE TORNILLOS: ENRIQUE</t>
  </si>
  <si>
    <t>GANANCIA</t>
  </si>
  <si>
    <t>ENRIQUE: PAGA SALDO MOLDE</t>
  </si>
  <si>
    <t>NACHO TORNILLOS: PRISIONERO 6mmX15 TORNO SAMSUNG</t>
  </si>
  <si>
    <t>DOTACIONES SEGOR: GUANTE VAQUETA, TAPABOCAS, TAPAOIDOS</t>
  </si>
  <si>
    <t>ORLANDO ROCHA: 2 TABLAS</t>
  </si>
  <si>
    <t>ALMUERZO J.C.</t>
  </si>
  <si>
    <t>ACERTEMPLE: TEMPLE SEGUROS ENRIQUE X50</t>
  </si>
  <si>
    <t>J.C. SALDO MOLDE ENRIQUE</t>
  </si>
  <si>
    <t>ACERTEMPLE: TEMPLE SEGUROS ENRIQUE X50 40 BUJES</t>
  </si>
  <si>
    <t>ZINTEPEC: ZINCADO AZUL ENRIQUE X50</t>
  </si>
  <si>
    <t>ORLANDO ROCHA: TRIANGULO 3D, Y DOS TABLAS</t>
  </si>
  <si>
    <t>J.C. ASCENSORES E ISMAEL</t>
  </si>
  <si>
    <t>EASY: PEGACOR, DESTORNILLADOR ESTRELLA</t>
  </si>
  <si>
    <t>MI PLANILLA E.G. JULIO TOTAL ($470.300)</t>
  </si>
  <si>
    <t>DAVIVIENDA: ORLANDO ROCHA 8X$35 + 1X$40, SALDO DE $80 A FAVOR DE ROCHA</t>
  </si>
  <si>
    <t>ORLANDO ROCHA: 4 3Dx$100 3 2Dx$30= $490 - $80(SALDO) - $250 = $160 DEBE</t>
  </si>
  <si>
    <t>ORLANDO ROCHA: PAGA SALDO</t>
  </si>
  <si>
    <t>VINIPEL STRECH 6"</t>
  </si>
  <si>
    <t>DEKONSTRUCTODO: CC021</t>
  </si>
  <si>
    <t>ZINTEPEC: ZINCADO PIEZAS ENRIQUE</t>
  </si>
  <si>
    <t>CORSO: RUTEADO POLICARBONATO</t>
  </si>
  <si>
    <t>PIN RUEDA LIBRE KIA E.G.</t>
  </si>
  <si>
    <t>CORSO: RUTEADO POLICARBONATO 3mm</t>
  </si>
  <si>
    <t>CORSO: RUTEADO POLICARBONATO 2mm</t>
  </si>
  <si>
    <t>LUIS GUITARRAS: ARRREGLO ROUTER FUENTE 24V</t>
  </si>
  <si>
    <t>JOHN: TRANSPORTE LUIS GUITARRAS</t>
  </si>
  <si>
    <t>JOHN: MOLDE POLICROMETAL</t>
  </si>
  <si>
    <t>MUNDIAL DE HIERROS Y ALUMINIOS: MATERIAL JASON</t>
  </si>
  <si>
    <t>JOHN: ASCENSORES 12x$18=$216 + DIMARCO AEREO $240= $456/2= $228 + $50 QUE DEBIA 19/07/2022</t>
  </si>
  <si>
    <t>J.C. PRESTAMO PAGO 16/08/2022</t>
  </si>
  <si>
    <t>ORLANDO ROCHA: RUTEADO 27/07/2022 SE ENTREGA HOY</t>
  </si>
  <si>
    <t>JIMMY DUQUE: SERVICIO RICHAUTO A11</t>
  </si>
  <si>
    <t>ACERTEMPLE: TEMPLE SEGUROS ENRIQUE X50 60 BUJES</t>
  </si>
  <si>
    <t>ORLANDO ROCHA: RUTEADO AVISO</t>
  </si>
  <si>
    <t>HAMBURGUESAS</t>
  </si>
  <si>
    <t>J.C. HAMBURGUESAS</t>
  </si>
  <si>
    <t>J.C. MOLDE AL $560, ISMAEL $240+$200, GIOVANNY $140 = $1140 / 2 = $570</t>
  </si>
  <si>
    <t>ACEFER: BARRA PERFORADA ENRIQUE</t>
  </si>
  <si>
    <t>ANGELICA EMPANADAS: PAGA TRABAJO DE MAYO DE 2022</t>
  </si>
  <si>
    <t>MI PLANILLA E.G. AGOSTO TOTAL ($470.300)</t>
  </si>
  <si>
    <t>HUMBERTO CORSO: POLICARBONATO 2mm</t>
  </si>
  <si>
    <t>E.G.: DINERO EFECTIVO JAVIER CENTRO PARA TORNO</t>
  </si>
  <si>
    <t>COMPRA TORNO JAVIER CENTRO</t>
  </si>
  <si>
    <t>JASON SALAZAR: ABONO SOPORTE MOTOR ($40 C/U) x20</t>
  </si>
  <si>
    <t>JASON SALAZAR: SALDO SOPORTE MOTOR ($40 C/U) x20 = $800 + $100 MATERIAL</t>
  </si>
  <si>
    <t>MONTACARGA FONTIBON TORNO JAVIER</t>
  </si>
  <si>
    <t>CAMABAJA TORNO JAVIER</t>
  </si>
  <si>
    <t>MONTACARGA INGLES TORNO JAVIER</t>
  </si>
  <si>
    <t>GERMAN SEPULVEDA: RUTEO 18 PC POLIPROPILENO</t>
  </si>
  <si>
    <t>1 CLAVIJA TRIFASICA 1 CLAVIJA 110V</t>
  </si>
  <si>
    <t>KILO ALAMBRE</t>
  </si>
  <si>
    <t>EMPANADAS: 2 TROQUELES</t>
  </si>
  <si>
    <t>J.C. $150 TROQUELES EMPANADAS - $40 DE MATERIAL DE TROQUEL MAL CORTADO</t>
  </si>
  <si>
    <t>VINILO ADHESIVO (STICKERS)</t>
  </si>
  <si>
    <t>JABON LIQUIDO LOZA AXION</t>
  </si>
  <si>
    <t>moldes huevos</t>
  </si>
  <si>
    <t>cuadrante machos</t>
  </si>
  <si>
    <t>cuñero</t>
  </si>
  <si>
    <t>cubos ismael</t>
  </si>
  <si>
    <t>molde huevos</t>
  </si>
  <si>
    <t>J.C. 16/09/2022</t>
  </si>
  <si>
    <t>J.C. MECANIZADOS</t>
  </si>
  <si>
    <t>ORLANDO ROCHA: SE ENTREGA: 2 FIGURAS 3D DEL 09/09/2022</t>
  </si>
  <si>
    <t xml:space="preserve">ROCHA: ABONO DEUDA $700, SALDO $200 </t>
  </si>
  <si>
    <t>ABONO; RUTEO PLACA BRONCE LETRAS</t>
  </si>
  <si>
    <t>IMPERIO PINTURAS: VARSOL</t>
  </si>
  <si>
    <t>SALDO; RUTEO PLACA BRONCE LETRAS</t>
  </si>
  <si>
    <t>MATERIAL PLACA BRONCE LETRAS</t>
  </si>
  <si>
    <t>HUMBERTO CORSO: POLICARBONATO 6mm</t>
  </si>
  <si>
    <t>ORLANDO ROCHA: 2 FIG 2D 15x30. PEZ $35, VENTANAS $45</t>
  </si>
  <si>
    <t>MI PLANILLA E.G. SEPTIEMBRE TOTAL ($470.300)</t>
  </si>
  <si>
    <t>SERVICIO ROUTER CARLOS SANTA ISABEL</t>
  </si>
  <si>
    <t>ORLANDO ROCHA: 7 RUTEOS</t>
  </si>
  <si>
    <t>MOVISTAR FIJO W.V.</t>
  </si>
  <si>
    <t>BOLSAS BASURA 2 PAQUETES</t>
  </si>
  <si>
    <t>J.C. $1.000 TROQUEL POLICROMETAL, $800 PLACAS CENTRO MECANIZADO</t>
  </si>
  <si>
    <t>DEKONSTRUCTODO C.C. 25, 26, 27, 28</t>
  </si>
  <si>
    <t>HUMBERTO CORSO: RUTEO POLICARBONATO 3mm</t>
  </si>
  <si>
    <t>DOLLARCITY: TAPETE ENTRADA</t>
  </si>
  <si>
    <t>STRECH VINIPEL X 2</t>
  </si>
  <si>
    <t>ORLANDO ROCHA: RUTEOS 11/10/2022</t>
  </si>
  <si>
    <t>J.C. $700 DIMARCO AEREO $100 GIOVANNY</t>
  </si>
  <si>
    <t>ORLANDO ROCHA: RUTEO 3D</t>
  </si>
  <si>
    <t>DEKONSTRUCTODO C.C. 29, 30, 31, 32, 33, 34, 35</t>
  </si>
  <si>
    <t>MI PLANILLA E.G. OCTUBRE TOTAL ($470.300)</t>
  </si>
  <si>
    <t>J.C. TRABAJO ISMAEL</t>
  </si>
  <si>
    <t>GERMAN SEPULVEDA: RUTEO 6 PC POLIPROPILENO</t>
  </si>
  <si>
    <t>J.C. PRESTAMO</t>
  </si>
  <si>
    <t>PINTURA Y THINNER TORNO JAVIER</t>
  </si>
  <si>
    <t>AGLOMAR SAS: MDF 5,5mm $98, 12mm $152, 15mm $185</t>
  </si>
  <si>
    <t>SERVIENTREGA: COMPUERTA KIA 2700</t>
  </si>
  <si>
    <t>J.C. RECTIFICADA DISCOS ENRIQUE 36 DISCOS x $10 / 2 =$180-$50 QUE DEBIA 28/10/2022</t>
  </si>
  <si>
    <t>EASY: TARUGOS MADERA 8mmX30mm *30 TRABAJO ORLANDO ROCHA</t>
  </si>
  <si>
    <t>DEKONSTRUCTODO C.C. 36</t>
  </si>
  <si>
    <t>OXICORTES BARBOSA: MATERIAL ENRIQUE</t>
  </si>
  <si>
    <t>ORLANDO ROCHA, ABONO TRABAJO, QUEDA DEBIENDO $500</t>
  </si>
  <si>
    <t>J.C. DIMARCO $440, ISMAEL $100, GIOVANNY $400, ANGEL CRUZ $100 TOTAL $1.040 / 2 = $520</t>
  </si>
  <si>
    <t>2 CUCHILLAS GUADAÑADORA</t>
  </si>
  <si>
    <t>PLINARES SAS: CINTA SINFÍN STARRET</t>
  </si>
  <si>
    <t>MOLDES EMPANADAS ENTREGADOS 28/10/22</t>
  </si>
  <si>
    <t>J.C. 2 TROQUELES EMPANADAS</t>
  </si>
  <si>
    <t>E.G. ENVIO RECIBIDO INTERRAPIDISIMO</t>
  </si>
  <si>
    <t>DEKONSTRUCTODO C.C. 37</t>
  </si>
  <si>
    <t>HUMBERTO CORSO: RUTEO POLICARBONATO 2 y 3mm</t>
  </si>
  <si>
    <t>JAVIER CENTRO: ABONO TORNO</t>
  </si>
  <si>
    <t>J.C. TORNO SAMSUNG CONTORNO MOLDE INYECCION</t>
  </si>
  <si>
    <t>E.G. AEROSOL BLANCO BRILLANTE</t>
  </si>
  <si>
    <t>J.C. CALIBRADORES JOSE EXTRUSION</t>
  </si>
  <si>
    <t>ORLANDO ROCHA, SALDO TRABAJO</t>
  </si>
  <si>
    <t>HERRATEC: 3 INSERTO ROSCADO</t>
  </si>
  <si>
    <t>ACUSTEC: C.C. 038 $786.250</t>
  </si>
  <si>
    <t>MOLDES EMPANADAS RETOQUE -10mm MOLDES</t>
  </si>
  <si>
    <t>MI PLANILLA E.G. NOVIEMBRE TOTAL ($470.300)</t>
  </si>
  <si>
    <t>J.C. MOLDES EMPANADAS RETOQUE -10mm MOLDES</t>
  </si>
  <si>
    <t>JC: IMAGEN</t>
  </si>
  <si>
    <t>ORLANDO ROCHA: 5PC 3D 80x80</t>
  </si>
  <si>
    <t>HUMBERTO CORSO: RUTEO 3mm</t>
  </si>
  <si>
    <t>PILA TORNO SAMSUNG</t>
  </si>
  <si>
    <t>J.C. PLATINA WILLIAM MARTIN</t>
  </si>
  <si>
    <t>4 PILAS ENERGIZER AA TORNO SAMSUNG</t>
  </si>
  <si>
    <t>JIMMY DUQUE ALQUERIA NEQUI: CONFIGURACION DSP RZNC 0501</t>
  </si>
  <si>
    <t>JRC: ACEITE DE CORTE KEX</t>
  </si>
  <si>
    <t>J.C. VARIOS</t>
  </si>
  <si>
    <t>MACROLASER: CAPACITACION ESCUELA INGENIEROS</t>
  </si>
  <si>
    <t>MI PLANILLA E.G. DICEMBRE TOTAL ($470.300)</t>
  </si>
  <si>
    <t>MOLDES EMPANADAS ENTREGADOS 20/12/2022</t>
  </si>
  <si>
    <t>J.C. MOLDES EMPANADAS</t>
  </si>
  <si>
    <t>DEKONSTRUCTODO C.C. 040</t>
  </si>
  <si>
    <t>FABIAN GARZON: PROGRAMACION RICH AUTO A11 HAYUELOS</t>
  </si>
  <si>
    <t>HUMBERTO CORSO: RUTEADO 3mm</t>
  </si>
  <si>
    <t>HUMBERTO CORSO: RUTEADO 2mm</t>
  </si>
  <si>
    <t>RENOVACION GODADDY METALTRONICOS.COM AL 17/02/2024</t>
  </si>
  <si>
    <t>DEKONSTRUCTODO C.C. 001</t>
  </si>
  <si>
    <t>HERRATEC: PSE 1 INSERTO DESBASTE TORNO, 2 MACHOS 6x1, 2 BROCAS CENTRO #4</t>
  </si>
  <si>
    <t>HUMBERTO CORSO: 90 DOBLECES POLICARBONATO x $1.500</t>
  </si>
  <si>
    <t>J.C. PAGO 1/2 MACHO HELICOIDAL 6x1 PRESTADO</t>
  </si>
  <si>
    <t>J.C. ABONO POLICROMETAL TROQUEL BALDE GRANDE ANDINA</t>
  </si>
  <si>
    <t>J.C. PLACAS ASCENSORES</t>
  </si>
  <si>
    <t>BOLSA BASURA 1 PAQUETE</t>
  </si>
  <si>
    <t>GUANTES NITRILO HD</t>
  </si>
  <si>
    <t>HUMBERTO CORSO: RUTEO POLICARBONATO</t>
  </si>
  <si>
    <t>J.C. PLACA TORNO JEVIER DAÑADA</t>
  </si>
  <si>
    <t>J.C. PLACA TORNO JEVIER</t>
  </si>
  <si>
    <t>MOLDES EMPANADAS ENTREGADOS 19/01/2023</t>
  </si>
  <si>
    <t>J.C. MOLDES EMPANADAS ENTREGADOS 19/01/2023</t>
  </si>
  <si>
    <t>LUIS VARGAS CORTE ALUCOBOND</t>
  </si>
  <si>
    <t>REGISTRO COMPRESOR</t>
  </si>
  <si>
    <t>HUMBERTO CORSO: UTR 10x$25 44x$30 11x$150 = $3.220, SE DEJO EN $3.200, DEBE $200</t>
  </si>
  <si>
    <t>GRASA TEXACO MULTIPROPOSITO</t>
  </si>
  <si>
    <t>MI PLANILLA E.G. ENERO TOTAL ($555.800)</t>
  </si>
  <si>
    <t>J.C. MECANIZADO ISMAEL</t>
  </si>
  <si>
    <t>ONLY: 2 TOALLAS DE MANOS</t>
  </si>
  <si>
    <t>SILICONA BLANCA (FLANCHES)</t>
  </si>
  <si>
    <t>BROCA TUGSTENO 3/16</t>
  </si>
  <si>
    <t>MOLDES EMPANADAS ENTREGADOS 26/01/2023</t>
  </si>
  <si>
    <t>HUMBERTO CORSO RUTEO ALUCOBOND</t>
  </si>
  <si>
    <t>ENRIQUE ABONO EFECTIVO J.C.</t>
  </si>
  <si>
    <t>J.C. MOLDES EMPANADAS $60 x 4</t>
  </si>
  <si>
    <t>MOLDES EMPA A $220</t>
  </si>
  <si>
    <t>ORLANDO ROCHA: PAGO DISEÑO 3D</t>
  </si>
  <si>
    <t>J.C. DISEÑO 3D ORLANDO ROCHA</t>
  </si>
  <si>
    <t>CARETA Y TAPAOIDOS 3M</t>
  </si>
  <si>
    <t>HUMBERTO CORSO: SALDO UTR 27/01/23</t>
  </si>
  <si>
    <t>HUMBERTO CORSO: POLICARBONATO 3mm</t>
  </si>
  <si>
    <t>ORLANDO ROCHA: MECANIZADO MODELO 3D DAVIVIENDA</t>
  </si>
  <si>
    <t>DEKONSTRUCTODO C.C. 002</t>
  </si>
  <si>
    <t>ORLANDO ROCHA: MECANIZADO 6 MODELOS 2D</t>
  </si>
  <si>
    <t>MOLDES EMPANADAS NEQUI</t>
  </si>
  <si>
    <t>AFLOJA TODO TRUPPER</t>
  </si>
  <si>
    <t>2 SIM GOIP 16 FERNANDO GUEVARA</t>
  </si>
  <si>
    <t>J.C. TRABAJO TORNO PARALELO</t>
  </si>
  <si>
    <t>ENRIQUE ABONO W.V.</t>
  </si>
  <si>
    <t>JABON POLVO / JABON LOZA</t>
  </si>
  <si>
    <t>STRECH VINIPEL</t>
  </si>
  <si>
    <t>MADELTEC: MANTENIMIENTO 2 ROUTER CNC 21/02/2023</t>
  </si>
  <si>
    <t>ADAPTADOR PCMCIA A COMPACT FLASH, CENTRO DE MECANIZADO</t>
  </si>
  <si>
    <t>J.C. MOLDE GANCHO DE ROPA</t>
  </si>
  <si>
    <t>LEIDY BORJA LEADWELL V20i PAGO MONTACARGA</t>
  </si>
  <si>
    <t>MONTACARGA OSCAR MARROQUIN RICAURTE</t>
  </si>
  <si>
    <t>CRUCE DE CUENTAS ROUTER CNC 90x60 PRESTADO A MACROLASER</t>
  </si>
  <si>
    <t>PRECIO ROUTER E.G.</t>
  </si>
  <si>
    <t>MAURICIO CASTRO: ABONO LEADWELL V20i R.C. 003</t>
  </si>
  <si>
    <t>PAGO CHEVALIER E.G. ($100 - $5) $5 ABONADOS EN EFECTIVO (CUCUTA)</t>
  </si>
  <si>
    <t>CRUCE DE CUENTAS CHEVALIER QP2040</t>
  </si>
  <si>
    <t>LEIDY BORJA: PAGO SALDO LEADWELL V20i R.C. 004</t>
  </si>
  <si>
    <t>VENTA LEADWELL V20i</t>
  </si>
  <si>
    <t>PRECIO CHEVALIER</t>
  </si>
  <si>
    <t>ENTREGADOS EN EFECTIVO A E.G.</t>
  </si>
  <si>
    <t>ABONO CUCUTA MT</t>
  </si>
  <si>
    <t>PAGO MACROLASER ROUTER CNC 90x60 VENDIDO</t>
  </si>
  <si>
    <t>ABONO ENRIQUE EFECTIVO E.G.</t>
  </si>
  <si>
    <t>CAJA</t>
  </si>
  <si>
    <t>2TUBO LED 9W CHEVALIER</t>
  </si>
  <si>
    <t>GRATA COBRIZADA REDONDA STARRET</t>
  </si>
  <si>
    <t>PLINARES: CINTA SINFÍN STARRET</t>
  </si>
  <si>
    <t>SATELITE COPA TORNO PARALELO</t>
  </si>
  <si>
    <t>AXXECOL: MATERIAL 1045 JAVIER CENTRO</t>
  </si>
  <si>
    <t>CONTRATISTA LUIS VARGAS</t>
  </si>
  <si>
    <t>LUIS VARGAS $280 CORTE ALUCOBOND, $120 DEUDA VIEJA SALDO $80</t>
  </si>
  <si>
    <t>RODACHINA CAMA REFRIGERANTE CHEVALIER</t>
  </si>
  <si>
    <t>TORNILLOS Y PARTES PLAZAS</t>
  </si>
  <si>
    <t>IMAT: JUEGO DE BRIDAS 5/8 CHEVALIER</t>
  </si>
  <si>
    <t>FLANCHES TEJADO ENCIMA TORNO + DOBLECES</t>
  </si>
  <si>
    <t>JAVIER CENTRO FABRICACION PIEZA TORNO</t>
  </si>
  <si>
    <t>J.C. 17 PIEZAS JASON ROBOTS x $5.000</t>
  </si>
  <si>
    <t>J.C. $680 POLICROMETAL $80 MODIFICACIONES MULTIDIMENSIONALES $180 GIOVANNY ASCENSORES TOTAL $940</t>
  </si>
  <si>
    <t>MADELTEC: ASESORIA 2 ROUTER CNC 15/03/2023</t>
  </si>
  <si>
    <t>MANGUERAS POLIURETANO CHEVALIER</t>
  </si>
  <si>
    <t>PRESTAMO J.C.</t>
  </si>
  <si>
    <t>MONTACARGAS GUERRERO CHEVALIER TOBIAS</t>
  </si>
  <si>
    <t>J.C. PRESTAMO $40 + $50 MONTACARGA CHEVALIER</t>
  </si>
  <si>
    <t>MIGUEL GUZMAN CONFIGURACION ROUTER RICHAUTO A11</t>
  </si>
  <si>
    <t>IRCI: WD40 CAMBIO RETENEDOR CHEVALIER</t>
  </si>
  <si>
    <t>J.C. ORING 79x3 CHEVALIER</t>
  </si>
  <si>
    <t>PARKER STORE: POLYPAK (RETENEDOR) CHEVALIER</t>
  </si>
  <si>
    <t>CAFI: 2/4 ACEITE ISO 150 CHEVALIER</t>
  </si>
  <si>
    <t>MOLDES EMPANADAS BANCOLOMBIA 13152942893</t>
  </si>
  <si>
    <t>DEBEN EMPANADAS</t>
  </si>
  <si>
    <t>DEBE ORLANDO ROCHA</t>
  </si>
  <si>
    <t>D1 ASEO ESPERANZA</t>
  </si>
  <si>
    <t>JABON BARRA ESPERANZA</t>
  </si>
  <si>
    <t>J.C. WILLIAM MARTIN</t>
  </si>
  <si>
    <t>J.C. MOLDE VECINOS INGLES</t>
  </si>
  <si>
    <t>WILLIAM MARTIN J.C. TORNO</t>
  </si>
  <si>
    <t>JUAN PABLO RIOS SERVICIO CHEVALIER (SALDO DE $400 + $300 SERVICIO +DESCUENTO)</t>
  </si>
  <si>
    <t>BOLSAS BASURA x 3 PAQUETES</t>
  </si>
  <si>
    <t>CONFIGURACION ROUTER FSS FONTIBON 25/04/2023</t>
  </si>
  <si>
    <t>J.C. MARCADA MOLDE VECINOS INGLES</t>
  </si>
  <si>
    <t>MI PLANILLA E.G. MARZO TOTAL ($555.800)</t>
  </si>
  <si>
    <t>MI PLANILLA E.G. FEBRERO TOTAL ($555.800)</t>
  </si>
  <si>
    <t>HENRY PULIDO RUTEO MDF 6MM</t>
  </si>
  <si>
    <t>D1: PAPEL HIGIENICO</t>
  </si>
  <si>
    <t>DEKONSTRUCTODO C.C. 005</t>
  </si>
  <si>
    <t>NEQUI LUIS VARGAS, $1.010 RUTEO ALUCOBOND + $80 SALDO VIEJO, QUEDA AL DIA</t>
  </si>
  <si>
    <t>DEKONSTRUCTODO C.C. 007  008</t>
  </si>
  <si>
    <t>ANGELICA EMPANADAS SALDO PENDIENTE</t>
  </si>
  <si>
    <t>PAGO ENRIQUE EFECTIVO E.G. PERDIO $2.700</t>
  </si>
  <si>
    <t>JIMMY DUQUE CONFIGURACION DSP SPINDLE</t>
  </si>
  <si>
    <t>ONCES J.C.</t>
  </si>
  <si>
    <t>AXXECOL: MATERIA TORRETA JAVIER</t>
  </si>
  <si>
    <t>ACERO E.G. PARA TORRETA JAVIER CENTRO</t>
  </si>
  <si>
    <t>JAVIER CENTRO DEBIA TRABAJO ANTERIOR</t>
  </si>
  <si>
    <t>JAVIER CENTRO TRABAJO NUEVO TORRETA</t>
  </si>
  <si>
    <t>LJ CHEMICAL REFRIGERANTE CNC</t>
  </si>
  <si>
    <t>HERRATEC: COMPRA - $22.000 +IVA  PUNTA INDICADOR J.C.</t>
  </si>
  <si>
    <t>J.C. JAVIER CENTRO SALDO ANTERIOR / 2</t>
  </si>
  <si>
    <t>J.C. TORRETA JAVIER CENTRO ($500 - MATERIAL ($67+$27 = $94)) / 2 = $203</t>
  </si>
  <si>
    <t>CHAPARRO BUJES TORNO</t>
  </si>
  <si>
    <t>E.G. TRANSFIRIO A J.C. $268.000 16/05/2023</t>
  </si>
  <si>
    <t>PINTURA TORNO JAVIER CENTRO</t>
  </si>
  <si>
    <t>ALEX ABONO PINTADA TORNO JAVIER CENTRO</t>
  </si>
  <si>
    <t>MI PLANILLA E.G. ABRIL TOTAL ($883.500)</t>
  </si>
  <si>
    <t>MI PLANILLA E.G. MAYO TOTAL ($883.500)</t>
  </si>
  <si>
    <t>ENRIQUE TUBO ACERO AL CARBON 2" CALIBRE 40 (1.5m)</t>
  </si>
  <si>
    <t>J.C. $110 X 3 + 25 = $355</t>
  </si>
  <si>
    <t>DIMETALES: MATERIAL ENRIQUE</t>
  </si>
  <si>
    <t>DEKONSTRUCTODO C.C. 009</t>
  </si>
  <si>
    <t>ENRIQUE TUBO ACERO AL CARBON 2" CALIBRE 40 (1.3m)</t>
  </si>
  <si>
    <t>DEKONSTRUCTODO C.C. 011</t>
  </si>
  <si>
    <t>J.C. ABONO POLICROMETAL SOBRE $4.000.000</t>
  </si>
  <si>
    <t>BOTAS DOTACION W.V.</t>
  </si>
  <si>
    <t>ALEX ABONO PINTADA TORNO JAVIER CENTRO (ASEO)</t>
  </si>
  <si>
    <t>COMISION BUJES CHAPARRO COBRO J.C. DE MAS 18/05/2023</t>
  </si>
  <si>
    <t>TRONZADO BUJES CHAPARRO J.C. 18/05/2023</t>
  </si>
  <si>
    <t>J.C. TROQUEL PUNZONADO PVC JOSE</t>
  </si>
  <si>
    <t>E.G. 3 REJILLAS DE VENTILADOR Y BORNERAS</t>
  </si>
  <si>
    <t>J.C. TRABAJOS ENRIQUE</t>
  </si>
  <si>
    <t>TRABAJO JAVIER CENTRO</t>
  </si>
  <si>
    <t>$18 MATERIAL + $28 SACADA MACHO + $60 REEMPLAZO ACOLPLE (JAVIER CENTRO)</t>
  </si>
  <si>
    <t>J.C. JAVIER CENTRO ($200 - $106) / 2</t>
  </si>
  <si>
    <t>MI PLANILLA E.G. JUNIO TOTAL ($883.500)</t>
  </si>
  <si>
    <t>IRCI: MATERIAL JAVIER CENTRO</t>
  </si>
  <si>
    <t>JAVIER CENTRO ARREGLO ROUTER CNC AZUL</t>
  </si>
  <si>
    <t>J.C. MECANIZADO HEXAGONO JAVIER CENTRO</t>
  </si>
  <si>
    <t>SURACEROS: MATERIAL ENRIQUE FACTURA 05/06/2023</t>
  </si>
  <si>
    <t>SURACEROS: MATERIAL ENRIQUE BUJES ROSCADOS PARA GUAYA FACTURA 24/05/2023</t>
  </si>
  <si>
    <t>SURACEROS: MATERIAL ENRIQUE FACTURA 27/06/2023</t>
  </si>
  <si>
    <t>HUMBERTO CORSO: RUTEO POLICARBONATO 3MM</t>
  </si>
  <si>
    <t>ASEO: JABON LIQUIDO AXION</t>
  </si>
  <si>
    <t>ASEO D1</t>
  </si>
  <si>
    <t>FERNEY: ABONO MOLDE MICHELIN</t>
  </si>
  <si>
    <t>FERNEY: 38 PINES EN 4140</t>
  </si>
  <si>
    <t>J.C. PINES FERNEY</t>
  </si>
  <si>
    <t>DEKONSTRUCTODO C.C. 015</t>
  </si>
  <si>
    <t>HERRATEC: INSERTOS ROSCADO, DESBASTE, ACABADO</t>
  </si>
  <si>
    <t>ACUSTEC: C.C. 014</t>
  </si>
  <si>
    <t>ABONO MAQUINA ULTRASONIDO GUSTAVO</t>
  </si>
  <si>
    <t>DEKONSTRUCTODO C.C. 013</t>
  </si>
  <si>
    <t>SCANNER MICHELIN</t>
  </si>
  <si>
    <t>ABONO MOLDE SOMBRERO Y RUEDAS MICHELIN</t>
  </si>
  <si>
    <t>J.C. MOLDE FRIPARTS ($4.500.000 - $320 ENCOLUMNADO -$40 INSERTO ALESADOR -$ 60 TRATAMIENTO TERMICO)</t>
  </si>
  <si>
    <t>J.C. FABRICACION LEVA</t>
  </si>
  <si>
    <t>ABONO METALASER C.C. 010 (PENDIENTES $865.000)</t>
  </si>
  <si>
    <t>JAVIER CENTRO: ABONO TORNO GSK</t>
  </si>
  <si>
    <t>SALDO MAQUINA ULTRASONIDO GUSTAVO</t>
  </si>
  <si>
    <t>PLATINA E.G.FRESADORA PEQUEÑA</t>
  </si>
  <si>
    <t>J.C. PLACAS ASCENSOR</t>
  </si>
  <si>
    <t>E.G. INTERRAPIDISIMO PIJAMA MOTO</t>
  </si>
  <si>
    <t>HERRATEC: INSERTOS INTERIORES / PLACA BASE PORTA DESBASTE</t>
  </si>
  <si>
    <t>DEKONSTRUCTODO C.C. 017 / 018</t>
  </si>
  <si>
    <t>MACROLASER C.C. 012 / 016</t>
  </si>
  <si>
    <t>MACROLASER C.C. 019 / 020</t>
  </si>
  <si>
    <t>SURACEROS: MATERIAL ENRIQUE FACTURA 29/07/2023</t>
  </si>
  <si>
    <t>J.C. NEQUI MOLDE</t>
  </si>
  <si>
    <t>E.G. CORSO CORTE POLICARBONATO 2mm</t>
  </si>
  <si>
    <t>E.G. WILLIAM MARTIN PIEZA (TIMBRE) $120 - 40 MATERIAL</t>
  </si>
  <si>
    <t>ALMUERZO CUMPLEAÑOS J.C.</t>
  </si>
  <si>
    <t>MINAS 2mm PARA FABERCASTELL</t>
  </si>
  <si>
    <t>ABONO DISEÑADOR MICHELIN</t>
  </si>
  <si>
    <t>ABONO MATERIAL ALUMINIO FUNDICION MOLDE MICHELIN</t>
  </si>
  <si>
    <t>BARBOSA: MATERIAL ENRIQUE</t>
  </si>
  <si>
    <t>ALMUERZO CUMPLEAÑOS ESPERANZA LOPEZ ($213/3) x2</t>
  </si>
  <si>
    <t>HERRATEC: MACHO 10mm X 1,25</t>
  </si>
  <si>
    <t>SALDO MATERIAL ALUMINIO FUNDICION MOLDE MICHELIN</t>
  </si>
  <si>
    <t>MATERIAL ALUMINIO FUNDICION MOLDE MICHELIN</t>
  </si>
  <si>
    <t>TAXI MATERIAL ALUMINIO FUNDICION MOLDE MICHELIN</t>
  </si>
  <si>
    <t>RUTEADO ARANDELA GRANDE BRONCE</t>
  </si>
  <si>
    <t>DESTORNILLADOR DE IMPACTO</t>
  </si>
  <si>
    <t>J.C. $800 CHAPARRO $100 QUE DEBIA DEL MOLDE NEQUI E.G. 12/08/2023</t>
  </si>
  <si>
    <t>CABLES TORNO JAVIER CENTRO</t>
  </si>
  <si>
    <t>SALDO DISEÑADOR MICHELIN</t>
  </si>
  <si>
    <t>BARBOSA: MATERIAL MICHELIN</t>
  </si>
  <si>
    <t>D1: ESCOBA</t>
  </si>
  <si>
    <t>MOVISTAR FIJO INGLES</t>
  </si>
  <si>
    <t>J.C. HERRAMIENTA PARA MOLDE MICHELIN, PARA DESCONTAR</t>
  </si>
  <si>
    <t>PRENSA ESTOPA TORRETA TORNO JAVIER</t>
  </si>
  <si>
    <t>DIMETALES: MATERIAL ENCOLUMNADO MOLDE MIOCHELIN</t>
  </si>
  <si>
    <t>LUIS VARGAS: RUTEO ALUCOBOND</t>
  </si>
  <si>
    <t>MACROLASER C.C. 021</t>
  </si>
  <si>
    <t>SALDO METALASER C.C. 010 (PENDIENTES $865.000)</t>
  </si>
  <si>
    <t>JAVIER CENTRO: CONFIGURACION CPU NCSTUDIO</t>
  </si>
  <si>
    <t>E.G.: BOARD, PROCESADOR, MEMORIA CPU JAVIER CENTRO</t>
  </si>
  <si>
    <t>FERNEY: DEVOLUCION ABONO MOLDE MICHELIN, SE LE ENTREGO EFECTIVO A E.G.</t>
  </si>
  <si>
    <t>MI PLANILLA E.G. SEPTIEMBRE TOTAL ($883.500)</t>
  </si>
  <si>
    <t>MI PLANILLA E.G. JULIO TOTAL ($883.500)</t>
  </si>
  <si>
    <t>MI PLANILLA E.G. JUNIO AGOSTO ($883.500)</t>
  </si>
  <si>
    <t>MACROLASER C.C. 022</t>
  </si>
  <si>
    <t>PILAS 9V x 2</t>
  </si>
  <si>
    <t>WILLIAM MARTIN: FRESADO PIEZA</t>
  </si>
  <si>
    <t>WILMER TANGARIFE: MANTENIMIENTO ROUTER METALASER</t>
  </si>
  <si>
    <t>REPUESTOS MANTENIMIENTO ROUTER METALASER</t>
  </si>
  <si>
    <t>JASON: 30 SOPORTES MOTOR ROBOT ($45 C/U)</t>
  </si>
  <si>
    <t>ORLANDO ROCHA: TRABAJO 16/02/2023 2 PLATOS 50CM</t>
  </si>
  <si>
    <t>ORLANDO ROCHA: VECTORIZADA IMÁGENES X 3</t>
  </si>
  <si>
    <t>J.C. TRABAJOS DEL MES</t>
  </si>
  <si>
    <t>ORLANDO ROCHA: TRABAJOS OCTUBRE + SALDO PENDIENTE (QUEDA AL DIA)</t>
  </si>
  <si>
    <t>E.G. DESAYUNO MIGUEL</t>
  </si>
  <si>
    <t>D1: JABON POLVO</t>
  </si>
  <si>
    <t>JABON REY</t>
  </si>
  <si>
    <t>ENRIQUE: TUBO 6M BUJES</t>
  </si>
  <si>
    <t>MI PLANILLA E.G. OCTUBRE TOTAL ($883.500)</t>
  </si>
  <si>
    <t>DEBE ORLANDO ROCHA PAGO 26/10/2023</t>
  </si>
  <si>
    <t>DIMETALES: 4140 RDO 7" BOQUILLA MICHELIN</t>
  </si>
  <si>
    <t>PLINARES: CINTA SINFÍN SIERRA STARRET</t>
  </si>
  <si>
    <t>RODAMIENTOS SIERRA STARRET X3</t>
  </si>
  <si>
    <t>GERMAN SEPULVEDA: PLATINAS DISPOSITIVO</t>
  </si>
  <si>
    <t>MANGUERA NIVEL x 15m</t>
  </si>
  <si>
    <t>TAXI MOLDE MICHELIN</t>
  </si>
  <si>
    <t xml:space="preserve">TAXI MOLDE MICHELIN </t>
  </si>
  <si>
    <t>TORNILLOS BRISTOL 8mm MICHELIN</t>
  </si>
  <si>
    <t>ESPONJILLA CERO RAYAS</t>
  </si>
  <si>
    <t>ONLY: TOALLA MANOS x 2</t>
  </si>
  <si>
    <t>PRUEBA SOPLADO MOLDE MICHELIN</t>
  </si>
  <si>
    <t>ALMUERZO CORFERIAS FERIA AUTOMOVIL X3</t>
  </si>
  <si>
    <t>HUMBERTO CORSO: RUTEADO POLICARBONATO 3mm</t>
  </si>
  <si>
    <t>JAVIER FONSECA: MANTENIMIENTO PC</t>
  </si>
  <si>
    <t>HUMBERTO CORSO: RUTEADO POLICARBONATO 6mm</t>
  </si>
  <si>
    <t>DEKONSTRUCTODO C.C. 023 y 024</t>
  </si>
  <si>
    <t>MACROLASER: C.C. 025</t>
  </si>
  <si>
    <t>GANANCIA CORTE LASER PEINETAS</t>
  </si>
  <si>
    <t>PLACA JAVIER CENTRO</t>
  </si>
  <si>
    <t>MI PLANILLA E.G. NOVIEMBRE TOTAL ($883.500)</t>
  </si>
  <si>
    <t>GERMAN SEPULVEDA</t>
  </si>
  <si>
    <t>SOPORTE MECANIZADO</t>
  </si>
  <si>
    <t>PC TOTALES</t>
  </si>
  <si>
    <t>PC CORTADAS</t>
  </si>
  <si>
    <t>SALDO 30/11/2023</t>
  </si>
  <si>
    <t>MACROLASER: C.C. 026</t>
  </si>
  <si>
    <t>ABONO GERMAN SEPULVEDA, CUENTAS ABAJO</t>
  </si>
  <si>
    <t>EASY: AMARRACABLE PLASTICO x 100</t>
  </si>
  <si>
    <t>J.C. TRANSFERENCIA 50% GERMAN SEPULVEDA</t>
  </si>
  <si>
    <t>PAGO J.C. $3M 30/11/2023</t>
  </si>
  <si>
    <t>TRANSF A J.C.</t>
  </si>
  <si>
    <t>SALDO 14/11/2023</t>
  </si>
  <si>
    <t>J.C. SALDO PENDIENTE TRABAJO GERMAN SEPULVEDA</t>
  </si>
  <si>
    <t>2 TORNILLOS M10 x 60mm ROUTER JAVIER FONSECA</t>
  </si>
  <si>
    <t>J.C. TRABAJOS DEL MES OCTUBRE EFECTIVO W.V. SE DIO A E.G.</t>
  </si>
  <si>
    <t>MANTENIMIENTO IMPRESORA EPSON L3110</t>
  </si>
  <si>
    <t>JASON SALAZAR JABOTS</t>
  </si>
  <si>
    <t>E.G. NAVIDAD NIÑOS.</t>
  </si>
  <si>
    <t>SERVICIO LUIS GUITARRAS</t>
  </si>
  <si>
    <t>ALMUERZO X2 THFIRBERGLASS</t>
  </si>
  <si>
    <t>MANTENIMIENTO ROUTER FSS INTER S.A.S. 21/12/2023</t>
  </si>
  <si>
    <t>E.G. RODAMIENTOS FRESADORA QUE ESTA ARREGLANDO J.C.</t>
  </si>
  <si>
    <t>PLATINAS OXICORTE LUIS, MAQUINA E.G.</t>
  </si>
  <si>
    <t xml:space="preserve">FERREMONTES: 3 RODAMIENTOS 40x17x12 </t>
  </si>
  <si>
    <t>DIMETALES: 1020 5/8" x 3m MAQUINA E.G.</t>
  </si>
  <si>
    <t>NEQUI: INSTALACION NCSTUDIO DAVID RIVAS</t>
  </si>
  <si>
    <t>HUMBERTO CORSO: RUTEADO 6mm</t>
  </si>
  <si>
    <t>LUIS VARGAS ALUCOBOND</t>
  </si>
  <si>
    <t>ACUEDUCTO PSE (CAJA INSPECCION)</t>
  </si>
  <si>
    <t>GEODESICOS POLICARBONATO 4mm</t>
  </si>
  <si>
    <t>ALMUERZO x2 FFS INTER FONTIBON</t>
  </si>
  <si>
    <t>ABONOS JAVIER FONSECA TORNO GSK</t>
  </si>
  <si>
    <t>FSS INTER SAS C.C. 001</t>
  </si>
  <si>
    <t>ENRIQUE PAGA SALDO A E.G.</t>
  </si>
  <si>
    <t>J.C. ARIX GUITARRA</t>
  </si>
  <si>
    <t>MI PLANILLA E.G. DICIEMBRE TOTAL ($883.500)</t>
  </si>
  <si>
    <t>MI PLANILLA E.G. ENERO TOTAL ($965.600)</t>
  </si>
  <si>
    <t>CARPINCOL</t>
  </si>
  <si>
    <t>OXICORTES BARBOSA MATERIAL ENRIQUE</t>
  </si>
  <si>
    <t>TH FIBERGLASS C.C. 002</t>
  </si>
  <si>
    <t>J.C. TH FIBERGLASS</t>
  </si>
  <si>
    <t>TORNILLOS CAMBIO SPINDLE FIBERGLASS</t>
  </si>
  <si>
    <t>SIERRA DE BANCO SKILSAW</t>
  </si>
  <si>
    <t>E.G. ENVIO MERCADOLIBRE COORDINADORA DINERO ENTREGADO A SERBIO</t>
  </si>
  <si>
    <t>C.C. 004 MONTAJE SPINDLE THFIBERGLASS ($150 MONTAJE $200 MECANIZADO PLACA J.C.)</t>
  </si>
  <si>
    <t>C.C. J.C. MONTAJE SPINDLE THFIBERGLASS ($150 MONTAJE $200 MECANIZADO PLACA J.C.)</t>
  </si>
  <si>
    <t>ORLANDO ROCHA PAGA MECANIZADO</t>
  </si>
  <si>
    <t>LATONERO TOLVA MAQUINA SAMBLASTEADO</t>
  </si>
  <si>
    <t>J.C. LIMA PLANA 4" ARREGLO PIÑON JAVIER FONSECA</t>
  </si>
  <si>
    <t>J.C. RETENEDOR FRESADORA E.G.</t>
  </si>
  <si>
    <t>J.C. MECANIZADO PLACA SPINDLE THFIBERGLASS</t>
  </si>
  <si>
    <t>J.C. ESCAREADOR 12mm PARA TORNO SAMSUNG</t>
  </si>
  <si>
    <t>HERRATEC: BROCA DE CENTRO #4 x 2</t>
  </si>
  <si>
    <t>HERRATEC: BROCAS E.G. PARA J.C.</t>
  </si>
  <si>
    <t>CINTA AISLANTE 3M</t>
  </si>
  <si>
    <t>J.C. MERCADOLIBRE PISTOLAS AIRE TOOLCRAFT x 4 (2 FINCA E.G.)</t>
  </si>
  <si>
    <t>PINTURA ALEX</t>
  </si>
  <si>
    <t>RENOVACION GODADDY METALTRONICOS.COM AL 17/02/2025</t>
  </si>
  <si>
    <t>FSS INTER SAS C.C. 005</t>
  </si>
  <si>
    <t>HERRATEC: 3 MACHUELOS 12x1,5</t>
  </si>
  <si>
    <t>LIJAS PARA LIJADORA ROTATIVA, SCOTCH ESPONJILLA</t>
  </si>
  <si>
    <t>BROCA 10,5mm TORNO SANSUNG SEGUROS ENRIQUE</t>
  </si>
  <si>
    <t>J.C. MOLDES JOSE</t>
  </si>
  <si>
    <t>JAVIER FONSECA CENTRO ABONO TORNO GSK</t>
  </si>
  <si>
    <t>DEKONSTRUCTODO C.C 003 / 006</t>
  </si>
  <si>
    <t>LUBRIQUIMICOS: ACEITE GUIAS Y BANCADAS N2</t>
  </si>
  <si>
    <t>MI PLANILLA E.G. FEBRERO TOTAL ($965.600)</t>
  </si>
  <si>
    <t>STRECH VINIPEL 6"</t>
  </si>
  <si>
    <t>FSS INTER SAS C.C. 007</t>
  </si>
  <si>
    <t>MATERIAL PATAS TORNO GSK JAVIER FONSECA</t>
  </si>
  <si>
    <t>MO9NTACARGAS LUDIMAR TORNO GSK JAVIER FONSECA</t>
  </si>
  <si>
    <t>J.C. ASCENSORES</t>
  </si>
  <si>
    <t>NEQUI: JASON SALAZAR PLATINA ROBOT</t>
  </si>
  <si>
    <t>J.C. MECANIZADO PLATINA ROBOT JASON SALAZAR</t>
  </si>
  <si>
    <t>ACERTEMPLE: TEMPLE 98 SEGUROS COPA LOCA ENRIQUE</t>
  </si>
  <si>
    <t>ZINTEPEC: ZINCADO 98 SEGUROS COPA LOCA ENRIQUE</t>
  </si>
  <si>
    <t>E.G. LIJA Y PEGANTE BOXER PARA LIJADORA</t>
  </si>
  <si>
    <t>EFECTIVO ENTRAGADO A E.G.</t>
  </si>
  <si>
    <t>GUANTES VAQUETA REFORZADO</t>
  </si>
  <si>
    <t>EASY: JABON LIQUIDO MANOS x 4L</t>
  </si>
  <si>
    <t>J.C. RUTEO ANTERIOR (ENERO) HUMBERTO CORSO 6mm</t>
  </si>
  <si>
    <t>CORSO: RUTEO 3mm</t>
  </si>
  <si>
    <t>VIRUTA Y CHATARRA</t>
  </si>
  <si>
    <t>CORSO: RUTEO 6mm</t>
  </si>
  <si>
    <t>J.C. MECANIZADO GERMAN SEPULVEDA</t>
  </si>
  <si>
    <t>DEKONSTRUCTODO: C.C. 008 / 009</t>
  </si>
  <si>
    <t>HEGO: 300 ORING'S SEGUROS ENRIQUE</t>
  </si>
  <si>
    <t>SURACEROS: MATERIAL ENRIQUE</t>
  </si>
  <si>
    <t>MI PLANILLA E.G. MARZO TOTAL ($965.600)</t>
  </si>
  <si>
    <t>PRODUSCTOS ASEO</t>
  </si>
  <si>
    <t>LIJA 1200 $4.400 JERINGA $1.000</t>
  </si>
  <si>
    <t>ONCES (CHORIZO) FONTIBON J.C.</t>
  </si>
  <si>
    <t>2 TUERCAS 14mm x 1.5</t>
  </si>
  <si>
    <t>J.C. SALDO MECANIZADO GERMAN SEPULVEDA</t>
  </si>
  <si>
    <t>J.C. GIOVANNY ASCENSORES</t>
  </si>
  <si>
    <t>MACROLASER C.C. 010 / 012</t>
  </si>
  <si>
    <t>D1: JABON LIQUIDO PARA ROPA</t>
  </si>
  <si>
    <t>JIMMY DUQUE ALQUERIA: REVISION ROUTER, FORMATEO DSP</t>
  </si>
  <si>
    <t>NEQUI LUIS VARGAS SALDO</t>
  </si>
  <si>
    <t>JAVIER FONSECA: ABONO TORNO GSK</t>
  </si>
  <si>
    <t>NEQUI: JEISON JABOTS 2 PLACAS ROBOT</t>
  </si>
  <si>
    <t>J.C. 2 PLACAS ROBOT JASON</t>
  </si>
  <si>
    <t>NEQUI: JIMMY DUQUE ALQUERIA: CAPACITACION ENROUTE 4</t>
  </si>
  <si>
    <t>J.C. LLAVE ISMAEL</t>
  </si>
  <si>
    <t>MI PLANILLA E.G. ABRIL TOTAL ($965.600)</t>
  </si>
  <si>
    <t>PLINARES: CINTA SIERRA STARRET</t>
  </si>
  <si>
    <t>TINTA NEGRA IMPRESORA EPSON</t>
  </si>
  <si>
    <t>PANATECH: RUTEO MELAMINA 15mm</t>
  </si>
  <si>
    <t>FSS INTER C.C. 013</t>
  </si>
  <si>
    <t>J.C. MOLDE DE SOPLADO</t>
  </si>
  <si>
    <t>ACERTEMPLE: TEMPLE SEGUROS ENRIQUE RECIBO 01/04/2024</t>
  </si>
  <si>
    <t>ZINTEPEC: ZINCADO SEGUROS ENRIQUE RECIBO 03/04/2024</t>
  </si>
  <si>
    <t>OSCAR CORREDOR GEODESICOS RUTEO POLICARBONATO 4mm</t>
  </si>
  <si>
    <t>J.C. PLACA JAVIER FONSECA</t>
  </si>
  <si>
    <t>J.C. SERVICIO FSS INTER FONTIBON 19/03/2024</t>
  </si>
  <si>
    <t>J.C. OXICORTES BARBOSA MATERIAL ENRIQUE COMPRADO 10/05/2024 TRANSFERENCIA J.C.</t>
  </si>
  <si>
    <t>JRC: ACEITE ROSCADO KEX 450 CC</t>
  </si>
  <si>
    <t>RESONARGH ANILLOS ESPARRAGOS X 300</t>
  </si>
  <si>
    <t>BRONCE SAE 65 ARREGLO PUNTO JAVIER FONSECA</t>
  </si>
  <si>
    <t>MI PLANILLA E.G. MAYO TOTAL ($965.600)</t>
  </si>
  <si>
    <t>J.C. ($200 VICTOR MOLDES INGLES + $70 JAVIER PUNTO - $83.600 CORREA FRESADORA E.G.</t>
  </si>
  <si>
    <t>E.G. CORREA FRESADORA</t>
  </si>
  <si>
    <t>JAVIER FONSECA ABONO TORNO GSK</t>
  </si>
  <si>
    <t>ACEFER: MATERIAL ENRIQUE 1045 RDO 18mm</t>
  </si>
  <si>
    <t>BRONCE ROSCA TORNO PARALELO</t>
  </si>
  <si>
    <t>HUMBERTO CORSO RUTEO POLICARBONATO</t>
  </si>
  <si>
    <t>DISCO CORTE PULIDORA X 3</t>
  </si>
  <si>
    <t>DEKONSTRUCTODO C.C. 016</t>
  </si>
  <si>
    <t>J.C. MECANIZADO VICTOR ALUMINIO</t>
  </si>
  <si>
    <t>GAS ARGON Y FLUJOMETRO, PARA EQUIPO SOLDADURA</t>
  </si>
  <si>
    <t>ENVIO MATERIAL LA CAMPANA</t>
  </si>
  <si>
    <t>MI PLANILLA E.G. JUNIO TOTAL ($965.600)</t>
  </si>
  <si>
    <t>ORLANDO ROCHA RUTEO LETRAS</t>
  </si>
  <si>
    <t>JAVIER FONCECA ABONO TORNO</t>
  </si>
  <si>
    <t>J.C. TRABAJO DE MIGUEL FX PLATO TELARAÑAS, DINERO ENTREGADO POR E.G.</t>
  </si>
  <si>
    <t>J.C. MIGUEL FX ($960 DISP. RUPTURA X 8, $200 EJE PLATO TELARAÑAS, $80 DISCO PLATO TELARAÑAS, $180 DISP. ARTICULACION MICO)</t>
  </si>
  <si>
    <t>DISCO CORTE PULIDORA</t>
  </si>
  <si>
    <t>J.C. TORNO JAVIER FONCECA TOTAL DE $2.000.000</t>
  </si>
  <si>
    <t>E.G. PINTURA Y VARIOS TORNO JAVIER FONCECA</t>
  </si>
  <si>
    <t>PASO DE EFECTIVO A BANCO DINERO ENTREGADO A E.G.</t>
  </si>
  <si>
    <t>J.C. MIGUEL FX</t>
  </si>
  <si>
    <t>J.C. ZAPATICOS ISMAEL</t>
  </si>
  <si>
    <t>J.C. PIEZAS ISMAEL</t>
  </si>
  <si>
    <t>J.C. TRANFERENCIA E.G. SALDO DE PIEZAS $1.525 - $1.400</t>
  </si>
  <si>
    <t>J.C. GIOVANY ASCENSORES ($300)</t>
  </si>
  <si>
    <t>J.C. SE CRUZA CON $825 + $400 + $300 / QUEDA SALDO DE $125</t>
  </si>
  <si>
    <t>J.C. MECANIZADOS $400 DMARCO AEREO $600 TROQUEL JOSE $120 ISMAELCUADRADOS $80 GUSTAVO ABRAZADERA</t>
  </si>
  <si>
    <t>HUMBERTO CORSO NEQUI, RUTEOS</t>
  </si>
  <si>
    <t>ENRIQUE EFECTIVO E.G.</t>
  </si>
  <si>
    <t>BOLSA PAPELERA 10KG MANIJA</t>
  </si>
  <si>
    <t>MATERIAL DISPOSITIVO PRENSA PARA TRABAJO GERMAN SEPULVEDA</t>
  </si>
  <si>
    <t>DEKONSTRUCTODO C.C. 017</t>
  </si>
  <si>
    <t>HERRATEC: TRANSFERENCIA HECHA POR J.C. FACTURA TOTAL $597.142</t>
  </si>
  <si>
    <t>HERRATEC: TRANFERENCIA HECHA POR E.G. FACTURA TOTAL $597.142</t>
  </si>
  <si>
    <t>MI PLANILLA E.G. JULIO TOTAL ($965.600)</t>
  </si>
  <si>
    <t>TUERCA M12 X 1.5</t>
  </si>
  <si>
    <t>LUBRIQUIMICOS: REFRIGERANTE AVILUBMETACOOL BBB</t>
  </si>
  <si>
    <t>J.C. ISMAEL</t>
  </si>
  <si>
    <t>J.C. PIEZAS GERMAN SEPULVEDA</t>
  </si>
  <si>
    <t>E.G. ENVIO INTERRAPIDISIMO</t>
  </si>
  <si>
    <t>DE LA CHATARRA COBRE MATERIAL DISPOSITIVO PRENSA PARA TRABAJO GERMAN SEPULVEDA</t>
  </si>
  <si>
    <t>MERCA INGLES ASEO</t>
  </si>
  <si>
    <t>E.G. PORTON</t>
  </si>
  <si>
    <t>VICTOR NAVARRETE RUTEADO PUERTAS SALDO $550.000</t>
  </si>
  <si>
    <t>VICTOR NAVARRETE RUTEADO PUERTAS SALDO</t>
  </si>
  <si>
    <t>J.C. MIGUEL GUZMAN, TOTAL $1.200.000</t>
  </si>
  <si>
    <t>J.C. CHATARRA PARA ASADO</t>
  </si>
  <si>
    <t>J.C. MIGUEL GUZMAN, TOTAL $1.200.000 Y $240 DEL MATERIAL PARA E.G.</t>
  </si>
  <si>
    <t>DEKONSTRUCTODO C.C. 018</t>
  </si>
  <si>
    <t>HERRATEC</t>
  </si>
  <si>
    <t>NEQUI: ORLANDO ROCHA</t>
  </si>
  <si>
    <t>ARCHIVADOR E.G.</t>
  </si>
  <si>
    <t>MATERIAL PARA MECANIZAR ROUTER CABINADO</t>
  </si>
  <si>
    <t>MI PLANILLA E.G. AGOSTO TOTAL ($965.600)</t>
  </si>
  <si>
    <t>GASOLINA E.G.</t>
  </si>
  <si>
    <t>RODAMIENTOS ROUTER CNC CABINADO</t>
  </si>
  <si>
    <t>PINES ROUTER CNC CABINADO</t>
  </si>
  <si>
    <t>ALMUERZO X3 J.C.</t>
  </si>
  <si>
    <t>PARQUEADERO AREGLO ROUTER WILMER TANGARIFE CENTRO</t>
  </si>
  <si>
    <t>6m MANGUERA POLIURETANO 3mm</t>
  </si>
  <si>
    <t>DEKONSTRUCTODO C.C. 019</t>
  </si>
  <si>
    <t>NEQUI AREGLO ROUTER WILMER TANGARIFE CENTRO</t>
  </si>
  <si>
    <t>J.C. AREGLO ROUTER WILMER TANGARIFE CENTRO</t>
  </si>
  <si>
    <t>ALEX PINTOR SEGURO COPA LOCA TOYOTA</t>
  </si>
  <si>
    <t>TORNO SAMSUNG 2 PC ELKIN</t>
  </si>
  <si>
    <t>J.C. TORNO SAMSUNG 2 PC ELKIN</t>
  </si>
  <si>
    <t>J.C. MOLDE ALUMINIO: GALON PLASTICO</t>
  </si>
  <si>
    <t>J.C. MECANIZADO PLACAS Y ALINEACION ROUTER CABINADO</t>
  </si>
  <si>
    <t>MI PLANILLA E.G. SEPTIEMBRE TOTAL ($965.600)</t>
  </si>
  <si>
    <t>BARBOSA MATERIAL ENRIQUE</t>
  </si>
  <si>
    <t>J.C. PIEZAS MIGUEL GUZMAN FX</t>
  </si>
  <si>
    <t>MIGUEL GUZMAN FX CONFIGURACION RICH AUTO A11</t>
  </si>
  <si>
    <t>HERRATEC 2 MACHUELOS GUN 6mm X 1</t>
  </si>
  <si>
    <t>J.C. PIEZAS WILLIAN MARTIN MAJAROF</t>
  </si>
  <si>
    <t>MI PLANILLA E.G. OCTUBRE TOTAL ($965.600)</t>
  </si>
  <si>
    <t>J.C. MECANIZADOS CHAPARRO D'MARCO AEREO</t>
  </si>
  <si>
    <t>EFECTIVO A CUENTA E.G. 01/11/2024</t>
  </si>
  <si>
    <t>BOLSA 10KG JABON REY</t>
  </si>
  <si>
    <t>VENENO CUCARACHAS</t>
  </si>
  <si>
    <t>J.C. MECANIZADO ISMAEL NYLON</t>
  </si>
  <si>
    <t>DPI DIGITAL C.C. 021</t>
  </si>
  <si>
    <t>E.G. A J.C.</t>
  </si>
  <si>
    <t>HUMBERTO CORSO RUTEO 6mm</t>
  </si>
  <si>
    <t>J.C. TALADRADO ISMAEL</t>
  </si>
  <si>
    <t>DEKONSTRUCTODO C.C. 020</t>
  </si>
  <si>
    <t>BOLSAS BASURA X 2</t>
  </si>
  <si>
    <t>HERRATEC: ENRIQUE</t>
  </si>
  <si>
    <t>DEKONSTRUCTODO C.C. 022</t>
  </si>
  <si>
    <t>LUIS VARGAS $150 RUTEO $100 ALUCOBOND 80X150cm</t>
  </si>
  <si>
    <t>SERVICIO ROUTER EDWAR PAREDES JIMMY DUQUE CARVAJAL</t>
  </si>
  <si>
    <t>FERNEY PUNZONES X 12</t>
  </si>
  <si>
    <t>MI PLANILLA E.G. NOVIEMBRE TOTAL ($965.600)</t>
  </si>
  <si>
    <t>BARBOSA: MATERIAL ENRIQUE ROTULAS</t>
  </si>
  <si>
    <t>ENVIO LINSYS WRTP54G CALI</t>
  </si>
  <si>
    <t>NEQUI RUTEO MADERA</t>
  </si>
  <si>
    <t>AFLOJATODO TRUPER</t>
  </si>
  <si>
    <t>PILA CALIBRADOR</t>
  </si>
  <si>
    <t>CORSO RUTEO 6mm</t>
  </si>
  <si>
    <t>PAGO F.G. ENVIO LINSYS WRTP54G CALI</t>
  </si>
  <si>
    <t>NEQUI RUTEO ALUCOBOND ARBOL</t>
  </si>
  <si>
    <t>D1 DETERGENTE LIQUIDO</t>
  </si>
  <si>
    <t>EFECTIVO ENTREGADO A E.G.</t>
  </si>
  <si>
    <t>SUMINOX MATERIAL ENRIQUE</t>
  </si>
  <si>
    <t>J.C. TRANSFIRIO $1.100.000 - 200.000 PARA E.G.</t>
  </si>
  <si>
    <t>J.C. MECANIZADO JOSE</t>
  </si>
  <si>
    <t>NEQUI ENVIO LINKSYS A SAN ANDRES</t>
  </si>
  <si>
    <t>J.C. MECANIZADO GUSTAVO 2 TORNILLOS ACETAL</t>
  </si>
  <si>
    <t>MI PLANILLA E.G. DICIEMBRE TOTAL ($965.600)</t>
  </si>
  <si>
    <t>MI PLANILLA E.G. ENERO TOTAL ($1.058.000)</t>
  </si>
  <si>
    <t>J.C. $350 GUSTAVO $450 DIMARCO AEREO</t>
  </si>
  <si>
    <t>J.C. ANTICIPO JOSE</t>
  </si>
  <si>
    <t>INDUCCION ROUTER BLUE ELEPHANT 7 DE AGOSTO</t>
  </si>
  <si>
    <t>CAPACITACION ASPIRE ROUTER BLUE ELEPHANT 7 DE AGOSTO</t>
  </si>
  <si>
    <t>NEQUI ABONO TORNO JAVIER MILADYS</t>
  </si>
  <si>
    <t>J.C. CAMBIO EFECTIVO A CUENTA</t>
  </si>
  <si>
    <t>EASY: REFRIGERANTE AZUL PARA ROUTER CNC</t>
  </si>
  <si>
    <t>J.C. ABONO JOSE</t>
  </si>
  <si>
    <t>J.C. PLACAS SERBIO</t>
  </si>
  <si>
    <t>J.C. TUERCAS SERBIO</t>
  </si>
  <si>
    <t>PILA CR2032 PC LUIS GUITARRAS</t>
  </si>
  <si>
    <t>LUIS GUITARRAS REVISION PC</t>
  </si>
  <si>
    <t>PRODUCTOS ASEO</t>
  </si>
  <si>
    <t>J.C. SALDO JOSE (TOTAL $2.600 / 2 = $1.300) 26/02/2025</t>
  </si>
  <si>
    <t>J.C. CHAPARRO</t>
  </si>
  <si>
    <t>MLT RACORES C.C. 001 HUECOS BRONCE 528 PC</t>
  </si>
  <si>
    <t>4 PILAS CR2032</t>
  </si>
  <si>
    <t>OXICORTES BARBOSA: MATERIAL ACUSTEC</t>
  </si>
  <si>
    <t>ENVIO TORNILLO SFU2505 ACUSTEC GERMAN SEPULVEDA</t>
  </si>
  <si>
    <t>ENRIQUE ABONO EFECTIVO W.V.</t>
  </si>
  <si>
    <t>ACUSTEC C.C. 002 (EL VALOR ES DE $1.650.000 SOBRA $109.000)</t>
  </si>
  <si>
    <t>J.C. MECANICA ACUSTEC $250 + $200</t>
  </si>
  <si>
    <t>E.G. PAGO TORNILLO TUERCA SFU2505 ENVIADO POR GERMAN SEPULVEDA</t>
  </si>
  <si>
    <t>SE ENTREGA EN EFECTIVO A E.G.</t>
  </si>
  <si>
    <t>ACEFER MATERIAL ENRIQUE ROTULAS</t>
  </si>
  <si>
    <t>THFIBERGLASS ABONO RODAMIENTOS SPINDLE (2 JUEGOS $600 C/U, $600 MANO DE OBRA CADA UNO)</t>
  </si>
  <si>
    <t>MI PLANILLA E.G. FEBRERO TOTAL ($1.058.000)</t>
  </si>
  <si>
    <t>MI PLANILLA E.G. MARZO TOTAL ($1.058.000)</t>
  </si>
  <si>
    <t>J.C. $100 DIMARCO AEREO, $180 ISMAEL, $1.000 ABONO CONTRAMOLDES</t>
  </si>
  <si>
    <t>NEQUI CORSO RUTEO PAGADO 18/03/25</t>
  </si>
  <si>
    <t>FREDY REYES ABONO VALVULA</t>
  </si>
  <si>
    <t>RUTEO TAPAS SILLAS IGLESIA CRISTIANA</t>
  </si>
  <si>
    <t>PLINARES CINTA SINFÍN</t>
  </si>
  <si>
    <t>J.C. SALDO CONTRAMOLDES, TOTAL $3.800.000</t>
  </si>
  <si>
    <t>SALDO RUTEO TAPAS SILLAS IGLESIA CRISTIANA (17 TAPAS A $20.000)</t>
  </si>
  <si>
    <t>SPINDLE JIMMY DUQUE (TOTAL $1.600 - $900 E.G.)</t>
  </si>
  <si>
    <t>HERRATEC INSERTOS TRONZADO</t>
  </si>
  <si>
    <t>J.C. MIGUEL FX MECANIZADO</t>
  </si>
  <si>
    <t>ACUSTEC C.C. 004</t>
  </si>
  <si>
    <t>J.C. ANTICIPO JOSE CALIBRADORES</t>
  </si>
  <si>
    <t>HERRAMIENTAS IMPORTADAS MULTIDIRECCIONALES E.G.</t>
  </si>
  <si>
    <t>RUTEO HUMBERTO CORSO EFECTIVO E.G.</t>
  </si>
  <si>
    <t>RUTEO ORLANDO ROCHA NEQUI</t>
  </si>
  <si>
    <t>THFIBERGLASS SALDO RODAMIENTOS SPINDLE (2 JUEGOS $600 C/U, $600 MANO DE OBRA CADA UNO) TOTAL PAGADO $1.800</t>
  </si>
  <si>
    <t>MI PLANILLA E.G. ABRIL TOTAL ($1.058.000)</t>
  </si>
  <si>
    <t>CAMBIO RODAMIENTOS SPINDLE THFIBERGLASS</t>
  </si>
  <si>
    <t>2 JUEGOS DE RODAMIENTOS SPINDLE THFIBERGLASS</t>
  </si>
  <si>
    <t>4 PILAS AA TACOMETRO LASER</t>
  </si>
  <si>
    <t>NEQUI RUTEO ACRILICO PARA NEON</t>
  </si>
  <si>
    <t>J.C. JOSE TROQUELES PILDORAS</t>
  </si>
  <si>
    <t>J.C. CONECTOR CORONA VERIVOLT 22PC = $520.000 - ($8.000*22=$176.000 ISMAEL) - ($37.000 MATERIAL)</t>
  </si>
  <si>
    <t>NEQUI RUTEO HUMBERTO CORSO</t>
  </si>
  <si>
    <t xml:space="preserve">J.C. EXCEDENTE HERRATEC PALPADOR INSIZE $191,590 - NOTA CREDITO $126,140 </t>
  </si>
  <si>
    <t>JUEGO BOQUILLAS ER25 AMAZON</t>
  </si>
  <si>
    <t>J.C. SALDO JOSE CALIBRADORES FALTAN $200</t>
  </si>
  <si>
    <t>PARAMETRIZACION ROUTER BLUE ELEPHANT 7 DE AGOSTO</t>
  </si>
  <si>
    <t>MI PLANILLA E.G. MAYO TOTAL ($1.058.000)</t>
  </si>
  <si>
    <t>E.G. EFECTIVO A W.V. $250.000 / VARIADOR JAVIER FONSECA $1M - $500 =$500 / 2</t>
  </si>
  <si>
    <t>ACUSTEC C.C. 008</t>
  </si>
  <si>
    <t>J.C. SALDO JOSE CALIBRADORES</t>
  </si>
  <si>
    <t>NEQUI RUTEO ALUCOBOND</t>
  </si>
  <si>
    <t>RODILLOS EMPACK GERARDO ABONO NEQUI</t>
  </si>
  <si>
    <t>RODILLOS EMPACK GERARDO SALDO</t>
  </si>
  <si>
    <t>CHATARRA NEQUI</t>
  </si>
  <si>
    <t>PANATECH JHONATHAN C.C. 006 / C.C. 007</t>
  </si>
  <si>
    <t>RODILLOS EMPACK GERARDO SEGUNDA TANDA</t>
  </si>
  <si>
    <t>HENRY CASTELLANOS CAPACITACION / CONFIGURACION ROUTER VALLADOLID</t>
  </si>
  <si>
    <t>CODENSA PAGATODO</t>
  </si>
  <si>
    <t>RUTEO PANELES IGLESIA CRISTIANA</t>
  </si>
  <si>
    <t>MI PLANILLA E.G. JUNIO TOTAL ($1.058.000)</t>
  </si>
</sst>
</file>

<file path=xl/styles.xml><?xml version="1.0" encoding="utf-8"?>
<styleSheet xmlns="http://schemas.openxmlformats.org/spreadsheetml/2006/main">
  <numFmts count="4">
    <numFmt numFmtId="164" formatCode="&quot;$&quot;\ #,##0_);[Red]\(&quot;$&quot;\ #,##0\)"/>
    <numFmt numFmtId="165" formatCode="&quot;$&quot;\ #,##0"/>
    <numFmt numFmtId="166" formatCode="&quot;$&quot;\ #,##0;[Red]&quot;$&quot;\ #,##0"/>
    <numFmt numFmtId="167" formatCode="[$$-240A]\ #,##0;[Red][$$-240A]\ #,##0"/>
  </numFmts>
  <fonts count="4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165" fontId="1" fillId="0" borderId="0" xfId="0" applyNumberFormat="1" applyFont="1"/>
    <xf numFmtId="165" fontId="1" fillId="0" borderId="0" xfId="0" applyNumberFormat="1" applyFont="1" applyFill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65" fontId="1" fillId="0" borderId="1" xfId="0" applyNumberFormat="1" applyFont="1" applyBorder="1"/>
    <xf numFmtId="165" fontId="1" fillId="0" borderId="1" xfId="0" applyNumberFormat="1" applyFont="1" applyFill="1" applyBorder="1"/>
    <xf numFmtId="0" fontId="1" fillId="0" borderId="0" xfId="0" applyFont="1" applyFill="1"/>
    <xf numFmtId="165" fontId="1" fillId="2" borderId="0" xfId="0" applyNumberFormat="1" applyFont="1" applyFill="1"/>
    <xf numFmtId="165" fontId="1" fillId="3" borderId="0" xfId="0" applyNumberFormat="1" applyFont="1" applyFill="1"/>
    <xf numFmtId="0" fontId="2" fillId="4" borderId="0" xfId="0" applyFont="1" applyFill="1"/>
    <xf numFmtId="165" fontId="2" fillId="4" borderId="1" xfId="0" applyNumberFormat="1" applyFont="1" applyFill="1" applyBorder="1"/>
    <xf numFmtId="165" fontId="2" fillId="4" borderId="0" xfId="0" applyNumberFormat="1" applyFont="1" applyFill="1"/>
    <xf numFmtId="166" fontId="1" fillId="0" borderId="0" xfId="0" applyNumberFormat="1" applyFont="1"/>
    <xf numFmtId="166" fontId="1" fillId="0" borderId="0" xfId="0" applyNumberFormat="1" applyFont="1" applyFill="1"/>
    <xf numFmtId="166" fontId="1" fillId="5" borderId="0" xfId="0" applyNumberFormat="1" applyFont="1" applyFill="1"/>
    <xf numFmtId="0" fontId="1" fillId="5" borderId="0" xfId="0" applyFont="1" applyFill="1"/>
    <xf numFmtId="164" fontId="1" fillId="0" borderId="0" xfId="0" applyNumberFormat="1" applyFont="1"/>
    <xf numFmtId="166" fontId="1" fillId="2" borderId="0" xfId="0" applyNumberFormat="1" applyFont="1" applyFill="1"/>
    <xf numFmtId="166" fontId="2" fillId="4" borderId="0" xfId="0" applyNumberFormat="1" applyFont="1" applyFill="1"/>
    <xf numFmtId="14" fontId="1" fillId="5" borderId="0" xfId="0" applyNumberFormat="1" applyFont="1" applyFill="1"/>
    <xf numFmtId="0" fontId="3" fillId="0" borderId="0" xfId="0" applyFont="1" applyFill="1"/>
    <xf numFmtId="14" fontId="1" fillId="0" borderId="3" xfId="0" applyNumberFormat="1" applyFont="1" applyBorder="1"/>
    <xf numFmtId="166" fontId="1" fillId="0" borderId="3" xfId="0" applyNumberFormat="1" applyFont="1" applyBorder="1"/>
    <xf numFmtId="165" fontId="1" fillId="0" borderId="2" xfId="0" applyNumberFormat="1" applyFont="1" applyBorder="1"/>
    <xf numFmtId="14" fontId="2" fillId="4" borderId="0" xfId="0" applyNumberFormat="1" applyFont="1" applyFill="1"/>
    <xf numFmtId="164" fontId="2" fillId="4" borderId="0" xfId="0" applyNumberFormat="1" applyFont="1" applyFill="1"/>
    <xf numFmtId="14" fontId="1" fillId="0" borderId="0" xfId="0" applyNumberFormat="1" applyFont="1" applyBorder="1"/>
    <xf numFmtId="166" fontId="1" fillId="0" borderId="0" xfId="0" applyNumberFormat="1" applyFont="1" applyBorder="1"/>
    <xf numFmtId="14" fontId="1" fillId="0" borderId="0" xfId="0" applyNumberFormat="1" applyFont="1" applyFill="1"/>
    <xf numFmtId="165" fontId="1" fillId="6" borderId="0" xfId="0" applyNumberFormat="1" applyFont="1" applyFill="1"/>
    <xf numFmtId="0" fontId="1" fillId="6" borderId="0" xfId="0" applyFont="1" applyFill="1"/>
    <xf numFmtId="166" fontId="1" fillId="6" borderId="0" xfId="0" applyNumberFormat="1" applyFont="1" applyFill="1"/>
    <xf numFmtId="166" fontId="2" fillId="0" borderId="0" xfId="0" applyNumberFormat="1" applyFont="1" applyFill="1"/>
    <xf numFmtId="166" fontId="2" fillId="2" borderId="0" xfId="0" applyNumberFormat="1" applyFont="1" applyFill="1"/>
    <xf numFmtId="166" fontId="1" fillId="4" borderId="0" xfId="0" applyNumberFormat="1" applyFont="1" applyFill="1"/>
    <xf numFmtId="14" fontId="2" fillId="0" borderId="0" xfId="0" applyNumberFormat="1" applyFont="1" applyFill="1"/>
    <xf numFmtId="166" fontId="2" fillId="7" borderId="0" xfId="0" applyNumberFormat="1" applyFont="1" applyFill="1"/>
    <xf numFmtId="0" fontId="2" fillId="7" borderId="0" xfId="0" applyFont="1" applyFill="1"/>
    <xf numFmtId="165" fontId="1" fillId="4" borderId="1" xfId="0" applyNumberFormat="1" applyFont="1" applyFill="1" applyBorder="1"/>
    <xf numFmtId="166" fontId="2" fillId="5" borderId="0" xfId="0" applyNumberFormat="1" applyFont="1" applyFill="1"/>
    <xf numFmtId="0" fontId="2" fillId="5" borderId="0" xfId="0" applyFont="1" applyFill="1"/>
    <xf numFmtId="166" fontId="1" fillId="5" borderId="0" xfId="0" applyNumberFormat="1" applyFont="1" applyFill="1" applyBorder="1"/>
    <xf numFmtId="166" fontId="1" fillId="0" borderId="0" xfId="0" applyNumberFormat="1" applyFont="1" applyFill="1" applyBorder="1"/>
    <xf numFmtId="14" fontId="1" fillId="0" borderId="0" xfId="0" applyNumberFormat="1" applyFont="1" applyFill="1" applyBorder="1"/>
    <xf numFmtId="0" fontId="2" fillId="0" borderId="0" xfId="0" applyFont="1" applyFill="1"/>
    <xf numFmtId="17" fontId="1" fillId="0" borderId="0" xfId="0" applyNumberFormat="1" applyFont="1"/>
    <xf numFmtId="164" fontId="1" fillId="0" borderId="0" xfId="0" applyNumberFormat="1" applyFont="1" applyFill="1"/>
    <xf numFmtId="165" fontId="1" fillId="5" borderId="1" xfId="0" applyNumberFormat="1" applyFont="1" applyFill="1" applyBorder="1"/>
    <xf numFmtId="0" fontId="1" fillId="4" borderId="0" xfId="0" applyFont="1" applyFill="1"/>
    <xf numFmtId="164" fontId="2" fillId="5" borderId="0" xfId="0" applyNumberFormat="1" applyFont="1" applyFill="1"/>
    <xf numFmtId="164" fontId="2" fillId="0" borderId="0" xfId="0" applyNumberFormat="1" applyFont="1" applyFill="1"/>
    <xf numFmtId="164" fontId="1" fillId="5" borderId="0" xfId="0" applyNumberFormat="1" applyFont="1" applyFill="1"/>
    <xf numFmtId="164" fontId="2" fillId="0" borderId="0" xfId="0" applyNumberFormat="1" applyFont="1"/>
    <xf numFmtId="0" fontId="1" fillId="0" borderId="4" xfId="0" applyFont="1" applyBorder="1"/>
    <xf numFmtId="164" fontId="1" fillId="0" borderId="5" xfId="0" applyNumberFormat="1" applyFont="1" applyBorder="1"/>
    <xf numFmtId="0" fontId="1" fillId="0" borderId="6" xfId="0" applyFont="1" applyBorder="1"/>
    <xf numFmtId="164" fontId="1" fillId="0" borderId="7" xfId="0" applyNumberFormat="1" applyFont="1" applyBorder="1"/>
    <xf numFmtId="0" fontId="1" fillId="0" borderId="8" xfId="0" applyFont="1" applyBorder="1"/>
    <xf numFmtId="164" fontId="1" fillId="0" borderId="9" xfId="0" applyNumberFormat="1" applyFont="1" applyBorder="1"/>
    <xf numFmtId="0" fontId="2" fillId="5" borderId="10" xfId="0" applyFont="1" applyFill="1" applyBorder="1"/>
    <xf numFmtId="164" fontId="2" fillId="5" borderId="9" xfId="0" applyNumberFormat="1" applyFont="1" applyFill="1" applyBorder="1"/>
    <xf numFmtId="14" fontId="2" fillId="5" borderId="0" xfId="0" applyNumberFormat="1" applyFont="1" applyFill="1"/>
    <xf numFmtId="0" fontId="2" fillId="5" borderId="0" xfId="0" applyFont="1" applyFill="1" applyBorder="1"/>
    <xf numFmtId="164" fontId="2" fillId="5" borderId="0" xfId="0" applyNumberFormat="1" applyFont="1" applyFill="1" applyBorder="1"/>
    <xf numFmtId="0" fontId="1" fillId="0" borderId="0" xfId="0" applyFont="1" applyBorder="1"/>
    <xf numFmtId="0" fontId="1" fillId="0" borderId="0" xfId="0" applyFont="1" applyFill="1" applyBorder="1"/>
    <xf numFmtId="164" fontId="1" fillId="0" borderId="0" xfId="0" applyNumberFormat="1" applyFont="1" applyFill="1" applyBorder="1"/>
    <xf numFmtId="164" fontId="1" fillId="5" borderId="0" xfId="0" applyNumberFormat="1" applyFont="1" applyFill="1" applyBorder="1"/>
    <xf numFmtId="0" fontId="2" fillId="0" borderId="0" xfId="0" applyFont="1" applyFill="1" applyBorder="1"/>
    <xf numFmtId="164" fontId="2" fillId="0" borderId="0" xfId="0" applyNumberFormat="1" applyFont="1" applyFill="1" applyBorder="1"/>
    <xf numFmtId="14" fontId="2" fillId="0" borderId="0" xfId="0" applyNumberFormat="1" applyFont="1" applyFill="1" applyBorder="1"/>
    <xf numFmtId="165" fontId="1" fillId="0" borderId="0" xfId="0" applyNumberFormat="1" applyFont="1" applyFill="1" applyBorder="1"/>
    <xf numFmtId="0" fontId="1" fillId="5" borderId="0" xfId="0" applyFont="1" applyFill="1" applyBorder="1"/>
    <xf numFmtId="0" fontId="1" fillId="8" borderId="0" xfId="0" applyFont="1" applyFill="1"/>
    <xf numFmtId="166" fontId="2" fillId="0" borderId="0" xfId="0" applyNumberFormat="1" applyFont="1"/>
    <xf numFmtId="0" fontId="2" fillId="0" borderId="0" xfId="0" applyFont="1"/>
    <xf numFmtId="9" fontId="2" fillId="0" borderId="0" xfId="0" applyNumberFormat="1" applyFont="1"/>
    <xf numFmtId="9" fontId="2" fillId="0" borderId="0" xfId="0" applyNumberFormat="1" applyFont="1" applyFill="1"/>
    <xf numFmtId="14" fontId="1" fillId="5" borderId="0" xfId="0" applyNumberFormat="1" applyFont="1" applyFill="1" applyBorder="1"/>
    <xf numFmtId="164" fontId="1" fillId="8" borderId="0" xfId="0" applyNumberFormat="1" applyFont="1" applyFill="1"/>
    <xf numFmtId="164" fontId="2" fillId="5" borderId="0" xfId="0" applyNumberFormat="1" applyFont="1" applyFill="1" applyAlignment="1">
      <alignment horizontal="right"/>
    </xf>
    <xf numFmtId="14" fontId="1" fillId="0" borderId="0" xfId="0" applyNumberFormat="1" applyFont="1" applyFill="1" applyAlignment="1">
      <alignment horizontal="right"/>
    </xf>
    <xf numFmtId="167" fontId="1" fillId="0" borderId="0" xfId="0" applyNumberFormat="1" applyFont="1" applyFill="1"/>
    <xf numFmtId="167" fontId="1" fillId="0" borderId="0" xfId="0" applyNumberFormat="1" applyFont="1"/>
    <xf numFmtId="167" fontId="2" fillId="4" borderId="0" xfId="0" applyNumberFormat="1" applyFont="1" applyFill="1"/>
    <xf numFmtId="167" fontId="2" fillId="4" borderId="1" xfId="0" applyNumberFormat="1" applyFont="1" applyFill="1" applyBorder="1"/>
    <xf numFmtId="167" fontId="2" fillId="0" borderId="0" xfId="0" applyNumberFormat="1" applyFont="1" applyFill="1"/>
    <xf numFmtId="167" fontId="1" fillId="0" borderId="1" xfId="0" applyNumberFormat="1" applyFont="1" applyFill="1" applyBorder="1"/>
    <xf numFmtId="167" fontId="1" fillId="0" borderId="1" xfId="0" applyNumberFormat="1" applyFont="1" applyBorder="1"/>
    <xf numFmtId="167" fontId="2" fillId="5" borderId="0" xfId="0" applyNumberFormat="1" applyFont="1" applyFill="1"/>
    <xf numFmtId="167" fontId="1" fillId="5" borderId="0" xfId="0" applyNumberFormat="1" applyFont="1" applyFill="1"/>
    <xf numFmtId="167" fontId="1" fillId="4" borderId="1" xfId="0" applyNumberFormat="1" applyFont="1" applyFill="1" applyBorder="1"/>
    <xf numFmtId="167" fontId="1" fillId="4" borderId="0" xfId="0" applyNumberFormat="1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07" Type="http://schemas.openxmlformats.org/officeDocument/2006/relationships/calcChain" Target="calcChain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jpeg"/><Relationship Id="rId1" Type="http://schemas.openxmlformats.org/officeDocument/2006/relationships/image" Target="../media/image9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jpeg"/><Relationship Id="rId2" Type="http://schemas.openxmlformats.org/officeDocument/2006/relationships/image" Target="../media/image13.jpeg"/><Relationship Id="rId1" Type="http://schemas.openxmlformats.org/officeDocument/2006/relationships/image" Target="../media/image12.jpe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6.jpeg"/><Relationship Id="rId1" Type="http://schemas.openxmlformats.org/officeDocument/2006/relationships/image" Target="../media/image15.jpe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8.jpeg"/><Relationship Id="rId1" Type="http://schemas.openxmlformats.org/officeDocument/2006/relationships/image" Target="../media/image17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38099</xdr:colOff>
      <xdr:row>33</xdr:row>
      <xdr:rowOff>130198</xdr:rowOff>
    </xdr:from>
    <xdr:to>
      <xdr:col>22</xdr:col>
      <xdr:colOff>133349</xdr:colOff>
      <xdr:row>65</xdr:row>
      <xdr:rowOff>19049</xdr:rowOff>
    </xdr:to>
    <xdr:pic>
      <xdr:nvPicPr>
        <xdr:cNvPr id="2" name="1 Imagen" descr="WhatsApp Image 2019-01-23 at 3.29.27 PM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96199" y="4854598"/>
          <a:ext cx="8486775" cy="476565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685799</xdr:colOff>
      <xdr:row>39</xdr:row>
      <xdr:rowOff>18096</xdr:rowOff>
    </xdr:from>
    <xdr:to>
      <xdr:col>20</xdr:col>
      <xdr:colOff>190499</xdr:colOff>
      <xdr:row>65</xdr:row>
      <xdr:rowOff>19049</xdr:rowOff>
    </xdr:to>
    <xdr:pic>
      <xdr:nvPicPr>
        <xdr:cNvPr id="2" name="1 Imagen" descr="WhatsApp Image 2019-03-28 at 12.13.54 PM (1)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58099" y="5961696"/>
          <a:ext cx="7058025" cy="396335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438150</xdr:colOff>
      <xdr:row>37</xdr:row>
      <xdr:rowOff>95250</xdr:rowOff>
    </xdr:from>
    <xdr:to>
      <xdr:col>22</xdr:col>
      <xdr:colOff>94107</xdr:colOff>
      <xdr:row>71</xdr:row>
      <xdr:rowOff>12954</xdr:rowOff>
    </xdr:to>
    <xdr:pic>
      <xdr:nvPicPr>
        <xdr:cNvPr id="2" name="1 Imagen" descr="Digitalizado a 30-08-2019 08-21 a.m.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96250" y="5581650"/>
          <a:ext cx="7723632" cy="509930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85725</xdr:colOff>
      <xdr:row>5</xdr:row>
      <xdr:rowOff>76200</xdr:rowOff>
    </xdr:from>
    <xdr:to>
      <xdr:col>17</xdr:col>
      <xdr:colOff>373784</xdr:colOff>
      <xdr:row>29</xdr:row>
      <xdr:rowOff>38100</xdr:rowOff>
    </xdr:to>
    <xdr:pic>
      <xdr:nvPicPr>
        <xdr:cNvPr id="2" name="1 Imagen" descr="00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39075" y="838200"/>
          <a:ext cx="4612409" cy="36195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48</xdr:row>
      <xdr:rowOff>0</xdr:rowOff>
    </xdr:from>
    <xdr:to>
      <xdr:col>18</xdr:col>
      <xdr:colOff>394405</xdr:colOff>
      <xdr:row>81</xdr:row>
      <xdr:rowOff>1108</xdr:rowOff>
    </xdr:to>
    <xdr:pic>
      <xdr:nvPicPr>
        <xdr:cNvPr id="2" name="1 Imagen" descr="img20210210_09075146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72525" y="7353300"/>
          <a:ext cx="7766755" cy="503030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19050</xdr:colOff>
      <xdr:row>49</xdr:row>
      <xdr:rowOff>9525</xdr:rowOff>
    </xdr:from>
    <xdr:to>
      <xdr:col>17</xdr:col>
      <xdr:colOff>111633</xdr:colOff>
      <xdr:row>81</xdr:row>
      <xdr:rowOff>104013</xdr:rowOff>
    </xdr:to>
    <xdr:pic>
      <xdr:nvPicPr>
        <xdr:cNvPr id="2" name="1 Imagen" descr="img20210331_11133536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29550" y="7515225"/>
          <a:ext cx="7531608" cy="497128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1866900</xdr:colOff>
      <xdr:row>51</xdr:row>
      <xdr:rowOff>142875</xdr:rowOff>
    </xdr:from>
    <xdr:to>
      <xdr:col>14</xdr:col>
      <xdr:colOff>681228</xdr:colOff>
      <xdr:row>84</xdr:row>
      <xdr:rowOff>106299</xdr:rowOff>
    </xdr:to>
    <xdr:pic>
      <xdr:nvPicPr>
        <xdr:cNvPr id="2" name="1 Imagen" descr="img20210701_16044438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05600" y="7953375"/>
          <a:ext cx="7424928" cy="499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1333500</xdr:colOff>
      <xdr:row>53</xdr:row>
      <xdr:rowOff>47625</xdr:rowOff>
    </xdr:from>
    <xdr:to>
      <xdr:col>14</xdr:col>
      <xdr:colOff>312420</xdr:colOff>
      <xdr:row>117</xdr:row>
      <xdr:rowOff>114681</xdr:rowOff>
    </xdr:to>
    <xdr:pic>
      <xdr:nvPicPr>
        <xdr:cNvPr id="2" name="1 Imagen" descr="img20210826_1356518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72200" y="8162925"/>
          <a:ext cx="7589520" cy="9820656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57150</xdr:colOff>
      <xdr:row>55</xdr:row>
      <xdr:rowOff>9525</xdr:rowOff>
    </xdr:from>
    <xdr:to>
      <xdr:col>19</xdr:col>
      <xdr:colOff>601599</xdr:colOff>
      <xdr:row>121</xdr:row>
      <xdr:rowOff>9525</xdr:rowOff>
    </xdr:to>
    <xdr:pic>
      <xdr:nvPicPr>
        <xdr:cNvPr id="2" name="1 Imagen" descr="img20211020_14361186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72625" y="8429625"/>
          <a:ext cx="7735824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66675</xdr:colOff>
      <xdr:row>120</xdr:row>
      <xdr:rowOff>85725</xdr:rowOff>
    </xdr:from>
    <xdr:to>
      <xdr:col>19</xdr:col>
      <xdr:colOff>7620</xdr:colOff>
      <xdr:row>180</xdr:row>
      <xdr:rowOff>49149</xdr:rowOff>
    </xdr:to>
    <xdr:pic>
      <xdr:nvPicPr>
        <xdr:cNvPr id="3" name="2 Imagen" descr="img20211021_13060718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82150" y="18411825"/>
          <a:ext cx="7132320" cy="91074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54</xdr:row>
      <xdr:rowOff>0</xdr:rowOff>
    </xdr:from>
    <xdr:to>
      <xdr:col>18</xdr:col>
      <xdr:colOff>326898</xdr:colOff>
      <xdr:row>86</xdr:row>
      <xdr:rowOff>60960</xdr:rowOff>
    </xdr:to>
    <xdr:pic>
      <xdr:nvPicPr>
        <xdr:cNvPr id="2" name="1 Imagen" descr="img20211109_16342829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72525" y="8115300"/>
          <a:ext cx="7699248" cy="493776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55</xdr:row>
      <xdr:rowOff>0</xdr:rowOff>
    </xdr:from>
    <xdr:to>
      <xdr:col>18</xdr:col>
      <xdr:colOff>326898</xdr:colOff>
      <xdr:row>87</xdr:row>
      <xdr:rowOff>60960</xdr:rowOff>
    </xdr:to>
    <xdr:pic>
      <xdr:nvPicPr>
        <xdr:cNvPr id="2" name="1 Imagen" descr="img20211109_16342829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72525" y="8115300"/>
          <a:ext cx="7699248" cy="493776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</xdr:row>
      <xdr:rowOff>0</xdr:rowOff>
    </xdr:from>
    <xdr:to>
      <xdr:col>18</xdr:col>
      <xdr:colOff>393192</xdr:colOff>
      <xdr:row>60</xdr:row>
      <xdr:rowOff>36576</xdr:rowOff>
    </xdr:to>
    <xdr:pic>
      <xdr:nvPicPr>
        <xdr:cNvPr id="3" name="2 Imagen" descr="img20220113_13531402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15475" y="304800"/>
          <a:ext cx="7022592" cy="8875776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65</xdr:row>
      <xdr:rowOff>0</xdr:rowOff>
    </xdr:from>
    <xdr:to>
      <xdr:col>19</xdr:col>
      <xdr:colOff>270129</xdr:colOff>
      <xdr:row>128</xdr:row>
      <xdr:rowOff>128016</xdr:rowOff>
    </xdr:to>
    <xdr:pic>
      <xdr:nvPicPr>
        <xdr:cNvPr id="4" name="3 Imagen" descr="img20220113_1401388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15475" y="9753600"/>
          <a:ext cx="7461504" cy="9729216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129</xdr:row>
      <xdr:rowOff>0</xdr:rowOff>
    </xdr:from>
    <xdr:to>
      <xdr:col>19</xdr:col>
      <xdr:colOff>343281</xdr:colOff>
      <xdr:row>193</xdr:row>
      <xdr:rowOff>30480</xdr:rowOff>
    </xdr:to>
    <xdr:pic>
      <xdr:nvPicPr>
        <xdr:cNvPr id="5" name="4 Imagen" descr="img20220119_10055814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515475" y="19507200"/>
          <a:ext cx="7534656" cy="97840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0</xdr:row>
      <xdr:rowOff>133350</xdr:rowOff>
    </xdr:from>
    <xdr:to>
      <xdr:col>17</xdr:col>
      <xdr:colOff>77343</xdr:colOff>
      <xdr:row>61</xdr:row>
      <xdr:rowOff>17526</xdr:rowOff>
    </xdr:to>
    <xdr:pic>
      <xdr:nvPicPr>
        <xdr:cNvPr id="2" name="1 Imagen" descr="hoy img20220207_12041727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10500" y="133350"/>
          <a:ext cx="7516368" cy="9180576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62</xdr:row>
      <xdr:rowOff>0</xdr:rowOff>
    </xdr:from>
    <xdr:to>
      <xdr:col>17</xdr:col>
      <xdr:colOff>95631</xdr:colOff>
      <xdr:row>126</xdr:row>
      <xdr:rowOff>30480</xdr:rowOff>
    </xdr:to>
    <xdr:pic>
      <xdr:nvPicPr>
        <xdr:cNvPr id="3" name="2 Imagen" descr="hoy img20220210_12353035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0500" y="9448800"/>
          <a:ext cx="7534656" cy="97840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8</xdr:row>
      <xdr:rowOff>0</xdr:rowOff>
    </xdr:from>
    <xdr:to>
      <xdr:col>18</xdr:col>
      <xdr:colOff>315849</xdr:colOff>
      <xdr:row>67</xdr:row>
      <xdr:rowOff>134112</xdr:rowOff>
    </xdr:to>
    <xdr:pic>
      <xdr:nvPicPr>
        <xdr:cNvPr id="3" name="2 Imagen" descr="img20220408_14031545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15475" y="1219200"/>
          <a:ext cx="7278624" cy="9125712"/>
        </a:xfrm>
        <a:prstGeom prst="rect">
          <a:avLst/>
        </a:prstGeom>
      </xdr:spPr>
    </xdr:pic>
    <xdr:clientData/>
  </xdr:twoCellAnchor>
  <xdr:twoCellAnchor editAs="oneCell">
    <xdr:from>
      <xdr:col>12</xdr:col>
      <xdr:colOff>104775</xdr:colOff>
      <xdr:row>68</xdr:row>
      <xdr:rowOff>28575</xdr:rowOff>
    </xdr:from>
    <xdr:to>
      <xdr:col>22</xdr:col>
      <xdr:colOff>447675</xdr:colOff>
      <xdr:row>99</xdr:row>
      <xdr:rowOff>98206</xdr:rowOff>
    </xdr:to>
    <xdr:pic>
      <xdr:nvPicPr>
        <xdr:cNvPr id="4" name="3 Imagen" descr="WhatsApp Image 2022-04-28 at 4.16.06 PM.jpe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20250" y="10391775"/>
          <a:ext cx="10153650" cy="4794031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314325</xdr:colOff>
      <xdr:row>3</xdr:row>
      <xdr:rowOff>142875</xdr:rowOff>
    </xdr:from>
    <xdr:to>
      <xdr:col>15</xdr:col>
      <xdr:colOff>345186</xdr:colOff>
      <xdr:row>63</xdr:row>
      <xdr:rowOff>142875</xdr:rowOff>
    </xdr:to>
    <xdr:pic>
      <xdr:nvPicPr>
        <xdr:cNvPr id="4" name="3 Imagen" descr="img20220502_12543389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39025" y="600075"/>
          <a:ext cx="7260336" cy="91440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228600</xdr:colOff>
      <xdr:row>33</xdr:row>
      <xdr:rowOff>1</xdr:rowOff>
    </xdr:from>
    <xdr:to>
      <xdr:col>12</xdr:col>
      <xdr:colOff>2673969</xdr:colOff>
      <xdr:row>50</xdr:row>
      <xdr:rowOff>38101</xdr:rowOff>
    </xdr:to>
    <xdr:pic>
      <xdr:nvPicPr>
        <xdr:cNvPr id="2" name="1 Imagen" descr="1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53300" y="5029201"/>
          <a:ext cx="4836144" cy="26289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76200</xdr:colOff>
      <xdr:row>36</xdr:row>
      <xdr:rowOff>28575</xdr:rowOff>
    </xdr:from>
    <xdr:to>
      <xdr:col>18</xdr:col>
      <xdr:colOff>209550</xdr:colOff>
      <xdr:row>60</xdr:row>
      <xdr:rowOff>38100</xdr:rowOff>
    </xdr:to>
    <xdr:pic>
      <xdr:nvPicPr>
        <xdr:cNvPr id="2" name="1 Imagen" descr="WhatsApp Image 2023-07-11 at 2.31.53 PM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24925" y="5514975"/>
          <a:ext cx="5705475" cy="3667125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552451</xdr:colOff>
      <xdr:row>0</xdr:row>
      <xdr:rowOff>57151</xdr:rowOff>
    </xdr:from>
    <xdr:to>
      <xdr:col>14</xdr:col>
      <xdr:colOff>878316</xdr:colOff>
      <xdr:row>24</xdr:row>
      <xdr:rowOff>85725</xdr:rowOff>
    </xdr:to>
    <xdr:pic>
      <xdr:nvPicPr>
        <xdr:cNvPr id="2" name="1 Imagen" descr="JC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39151" y="57151"/>
          <a:ext cx="3831065" cy="368617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552451</xdr:colOff>
      <xdr:row>0</xdr:row>
      <xdr:rowOff>57151</xdr:rowOff>
    </xdr:from>
    <xdr:to>
      <xdr:col>14</xdr:col>
      <xdr:colOff>878316</xdr:colOff>
      <xdr:row>24</xdr:row>
      <xdr:rowOff>85725</xdr:rowOff>
    </xdr:to>
    <xdr:pic>
      <xdr:nvPicPr>
        <xdr:cNvPr id="2" name="1 Imagen" descr="JC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39151" y="57151"/>
          <a:ext cx="3831065" cy="3686174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552451</xdr:colOff>
      <xdr:row>0</xdr:row>
      <xdr:rowOff>57151</xdr:rowOff>
    </xdr:from>
    <xdr:to>
      <xdr:col>14</xdr:col>
      <xdr:colOff>878316</xdr:colOff>
      <xdr:row>24</xdr:row>
      <xdr:rowOff>85725</xdr:rowOff>
    </xdr:to>
    <xdr:pic>
      <xdr:nvPicPr>
        <xdr:cNvPr id="2" name="1 Imagen" descr="JC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39151" y="57151"/>
          <a:ext cx="3831065" cy="3686174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552451</xdr:colOff>
      <xdr:row>0</xdr:row>
      <xdr:rowOff>57151</xdr:rowOff>
    </xdr:from>
    <xdr:to>
      <xdr:col>14</xdr:col>
      <xdr:colOff>878316</xdr:colOff>
      <xdr:row>24</xdr:row>
      <xdr:rowOff>85725</xdr:rowOff>
    </xdr:to>
    <xdr:pic>
      <xdr:nvPicPr>
        <xdr:cNvPr id="2" name="1 Imagen" descr="JC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39151" y="57151"/>
          <a:ext cx="3831065" cy="3686174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552451</xdr:colOff>
      <xdr:row>0</xdr:row>
      <xdr:rowOff>57151</xdr:rowOff>
    </xdr:from>
    <xdr:to>
      <xdr:col>14</xdr:col>
      <xdr:colOff>878316</xdr:colOff>
      <xdr:row>24</xdr:row>
      <xdr:rowOff>85725</xdr:rowOff>
    </xdr:to>
    <xdr:pic>
      <xdr:nvPicPr>
        <xdr:cNvPr id="2" name="1 Imagen" descr="JC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39151" y="57151"/>
          <a:ext cx="3831065" cy="36861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K70"/>
  <sheetViews>
    <sheetView workbookViewId="0">
      <selection activeCell="H30" sqref="H30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8.7109375" style="1" bestFit="1" customWidth="1"/>
    <col min="4" max="4" width="7.85546875" style="1" bestFit="1" customWidth="1"/>
    <col min="5" max="5" width="9.85546875" style="1" bestFit="1" customWidth="1"/>
    <col min="6" max="6" width="7.855468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E3" s="7"/>
    </row>
    <row r="4" spans="2:11">
      <c r="B4" s="2">
        <v>42718</v>
      </c>
      <c r="C4" s="4"/>
      <c r="D4" s="4"/>
      <c r="E4" s="8">
        <v>0</v>
      </c>
      <c r="F4" s="5">
        <v>411800</v>
      </c>
      <c r="G4" s="5"/>
      <c r="H4" s="5"/>
      <c r="I4" s="1" t="s">
        <v>0</v>
      </c>
    </row>
    <row r="5" spans="2:11">
      <c r="B5" s="2">
        <v>42723</v>
      </c>
      <c r="C5" s="4"/>
      <c r="D5" s="4"/>
      <c r="E5" s="8">
        <f>E4+C5-D5</f>
        <v>0</v>
      </c>
      <c r="F5" s="5"/>
      <c r="G5" s="5">
        <v>4800</v>
      </c>
      <c r="H5" s="5"/>
      <c r="I5" s="1" t="s">
        <v>1</v>
      </c>
    </row>
    <row r="6" spans="2:11">
      <c r="B6" s="2">
        <v>42745</v>
      </c>
      <c r="C6" s="4"/>
      <c r="D6" s="4"/>
      <c r="E6" s="8">
        <f t="shared" ref="E6:E64" si="0">E5+C6-D6</f>
        <v>0</v>
      </c>
      <c r="F6" s="5">
        <v>5200</v>
      </c>
      <c r="G6" s="5"/>
      <c r="H6" s="5"/>
      <c r="I6" s="1" t="s">
        <v>2</v>
      </c>
    </row>
    <row r="7" spans="2:11">
      <c r="B7" s="2">
        <v>42746</v>
      </c>
      <c r="C7" s="4">
        <v>150000</v>
      </c>
      <c r="D7" s="4"/>
      <c r="E7" s="8">
        <f t="shared" si="0"/>
        <v>150000</v>
      </c>
      <c r="F7" s="5"/>
      <c r="G7" s="5"/>
      <c r="H7" s="5"/>
      <c r="I7" s="1" t="s">
        <v>4</v>
      </c>
    </row>
    <row r="8" spans="2:11">
      <c r="B8" s="2">
        <v>42747</v>
      </c>
      <c r="C8" s="4"/>
      <c r="D8" s="4"/>
      <c r="E8" s="8">
        <f t="shared" si="0"/>
        <v>150000</v>
      </c>
      <c r="F8" s="5">
        <v>96900</v>
      </c>
      <c r="G8" s="5"/>
      <c r="H8" s="5"/>
      <c r="I8" s="1" t="s">
        <v>5</v>
      </c>
    </row>
    <row r="9" spans="2:11">
      <c r="B9" s="2">
        <v>42747</v>
      </c>
      <c r="C9" s="4"/>
      <c r="D9" s="4">
        <v>20000</v>
      </c>
      <c r="E9" s="8">
        <f t="shared" si="0"/>
        <v>130000</v>
      </c>
      <c r="F9" s="4"/>
      <c r="G9" s="4"/>
      <c r="H9" s="4"/>
      <c r="I9" s="1" t="s">
        <v>6</v>
      </c>
      <c r="K9" s="1" t="s">
        <v>15</v>
      </c>
    </row>
    <row r="10" spans="2:11">
      <c r="B10" s="2">
        <v>42748</v>
      </c>
      <c r="C10" s="4">
        <v>50000</v>
      </c>
      <c r="D10" s="4"/>
      <c r="E10" s="8">
        <f t="shared" si="0"/>
        <v>180000</v>
      </c>
      <c r="F10" s="4"/>
      <c r="G10" s="4"/>
      <c r="H10" s="4"/>
      <c r="I10" s="1" t="s">
        <v>13</v>
      </c>
      <c r="K10" s="1" t="s">
        <v>14</v>
      </c>
    </row>
    <row r="11" spans="2:11">
      <c r="B11" s="2">
        <v>42748</v>
      </c>
      <c r="C11" s="4"/>
      <c r="D11" s="4"/>
      <c r="E11" s="8">
        <f t="shared" si="0"/>
        <v>180000</v>
      </c>
      <c r="F11" s="4">
        <v>20000</v>
      </c>
      <c r="G11" s="4"/>
      <c r="H11" s="4"/>
      <c r="I11" s="1" t="s">
        <v>16</v>
      </c>
    </row>
    <row r="12" spans="2:11">
      <c r="B12" s="2">
        <v>42749</v>
      </c>
      <c r="C12" s="4"/>
      <c r="D12" s="4"/>
      <c r="E12" s="8">
        <f t="shared" si="0"/>
        <v>180000</v>
      </c>
      <c r="F12" s="4"/>
      <c r="G12" s="4"/>
      <c r="H12" s="4">
        <v>360000</v>
      </c>
      <c r="I12" s="1" t="s">
        <v>19</v>
      </c>
    </row>
    <row r="13" spans="2:11">
      <c r="B13" s="2">
        <v>42751</v>
      </c>
      <c r="C13" s="4"/>
      <c r="D13" s="4"/>
      <c r="E13" s="8">
        <f t="shared" si="0"/>
        <v>180000</v>
      </c>
      <c r="F13" s="4"/>
      <c r="G13" s="4"/>
      <c r="H13" s="4">
        <v>700000</v>
      </c>
      <c r="I13" s="1" t="s">
        <v>21</v>
      </c>
    </row>
    <row r="14" spans="2:11">
      <c r="B14" s="2">
        <v>42752</v>
      </c>
      <c r="C14" s="4"/>
      <c r="D14" s="4"/>
      <c r="E14" s="8">
        <f t="shared" si="0"/>
        <v>180000</v>
      </c>
      <c r="F14" s="4"/>
      <c r="G14" s="4">
        <v>5000</v>
      </c>
      <c r="H14" s="4"/>
      <c r="I14" s="1" t="s">
        <v>18</v>
      </c>
    </row>
    <row r="15" spans="2:11">
      <c r="B15" s="2">
        <v>42752</v>
      </c>
      <c r="C15" s="4">
        <v>50000</v>
      </c>
      <c r="D15" s="4">
        <v>0</v>
      </c>
      <c r="E15" s="8">
        <f t="shared" si="0"/>
        <v>230000</v>
      </c>
      <c r="F15" s="4"/>
      <c r="G15" s="4"/>
      <c r="H15" s="4"/>
      <c r="I15" s="1" t="s">
        <v>20</v>
      </c>
    </row>
    <row r="16" spans="2:11">
      <c r="B16" s="2">
        <v>42752</v>
      </c>
      <c r="C16" s="4">
        <v>0</v>
      </c>
      <c r="D16" s="4">
        <v>100000</v>
      </c>
      <c r="E16" s="8">
        <f t="shared" si="0"/>
        <v>130000</v>
      </c>
      <c r="F16" s="4"/>
      <c r="G16" s="4"/>
      <c r="H16" s="4"/>
      <c r="I16" s="1" t="s">
        <v>22</v>
      </c>
    </row>
    <row r="17" spans="2:9">
      <c r="B17" s="2">
        <v>42752</v>
      </c>
      <c r="C17" s="4"/>
      <c r="D17" s="4"/>
      <c r="E17" s="8">
        <f t="shared" si="0"/>
        <v>130000</v>
      </c>
      <c r="F17" s="4">
        <v>47300</v>
      </c>
      <c r="G17" s="4"/>
      <c r="H17" s="4"/>
      <c r="I17" s="1" t="s">
        <v>39</v>
      </c>
    </row>
    <row r="18" spans="2:9">
      <c r="B18" s="2">
        <v>42752</v>
      </c>
      <c r="C18" s="4"/>
      <c r="D18" s="4"/>
      <c r="E18" s="8">
        <f t="shared" si="0"/>
        <v>130000</v>
      </c>
      <c r="F18" s="4">
        <v>158300</v>
      </c>
      <c r="G18" s="4"/>
      <c r="H18" s="4"/>
      <c r="I18" s="1" t="s">
        <v>40</v>
      </c>
    </row>
    <row r="19" spans="2:9">
      <c r="B19" s="2">
        <v>42753</v>
      </c>
      <c r="C19" s="4">
        <v>0</v>
      </c>
      <c r="D19" s="4">
        <v>120000</v>
      </c>
      <c r="E19" s="8">
        <f t="shared" si="0"/>
        <v>10000</v>
      </c>
      <c r="F19" s="4">
        <v>-5000</v>
      </c>
      <c r="G19" s="4"/>
      <c r="H19" s="4"/>
      <c r="I19" s="1" t="s">
        <v>23</v>
      </c>
    </row>
    <row r="20" spans="2:9">
      <c r="B20" s="2">
        <v>42753</v>
      </c>
      <c r="C20" s="5"/>
      <c r="D20" s="5"/>
      <c r="E20" s="9">
        <f t="shared" si="0"/>
        <v>10000</v>
      </c>
      <c r="F20" s="5">
        <v>205000</v>
      </c>
      <c r="G20" s="5"/>
      <c r="H20" s="5"/>
      <c r="I20" s="10" t="s">
        <v>29</v>
      </c>
    </row>
    <row r="21" spans="2:9">
      <c r="B21" s="2">
        <v>42754</v>
      </c>
      <c r="C21" s="4">
        <v>0</v>
      </c>
      <c r="D21" s="4">
        <v>1000</v>
      </c>
      <c r="E21" s="8">
        <f t="shared" si="0"/>
        <v>9000</v>
      </c>
      <c r="F21" s="4"/>
      <c r="G21" s="4"/>
      <c r="H21" s="4"/>
      <c r="I21" s="1" t="s">
        <v>24</v>
      </c>
    </row>
    <row r="22" spans="2:9">
      <c r="B22" s="2">
        <v>42755</v>
      </c>
      <c r="C22" s="4">
        <v>600000</v>
      </c>
      <c r="D22" s="4"/>
      <c r="E22" s="8">
        <f t="shared" si="0"/>
        <v>609000</v>
      </c>
      <c r="F22" s="4"/>
      <c r="G22" s="4"/>
      <c r="H22" s="4"/>
      <c r="I22" s="1" t="s">
        <v>25</v>
      </c>
    </row>
    <row r="23" spans="2:9">
      <c r="B23" s="2">
        <v>42755</v>
      </c>
      <c r="C23" s="4">
        <v>180000</v>
      </c>
      <c r="D23" s="4"/>
      <c r="E23" s="8">
        <f t="shared" si="0"/>
        <v>789000</v>
      </c>
      <c r="F23" s="4"/>
      <c r="G23" s="4"/>
      <c r="H23" s="4"/>
      <c r="I23" s="1" t="s">
        <v>26</v>
      </c>
    </row>
    <row r="24" spans="2:9">
      <c r="B24" s="2">
        <v>42755</v>
      </c>
      <c r="C24" s="4">
        <v>50000</v>
      </c>
      <c r="D24" s="4"/>
      <c r="E24" s="8">
        <f t="shared" si="0"/>
        <v>839000</v>
      </c>
      <c r="F24" s="4"/>
      <c r="G24" s="4"/>
      <c r="H24" s="4"/>
      <c r="I24" s="1" t="s">
        <v>27</v>
      </c>
    </row>
    <row r="25" spans="2:9">
      <c r="B25" s="2">
        <v>42760</v>
      </c>
      <c r="C25" s="33">
        <v>400000</v>
      </c>
      <c r="D25" s="4">
        <v>0</v>
      </c>
      <c r="E25" s="8">
        <f t="shared" si="0"/>
        <v>1239000</v>
      </c>
      <c r="F25" s="4"/>
      <c r="G25" s="4"/>
      <c r="H25" s="4"/>
      <c r="I25" s="34" t="s">
        <v>136</v>
      </c>
    </row>
    <row r="26" spans="2:9">
      <c r="B26" s="2">
        <v>42760</v>
      </c>
      <c r="C26" s="4"/>
      <c r="D26" s="4"/>
      <c r="E26" s="8">
        <f t="shared" si="0"/>
        <v>1239000</v>
      </c>
      <c r="F26" s="4"/>
      <c r="G26" s="4"/>
      <c r="H26" s="4">
        <v>-349750</v>
      </c>
      <c r="I26" s="1" t="s">
        <v>28</v>
      </c>
    </row>
    <row r="27" spans="2:9">
      <c r="B27" s="2">
        <v>42761</v>
      </c>
      <c r="C27" s="4">
        <v>100000</v>
      </c>
      <c r="D27" s="4">
        <v>0</v>
      </c>
      <c r="E27" s="8">
        <f t="shared" si="0"/>
        <v>1339000</v>
      </c>
      <c r="F27" s="4"/>
      <c r="G27" s="4"/>
      <c r="H27" s="4"/>
      <c r="I27" s="1" t="s">
        <v>30</v>
      </c>
    </row>
    <row r="28" spans="2:9">
      <c r="B28" s="2">
        <v>42761</v>
      </c>
      <c r="C28" s="4">
        <v>0</v>
      </c>
      <c r="D28" s="4">
        <v>5000</v>
      </c>
      <c r="E28" s="8">
        <f t="shared" si="0"/>
        <v>1334000</v>
      </c>
      <c r="F28" s="4"/>
      <c r="G28" s="4"/>
      <c r="H28" s="4"/>
      <c r="I28" s="1" t="s">
        <v>31</v>
      </c>
    </row>
    <row r="29" spans="2:9">
      <c r="B29" s="2">
        <v>42762</v>
      </c>
      <c r="C29" s="4">
        <v>0</v>
      </c>
      <c r="D29" s="4">
        <v>19800</v>
      </c>
      <c r="E29" s="8">
        <f t="shared" si="0"/>
        <v>1314200</v>
      </c>
      <c r="F29" s="4"/>
      <c r="G29" s="4"/>
      <c r="H29" s="4"/>
      <c r="I29" s="1" t="s">
        <v>32</v>
      </c>
    </row>
    <row r="30" spans="2:9">
      <c r="B30" s="2">
        <v>42762</v>
      </c>
      <c r="C30" s="4">
        <v>0</v>
      </c>
      <c r="D30" s="4">
        <v>60200</v>
      </c>
      <c r="E30" s="8">
        <f t="shared" si="0"/>
        <v>1254000</v>
      </c>
      <c r="F30" s="4"/>
      <c r="G30" s="4"/>
      <c r="H30" s="4"/>
      <c r="I30" s="1" t="s">
        <v>33</v>
      </c>
    </row>
    <row r="31" spans="2:9">
      <c r="B31" s="2">
        <v>42766</v>
      </c>
      <c r="C31" s="4">
        <v>0</v>
      </c>
      <c r="D31" s="12">
        <v>10000</v>
      </c>
      <c r="E31" s="8">
        <f t="shared" si="0"/>
        <v>1244000</v>
      </c>
      <c r="F31" s="4"/>
      <c r="G31" s="4"/>
      <c r="I31" s="1" t="s">
        <v>38</v>
      </c>
    </row>
    <row r="32" spans="2:9">
      <c r="B32" s="2">
        <v>42766</v>
      </c>
      <c r="C32" s="4"/>
      <c r="D32" s="4"/>
      <c r="E32" s="8">
        <f t="shared" si="0"/>
        <v>1244000</v>
      </c>
      <c r="H32" s="4">
        <v>905000</v>
      </c>
      <c r="I32" s="1" t="s">
        <v>35</v>
      </c>
    </row>
    <row r="33" spans="2:9">
      <c r="B33" s="2"/>
      <c r="C33" s="4"/>
      <c r="D33" s="4"/>
      <c r="E33" s="8">
        <f t="shared" si="0"/>
        <v>1244000</v>
      </c>
    </row>
    <row r="34" spans="2:9">
      <c r="C34" s="4"/>
      <c r="D34" s="4"/>
      <c r="E34" s="8">
        <f t="shared" si="0"/>
        <v>1244000</v>
      </c>
      <c r="F34" s="4"/>
      <c r="G34" s="4"/>
      <c r="H34" s="11">
        <f>SUM(H4:H33)</f>
        <v>1615250</v>
      </c>
    </row>
    <row r="35" spans="2:9">
      <c r="C35" s="4"/>
      <c r="D35" s="4"/>
      <c r="E35" s="8">
        <f t="shared" si="0"/>
        <v>1244000</v>
      </c>
      <c r="F35" s="11">
        <f>SUM(F4:F34)</f>
        <v>939500</v>
      </c>
      <c r="G35" s="12">
        <f>SUM(G4:G34)</f>
        <v>9800</v>
      </c>
      <c r="I35" s="1" t="s">
        <v>48</v>
      </c>
    </row>
    <row r="36" spans="2:9">
      <c r="C36" s="4"/>
      <c r="D36" s="4"/>
      <c r="E36" s="8">
        <f t="shared" si="0"/>
        <v>1244000</v>
      </c>
      <c r="F36" s="4"/>
      <c r="G36" s="4"/>
      <c r="H36" s="4"/>
    </row>
    <row r="37" spans="2:9">
      <c r="C37" s="4"/>
      <c r="D37" s="4"/>
      <c r="E37" s="8">
        <f t="shared" si="0"/>
        <v>1244000</v>
      </c>
      <c r="F37" s="4"/>
      <c r="G37" s="4"/>
      <c r="H37" s="4">
        <f>H34-F35</f>
        <v>675750</v>
      </c>
      <c r="I37" s="1" t="s">
        <v>37</v>
      </c>
    </row>
    <row r="38" spans="2:9">
      <c r="C38" s="4"/>
      <c r="D38" s="4"/>
      <c r="E38" s="8">
        <f t="shared" si="0"/>
        <v>1244000</v>
      </c>
      <c r="F38" s="4"/>
      <c r="G38" s="4"/>
      <c r="H38" s="4"/>
    </row>
    <row r="39" spans="2:9">
      <c r="B39" s="2">
        <v>42766</v>
      </c>
      <c r="C39" s="4"/>
      <c r="D39" s="4"/>
      <c r="E39" s="8">
        <f t="shared" si="0"/>
        <v>1244000</v>
      </c>
      <c r="F39" s="4"/>
      <c r="G39" s="4"/>
      <c r="H39" s="4">
        <v>-600000</v>
      </c>
      <c r="I39" s="1" t="s">
        <v>41</v>
      </c>
    </row>
    <row r="40" spans="2:9">
      <c r="B40" s="2">
        <v>42766</v>
      </c>
      <c r="C40" s="4"/>
      <c r="D40" s="4">
        <v>600000</v>
      </c>
      <c r="E40" s="8">
        <f t="shared" si="0"/>
        <v>644000</v>
      </c>
      <c r="F40" s="4"/>
      <c r="G40" s="4"/>
      <c r="H40" s="4"/>
      <c r="I40" s="1" t="s">
        <v>42</v>
      </c>
    </row>
    <row r="41" spans="2:9">
      <c r="C41" s="4"/>
      <c r="D41" s="4"/>
      <c r="E41" s="8">
        <f t="shared" si="0"/>
        <v>644000</v>
      </c>
      <c r="F41" s="4"/>
      <c r="G41" s="4"/>
      <c r="H41" s="4"/>
    </row>
    <row r="42" spans="2:9">
      <c r="B42" s="13" t="s">
        <v>47</v>
      </c>
      <c r="C42" s="15"/>
      <c r="D42" s="15"/>
      <c r="E42" s="14">
        <f t="shared" si="0"/>
        <v>644000</v>
      </c>
      <c r="F42" s="15"/>
      <c r="G42" s="15"/>
      <c r="H42" s="15">
        <f>H37+H39</f>
        <v>75750</v>
      </c>
      <c r="I42" s="13"/>
    </row>
    <row r="43" spans="2:9">
      <c r="C43" s="4"/>
      <c r="D43" s="4"/>
      <c r="E43" s="8">
        <f t="shared" si="0"/>
        <v>644000</v>
      </c>
      <c r="F43" s="4"/>
      <c r="G43" s="4"/>
      <c r="H43" s="4"/>
    </row>
    <row r="44" spans="2:9">
      <c r="C44" s="4"/>
      <c r="D44" s="4"/>
      <c r="E44" s="8">
        <f t="shared" si="0"/>
        <v>644000</v>
      </c>
      <c r="F44" s="4"/>
      <c r="G44" s="4"/>
      <c r="H44" s="4"/>
    </row>
    <row r="45" spans="2:9">
      <c r="C45" s="4"/>
      <c r="D45" s="4"/>
      <c r="E45" s="8">
        <f t="shared" si="0"/>
        <v>644000</v>
      </c>
      <c r="F45" s="4"/>
      <c r="G45" s="4"/>
      <c r="H45" s="4"/>
    </row>
    <row r="46" spans="2:9">
      <c r="C46" s="4"/>
      <c r="D46" s="4"/>
      <c r="E46" s="8">
        <f t="shared" si="0"/>
        <v>644000</v>
      </c>
      <c r="F46" s="4"/>
      <c r="G46" s="4"/>
      <c r="H46" s="4"/>
    </row>
    <row r="47" spans="2:9">
      <c r="C47" s="4"/>
      <c r="D47" s="4"/>
      <c r="E47" s="8">
        <f t="shared" si="0"/>
        <v>644000</v>
      </c>
      <c r="F47" s="4"/>
      <c r="G47" s="4"/>
      <c r="H47" s="4"/>
    </row>
    <row r="48" spans="2:9">
      <c r="C48" s="4"/>
      <c r="D48" s="4"/>
      <c r="E48" s="8">
        <f t="shared" si="0"/>
        <v>644000</v>
      </c>
      <c r="F48" s="4"/>
      <c r="G48" s="4"/>
      <c r="H48" s="4"/>
    </row>
    <row r="49" spans="2:9">
      <c r="C49" s="4"/>
      <c r="D49" s="4"/>
      <c r="E49" s="8">
        <f t="shared" si="0"/>
        <v>644000</v>
      </c>
      <c r="F49" s="4"/>
      <c r="G49" s="4"/>
      <c r="H49" s="4"/>
    </row>
    <row r="50" spans="2:9">
      <c r="C50" s="4"/>
      <c r="D50" s="4"/>
      <c r="E50" s="8">
        <f t="shared" si="0"/>
        <v>644000</v>
      </c>
      <c r="F50" s="4"/>
      <c r="G50" s="4"/>
      <c r="H50" s="4"/>
    </row>
    <row r="51" spans="2:9">
      <c r="C51" s="4"/>
      <c r="D51" s="4"/>
      <c r="E51" s="8">
        <f t="shared" si="0"/>
        <v>644000</v>
      </c>
      <c r="F51" s="4"/>
      <c r="G51" s="4"/>
      <c r="H51" s="4"/>
    </row>
    <row r="52" spans="2:9">
      <c r="C52" s="4"/>
      <c r="D52" s="4"/>
      <c r="E52" s="8">
        <f t="shared" si="0"/>
        <v>644000</v>
      </c>
      <c r="F52" s="4"/>
      <c r="G52" s="4"/>
      <c r="H52" s="4"/>
    </row>
    <row r="53" spans="2:9">
      <c r="C53" s="4"/>
      <c r="D53" s="4"/>
      <c r="E53" s="8">
        <f t="shared" si="0"/>
        <v>644000</v>
      </c>
      <c r="F53" s="4"/>
      <c r="G53" s="4"/>
      <c r="H53" s="4"/>
    </row>
    <row r="54" spans="2:9">
      <c r="C54" s="4"/>
      <c r="D54" s="4"/>
      <c r="E54" s="8">
        <f t="shared" si="0"/>
        <v>644000</v>
      </c>
      <c r="F54" s="4"/>
      <c r="G54" s="4"/>
      <c r="H54" s="4"/>
    </row>
    <row r="55" spans="2:9">
      <c r="C55" s="4"/>
      <c r="D55" s="4"/>
      <c r="E55" s="8">
        <f t="shared" si="0"/>
        <v>644000</v>
      </c>
      <c r="F55" s="4"/>
      <c r="G55" s="4"/>
      <c r="H55" s="4"/>
    </row>
    <row r="56" spans="2:9">
      <c r="C56" s="4"/>
      <c r="D56" s="4"/>
      <c r="E56" s="8">
        <f t="shared" si="0"/>
        <v>644000</v>
      </c>
      <c r="F56" s="4"/>
      <c r="G56" s="4"/>
      <c r="H56" s="4"/>
    </row>
    <row r="57" spans="2:9">
      <c r="C57" s="4"/>
      <c r="D57" s="4"/>
      <c r="E57" s="8">
        <f t="shared" si="0"/>
        <v>644000</v>
      </c>
      <c r="F57" s="4"/>
      <c r="G57" s="4"/>
      <c r="H57" s="4"/>
    </row>
    <row r="58" spans="2:9">
      <c r="C58" s="4"/>
      <c r="D58" s="4"/>
      <c r="E58" s="8">
        <f t="shared" si="0"/>
        <v>644000</v>
      </c>
      <c r="F58" s="4"/>
      <c r="G58" s="4"/>
      <c r="H58" s="4"/>
    </row>
    <row r="59" spans="2:9">
      <c r="C59" s="4"/>
      <c r="D59" s="4"/>
      <c r="E59" s="8">
        <f t="shared" si="0"/>
        <v>644000</v>
      </c>
      <c r="F59" s="4"/>
      <c r="G59" s="4"/>
      <c r="H59" s="4"/>
    </row>
    <row r="60" spans="2:9">
      <c r="B60" s="13" t="s">
        <v>47</v>
      </c>
      <c r="C60" s="15"/>
      <c r="D60" s="15"/>
      <c r="E60" s="14">
        <f t="shared" si="0"/>
        <v>644000</v>
      </c>
      <c r="F60" s="15"/>
      <c r="G60" s="15"/>
      <c r="H60" s="15">
        <f>H42</f>
        <v>75750</v>
      </c>
      <c r="I60" s="13"/>
    </row>
    <row r="61" spans="2:9">
      <c r="C61" s="4"/>
      <c r="D61" s="4"/>
      <c r="E61" s="8">
        <f t="shared" si="0"/>
        <v>644000</v>
      </c>
      <c r="F61" s="4"/>
      <c r="G61" s="4"/>
      <c r="H61" s="4"/>
    </row>
    <row r="62" spans="2:9">
      <c r="C62" s="4"/>
      <c r="D62" s="4"/>
      <c r="E62" s="8">
        <f t="shared" si="0"/>
        <v>644000</v>
      </c>
      <c r="F62" s="4"/>
      <c r="G62" s="4"/>
      <c r="H62" s="4"/>
    </row>
    <row r="63" spans="2:9">
      <c r="C63" s="4"/>
      <c r="D63" s="4"/>
      <c r="E63" s="8">
        <f t="shared" si="0"/>
        <v>644000</v>
      </c>
      <c r="F63" s="4"/>
      <c r="G63" s="4"/>
      <c r="H63" s="4"/>
    </row>
    <row r="64" spans="2:9">
      <c r="C64" s="4"/>
      <c r="D64" s="4"/>
      <c r="E64" s="8">
        <f t="shared" si="0"/>
        <v>644000</v>
      </c>
      <c r="F64" s="4"/>
      <c r="G64" s="4"/>
      <c r="H64" s="4"/>
    </row>
    <row r="65" spans="2:9">
      <c r="C65" s="4"/>
      <c r="D65" s="4"/>
      <c r="E65" s="8"/>
      <c r="F65" s="4"/>
      <c r="G65" s="4"/>
      <c r="H65" s="4"/>
    </row>
    <row r="66" spans="2:9">
      <c r="E66" s="7"/>
    </row>
    <row r="67" spans="2:9">
      <c r="E67" s="7"/>
    </row>
    <row r="68" spans="2:9">
      <c r="E68" s="7"/>
    </row>
    <row r="70" spans="2:9">
      <c r="B70" s="13" t="s">
        <v>47</v>
      </c>
      <c r="C70" s="15"/>
      <c r="D70" s="15"/>
      <c r="E70" s="14">
        <f>E60</f>
        <v>644000</v>
      </c>
      <c r="F70" s="15"/>
      <c r="G70" s="15"/>
      <c r="H70" s="15">
        <f>H60</f>
        <v>75750</v>
      </c>
      <c r="I70" s="13"/>
    </row>
  </sheetData>
  <pageMargins left="0.7" right="0.7" top="0.75" bottom="0.75" header="0.3" footer="0.3"/>
  <pageSetup orientation="portrait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J83"/>
  <sheetViews>
    <sheetView topLeftCell="A16" workbookViewId="0">
      <selection activeCell="I33" sqref="I33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6384" width="11.42578125" style="1"/>
  </cols>
  <sheetData>
    <row r="2" spans="2:10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0">
      <c r="C3" s="3"/>
      <c r="D3" s="3"/>
      <c r="E3" s="6"/>
      <c r="I3" s="3"/>
    </row>
    <row r="4" spans="2:10">
      <c r="B4" s="13" t="s">
        <v>36</v>
      </c>
      <c r="C4" s="13"/>
      <c r="D4" s="13"/>
      <c r="E4" s="14">
        <f>'0117'!E70</f>
        <v>644000</v>
      </c>
      <c r="F4" s="13"/>
      <c r="G4" s="13"/>
      <c r="H4" s="15">
        <f>'0117'!H70</f>
        <v>75750</v>
      </c>
    </row>
    <row r="5" spans="2:10">
      <c r="B5" s="2"/>
      <c r="C5" s="16"/>
      <c r="D5" s="16"/>
      <c r="E5" s="8">
        <f>E4+C5+D5</f>
        <v>644000</v>
      </c>
      <c r="F5" s="17"/>
      <c r="G5" s="17"/>
      <c r="H5" s="17"/>
    </row>
    <row r="6" spans="2:10">
      <c r="B6" s="2">
        <v>42767</v>
      </c>
      <c r="C6" s="16"/>
      <c r="D6" s="16"/>
      <c r="E6" s="8">
        <f t="shared" ref="E6:E64" si="0">E5+C6+D6</f>
        <v>644000</v>
      </c>
      <c r="F6" s="17"/>
      <c r="G6" s="17"/>
      <c r="H6" s="18">
        <v>-258274</v>
      </c>
      <c r="I6" s="1" t="s">
        <v>87</v>
      </c>
    </row>
    <row r="7" spans="2:10">
      <c r="B7" s="2">
        <v>42769</v>
      </c>
      <c r="C7" s="16">
        <v>250000</v>
      </c>
      <c r="D7" s="16"/>
      <c r="E7" s="8">
        <f t="shared" si="0"/>
        <v>894000</v>
      </c>
      <c r="F7" s="17"/>
      <c r="G7" s="17"/>
      <c r="H7" s="17"/>
      <c r="I7" s="1" t="s">
        <v>34</v>
      </c>
    </row>
    <row r="8" spans="2:10">
      <c r="B8" s="2">
        <v>42769</v>
      </c>
      <c r="C8" s="16"/>
      <c r="D8" s="16"/>
      <c r="E8" s="8">
        <f t="shared" si="0"/>
        <v>894000</v>
      </c>
      <c r="F8" s="17">
        <v>28000</v>
      </c>
      <c r="G8" s="17"/>
      <c r="H8" s="17"/>
      <c r="I8" s="1" t="s">
        <v>43</v>
      </c>
      <c r="J8" s="1" t="s">
        <v>45</v>
      </c>
    </row>
    <row r="9" spans="2:10">
      <c r="B9" s="2">
        <v>42769</v>
      </c>
      <c r="C9" s="16"/>
      <c r="D9" s="16"/>
      <c r="E9" s="8">
        <f t="shared" si="0"/>
        <v>894000</v>
      </c>
      <c r="F9" s="17">
        <v>96000</v>
      </c>
      <c r="G9" s="17"/>
      <c r="H9" s="17"/>
      <c r="I9" s="1" t="s">
        <v>44</v>
      </c>
      <c r="J9" s="1" t="s">
        <v>46</v>
      </c>
    </row>
    <row r="10" spans="2:10">
      <c r="B10" s="2">
        <v>42772</v>
      </c>
      <c r="C10" s="16"/>
      <c r="D10" s="16">
        <v>-138000</v>
      </c>
      <c r="E10" s="8">
        <f t="shared" si="0"/>
        <v>756000</v>
      </c>
      <c r="F10" s="17"/>
      <c r="G10" s="17"/>
      <c r="H10" s="17"/>
      <c r="I10" s="1" t="s">
        <v>49</v>
      </c>
      <c r="J10" s="1" t="s">
        <v>50</v>
      </c>
    </row>
    <row r="11" spans="2:10">
      <c r="B11" s="2">
        <v>42773</v>
      </c>
      <c r="C11" s="16"/>
      <c r="D11" s="16"/>
      <c r="E11" s="8">
        <f t="shared" si="0"/>
        <v>756000</v>
      </c>
      <c r="F11" s="17"/>
      <c r="G11" s="17"/>
      <c r="H11" s="17">
        <v>50000</v>
      </c>
      <c r="I11" s="1" t="s">
        <v>64</v>
      </c>
    </row>
    <row r="12" spans="2:10">
      <c r="B12" s="2">
        <v>42774</v>
      </c>
      <c r="C12" s="16"/>
      <c r="D12" s="16"/>
      <c r="E12" s="8">
        <f t="shared" si="0"/>
        <v>756000</v>
      </c>
      <c r="F12" s="17"/>
      <c r="G12" s="17"/>
      <c r="H12" s="17">
        <v>50000</v>
      </c>
      <c r="I12" s="1" t="s">
        <v>65</v>
      </c>
    </row>
    <row r="13" spans="2:10">
      <c r="B13" s="2">
        <v>42775</v>
      </c>
      <c r="C13" s="35">
        <v>1000000</v>
      </c>
      <c r="D13" s="16"/>
      <c r="E13" s="8">
        <f t="shared" si="0"/>
        <v>1756000</v>
      </c>
      <c r="F13" s="16"/>
      <c r="G13" s="16"/>
      <c r="H13" s="16"/>
      <c r="I13" s="34" t="s">
        <v>137</v>
      </c>
    </row>
    <row r="14" spans="2:10">
      <c r="B14" s="2">
        <v>42775</v>
      </c>
      <c r="C14" s="16"/>
      <c r="D14" s="16"/>
      <c r="E14" s="8">
        <f t="shared" si="0"/>
        <v>1756000</v>
      </c>
      <c r="F14" s="16"/>
      <c r="G14" s="16"/>
      <c r="H14" s="16">
        <v>-243800</v>
      </c>
      <c r="I14" s="1" t="s">
        <v>51</v>
      </c>
    </row>
    <row r="15" spans="2:10">
      <c r="B15" s="2">
        <v>42774</v>
      </c>
      <c r="C15" s="16"/>
      <c r="D15" s="16"/>
      <c r="E15" s="8">
        <f t="shared" si="0"/>
        <v>1756000</v>
      </c>
      <c r="F15" s="16"/>
      <c r="G15" s="16"/>
      <c r="H15" s="18">
        <v>-316263</v>
      </c>
      <c r="I15" s="1" t="s">
        <v>86</v>
      </c>
    </row>
    <row r="16" spans="2:10">
      <c r="B16" s="2">
        <v>42776</v>
      </c>
      <c r="C16" s="16">
        <v>0</v>
      </c>
      <c r="D16" s="16">
        <v>-76000</v>
      </c>
      <c r="E16" s="8">
        <f t="shared" si="0"/>
        <v>1680000</v>
      </c>
      <c r="F16" s="16">
        <v>-76000</v>
      </c>
      <c r="G16" s="16"/>
      <c r="H16" s="16"/>
      <c r="I16" s="1" t="s">
        <v>53</v>
      </c>
    </row>
    <row r="17" spans="2:9">
      <c r="B17" s="2">
        <v>42776</v>
      </c>
      <c r="C17" s="16">
        <v>200000</v>
      </c>
      <c r="D17" s="16"/>
      <c r="E17" s="8">
        <f t="shared" si="0"/>
        <v>1880000</v>
      </c>
      <c r="F17" s="16"/>
      <c r="G17" s="16"/>
      <c r="H17" s="16"/>
      <c r="I17" s="1" t="s">
        <v>52</v>
      </c>
    </row>
    <row r="18" spans="2:9">
      <c r="B18" s="2">
        <v>42777</v>
      </c>
      <c r="C18" s="16"/>
      <c r="D18" s="16"/>
      <c r="E18" s="8">
        <f t="shared" si="0"/>
        <v>1880000</v>
      </c>
      <c r="F18" s="16">
        <v>5200</v>
      </c>
      <c r="G18" s="16"/>
      <c r="H18" s="16"/>
      <c r="I18" s="1" t="s">
        <v>71</v>
      </c>
    </row>
    <row r="19" spans="2:9">
      <c r="B19" s="2">
        <v>42779</v>
      </c>
      <c r="C19" s="16"/>
      <c r="D19" s="16">
        <v>-20000</v>
      </c>
      <c r="E19" s="8">
        <f t="shared" si="0"/>
        <v>1860000</v>
      </c>
      <c r="F19" s="16">
        <v>-20000</v>
      </c>
      <c r="G19" s="16"/>
      <c r="H19" s="16"/>
      <c r="I19" s="1" t="s">
        <v>54</v>
      </c>
    </row>
    <row r="20" spans="2:9">
      <c r="B20" s="2">
        <v>42779</v>
      </c>
      <c r="C20" s="16"/>
      <c r="D20" s="16"/>
      <c r="E20" s="8">
        <f t="shared" si="0"/>
        <v>1860000</v>
      </c>
      <c r="F20" s="16">
        <v>37450</v>
      </c>
      <c r="G20" s="16"/>
      <c r="H20" s="16"/>
      <c r="I20" s="1" t="s">
        <v>72</v>
      </c>
    </row>
    <row r="21" spans="2:9">
      <c r="B21" s="2">
        <v>42779</v>
      </c>
      <c r="C21" s="16"/>
      <c r="D21" s="16"/>
      <c r="E21" s="8">
        <f t="shared" si="0"/>
        <v>1860000</v>
      </c>
      <c r="F21" s="16">
        <v>23400</v>
      </c>
      <c r="G21" s="16"/>
      <c r="H21" s="16"/>
      <c r="I21" s="1" t="s">
        <v>73</v>
      </c>
    </row>
    <row r="22" spans="2:9">
      <c r="B22" s="2">
        <v>42779</v>
      </c>
      <c r="C22" s="16"/>
      <c r="D22" s="16"/>
      <c r="E22" s="8">
        <f t="shared" si="0"/>
        <v>1860000</v>
      </c>
      <c r="F22" s="16">
        <v>56700</v>
      </c>
      <c r="G22" s="16"/>
      <c r="H22" s="16"/>
      <c r="I22" s="1" t="s">
        <v>74</v>
      </c>
    </row>
    <row r="23" spans="2:9">
      <c r="B23" s="2">
        <v>42780</v>
      </c>
      <c r="C23" s="16">
        <v>200000</v>
      </c>
      <c r="D23" s="16"/>
      <c r="E23" s="8">
        <f t="shared" si="0"/>
        <v>2060000</v>
      </c>
      <c r="F23" s="16"/>
      <c r="G23" s="16"/>
      <c r="H23" s="16"/>
      <c r="I23" s="1" t="s">
        <v>55</v>
      </c>
    </row>
    <row r="24" spans="2:9">
      <c r="B24" s="2">
        <v>42780</v>
      </c>
      <c r="C24" s="16"/>
      <c r="D24" s="16">
        <v>-9000</v>
      </c>
      <c r="E24" s="8">
        <f t="shared" si="0"/>
        <v>2051000</v>
      </c>
      <c r="F24" s="16">
        <v>-9000</v>
      </c>
      <c r="G24" s="16"/>
      <c r="H24" s="16"/>
      <c r="I24" s="1" t="s">
        <v>56</v>
      </c>
    </row>
    <row r="25" spans="2:9">
      <c r="B25" s="2">
        <v>42781</v>
      </c>
      <c r="C25" s="16">
        <v>3000000</v>
      </c>
      <c r="D25" s="16"/>
      <c r="E25" s="8">
        <f t="shared" si="0"/>
        <v>5051000</v>
      </c>
      <c r="F25" s="16"/>
      <c r="G25" s="16"/>
      <c r="H25" s="16"/>
      <c r="I25" s="1" t="s">
        <v>60</v>
      </c>
    </row>
    <row r="26" spans="2:9">
      <c r="B26" s="2">
        <v>42781</v>
      </c>
      <c r="C26" s="16"/>
      <c r="D26" s="16">
        <v>-2007000</v>
      </c>
      <c r="E26" s="8">
        <f t="shared" si="0"/>
        <v>3044000</v>
      </c>
      <c r="F26" s="16"/>
      <c r="G26" s="16"/>
      <c r="H26" s="16"/>
      <c r="I26" s="1" t="s">
        <v>57</v>
      </c>
    </row>
    <row r="27" spans="2:9">
      <c r="B27" s="2">
        <v>42781</v>
      </c>
      <c r="C27" s="16">
        <v>200000</v>
      </c>
      <c r="D27" s="16"/>
      <c r="E27" s="8">
        <f t="shared" si="0"/>
        <v>3244000</v>
      </c>
      <c r="F27" s="16"/>
      <c r="G27" s="16"/>
      <c r="H27" s="16"/>
      <c r="I27" s="1" t="s">
        <v>58</v>
      </c>
    </row>
    <row r="28" spans="2:9">
      <c r="B28" s="2">
        <v>42781</v>
      </c>
      <c r="C28" s="16"/>
      <c r="D28" s="16"/>
      <c r="E28" s="8">
        <f t="shared" si="0"/>
        <v>3244000</v>
      </c>
      <c r="F28" s="16">
        <v>66640</v>
      </c>
      <c r="G28" s="16"/>
      <c r="H28" s="16"/>
      <c r="I28" s="1" t="s">
        <v>76</v>
      </c>
    </row>
    <row r="29" spans="2:9">
      <c r="B29" s="2">
        <v>42782</v>
      </c>
      <c r="C29" s="17"/>
      <c r="D29" s="17">
        <v>-890000</v>
      </c>
      <c r="E29" s="8">
        <f t="shared" si="0"/>
        <v>2354000</v>
      </c>
      <c r="F29" s="17"/>
      <c r="G29" s="17"/>
      <c r="H29" s="17"/>
      <c r="I29" s="10" t="s">
        <v>59</v>
      </c>
    </row>
    <row r="30" spans="2:9">
      <c r="B30" s="2">
        <v>42783</v>
      </c>
      <c r="C30" s="17"/>
      <c r="D30" s="17"/>
      <c r="E30" s="8">
        <f t="shared" si="0"/>
        <v>2354000</v>
      </c>
      <c r="F30" s="17"/>
      <c r="G30" s="17"/>
      <c r="H30" s="17">
        <v>50000</v>
      </c>
      <c r="I30" s="1" t="s">
        <v>64</v>
      </c>
    </row>
    <row r="31" spans="2:9">
      <c r="B31" s="2">
        <v>42783</v>
      </c>
      <c r="C31" s="16"/>
      <c r="D31" s="16">
        <v>-50000</v>
      </c>
      <c r="E31" s="8">
        <f t="shared" si="0"/>
        <v>2304000</v>
      </c>
      <c r="F31" s="16">
        <v>-50000</v>
      </c>
      <c r="G31" s="16"/>
      <c r="H31" s="16"/>
      <c r="I31" s="1" t="s">
        <v>54</v>
      </c>
    </row>
    <row r="32" spans="2:9">
      <c r="B32" s="2">
        <v>42787</v>
      </c>
      <c r="C32" s="16"/>
      <c r="D32" s="16"/>
      <c r="E32" s="8">
        <f t="shared" si="0"/>
        <v>2304000</v>
      </c>
      <c r="F32" s="16"/>
      <c r="G32" s="16"/>
      <c r="H32" s="16">
        <v>200000</v>
      </c>
      <c r="I32" s="1" t="s">
        <v>66</v>
      </c>
    </row>
    <row r="33" spans="2:9">
      <c r="B33" s="2">
        <v>42787</v>
      </c>
      <c r="C33" s="16"/>
      <c r="D33" s="16"/>
      <c r="E33" s="8">
        <f t="shared" si="0"/>
        <v>2304000</v>
      </c>
      <c r="F33" s="16">
        <v>279650</v>
      </c>
      <c r="G33" s="16"/>
      <c r="H33" s="16"/>
      <c r="I33" s="1" t="s">
        <v>75</v>
      </c>
    </row>
    <row r="34" spans="2:9">
      <c r="B34" s="2">
        <v>42789</v>
      </c>
      <c r="C34" s="16"/>
      <c r="D34" s="16">
        <v>-80000</v>
      </c>
      <c r="E34" s="8">
        <f t="shared" si="0"/>
        <v>2224000</v>
      </c>
      <c r="F34" s="16"/>
      <c r="G34" s="16"/>
      <c r="H34" s="16"/>
      <c r="I34" s="1" t="s">
        <v>61</v>
      </c>
    </row>
    <row r="35" spans="2:9">
      <c r="B35" s="2">
        <v>42789</v>
      </c>
      <c r="C35" s="16"/>
      <c r="D35" s="16">
        <v>-76000</v>
      </c>
      <c r="E35" s="8">
        <f t="shared" si="0"/>
        <v>2148000</v>
      </c>
      <c r="F35" s="16"/>
      <c r="G35" s="16"/>
      <c r="H35" s="16"/>
      <c r="I35" s="1" t="s">
        <v>62</v>
      </c>
    </row>
    <row r="36" spans="2:9">
      <c r="B36" s="2">
        <v>42789</v>
      </c>
      <c r="C36" s="16"/>
      <c r="D36" s="16"/>
      <c r="E36" s="8">
        <f t="shared" si="0"/>
        <v>2148000</v>
      </c>
      <c r="F36" s="16"/>
      <c r="G36" s="16"/>
      <c r="H36" s="16">
        <v>50000</v>
      </c>
      <c r="I36" s="1" t="s">
        <v>67</v>
      </c>
    </row>
    <row r="37" spans="2:9">
      <c r="B37" s="2">
        <v>42790</v>
      </c>
      <c r="C37" s="16"/>
      <c r="D37" s="16">
        <v>-105000</v>
      </c>
      <c r="E37" s="8">
        <f t="shared" si="0"/>
        <v>2043000</v>
      </c>
      <c r="F37" s="16"/>
      <c r="G37" s="16"/>
      <c r="H37" s="16"/>
      <c r="I37" s="1" t="s">
        <v>63</v>
      </c>
    </row>
    <row r="38" spans="2:9">
      <c r="B38" s="2">
        <v>42791</v>
      </c>
      <c r="C38" s="16"/>
      <c r="D38" s="16"/>
      <c r="E38" s="8">
        <f t="shared" si="0"/>
        <v>2043000</v>
      </c>
      <c r="F38" s="16"/>
      <c r="G38" s="16"/>
      <c r="H38" s="16">
        <v>300000</v>
      </c>
      <c r="I38" s="1" t="s">
        <v>68</v>
      </c>
    </row>
    <row r="39" spans="2:9">
      <c r="B39" s="2">
        <v>42791</v>
      </c>
      <c r="C39" s="16"/>
      <c r="D39" s="16"/>
      <c r="E39" s="8">
        <f t="shared" si="0"/>
        <v>2043000</v>
      </c>
      <c r="F39" s="16">
        <v>91550</v>
      </c>
      <c r="G39" s="16"/>
      <c r="H39" s="16"/>
      <c r="I39" s="1" t="s">
        <v>77</v>
      </c>
    </row>
    <row r="40" spans="2:9">
      <c r="B40" s="2">
        <v>42791</v>
      </c>
      <c r="C40" s="16"/>
      <c r="D40" s="16"/>
      <c r="E40" s="8">
        <f t="shared" si="0"/>
        <v>2043000</v>
      </c>
      <c r="F40" s="16">
        <v>11900</v>
      </c>
      <c r="G40" s="16"/>
      <c r="H40" s="16"/>
      <c r="I40" s="1" t="s">
        <v>78</v>
      </c>
    </row>
    <row r="41" spans="2:9">
      <c r="B41" s="2">
        <v>42791</v>
      </c>
      <c r="C41" s="16"/>
      <c r="D41" s="16"/>
      <c r="E41" s="8">
        <f t="shared" si="0"/>
        <v>2043000</v>
      </c>
      <c r="F41" s="16">
        <v>11900</v>
      </c>
      <c r="G41" s="16"/>
      <c r="H41" s="16"/>
      <c r="I41" s="1" t="s">
        <v>78</v>
      </c>
    </row>
    <row r="42" spans="2:9">
      <c r="B42" s="2">
        <v>42793</v>
      </c>
      <c r="C42" s="16"/>
      <c r="D42" s="16">
        <v>-94000</v>
      </c>
      <c r="E42" s="8">
        <f t="shared" si="0"/>
        <v>1949000</v>
      </c>
      <c r="F42" s="16">
        <v>-94000</v>
      </c>
      <c r="G42" s="16"/>
      <c r="H42" s="16"/>
      <c r="I42" s="1" t="s">
        <v>54</v>
      </c>
    </row>
    <row r="43" spans="2:9">
      <c r="B43" s="2">
        <v>42794</v>
      </c>
      <c r="C43" s="16"/>
      <c r="D43" s="16"/>
      <c r="E43" s="8">
        <f t="shared" si="0"/>
        <v>1949000</v>
      </c>
      <c r="F43" s="16"/>
      <c r="G43" s="16"/>
      <c r="H43" s="16">
        <v>-363550</v>
      </c>
      <c r="I43" s="1" t="s">
        <v>70</v>
      </c>
    </row>
    <row r="44" spans="2:9">
      <c r="B44" s="2">
        <v>42794</v>
      </c>
      <c r="C44" s="16"/>
      <c r="D44" s="16"/>
      <c r="E44" s="8">
        <f t="shared" si="0"/>
        <v>1949000</v>
      </c>
      <c r="F44" s="16">
        <v>36900</v>
      </c>
      <c r="G44" s="16"/>
      <c r="H44" s="16"/>
      <c r="I44" s="1" t="s">
        <v>79</v>
      </c>
    </row>
    <row r="45" spans="2:9">
      <c r="B45" s="2">
        <v>42794</v>
      </c>
      <c r="C45" s="16"/>
      <c r="D45" s="16"/>
      <c r="E45" s="8">
        <f t="shared" si="0"/>
        <v>1949000</v>
      </c>
      <c r="F45" s="16">
        <v>11700</v>
      </c>
      <c r="G45" s="16"/>
      <c r="H45" s="16"/>
      <c r="I45" s="1" t="s">
        <v>80</v>
      </c>
    </row>
    <row r="46" spans="2:9">
      <c r="C46" s="16"/>
      <c r="D46" s="16"/>
      <c r="E46" s="8">
        <f t="shared" si="0"/>
        <v>1949000</v>
      </c>
      <c r="F46" s="16">
        <v>90000</v>
      </c>
      <c r="G46" s="16"/>
      <c r="I46" s="19" t="s">
        <v>81</v>
      </c>
    </row>
    <row r="47" spans="2:9">
      <c r="C47" s="16"/>
      <c r="D47" s="16"/>
      <c r="E47" s="8">
        <f t="shared" si="0"/>
        <v>1949000</v>
      </c>
      <c r="F47" s="16">
        <v>7000</v>
      </c>
      <c r="I47" s="1" t="s">
        <v>88</v>
      </c>
    </row>
    <row r="48" spans="2:9">
      <c r="C48" s="16"/>
      <c r="D48" s="16"/>
      <c r="E48" s="8">
        <f t="shared" si="0"/>
        <v>1949000</v>
      </c>
      <c r="F48" s="16">
        <v>25000</v>
      </c>
      <c r="I48" s="1" t="s">
        <v>89</v>
      </c>
    </row>
    <row r="49" spans="2:10">
      <c r="B49" s="2">
        <v>42791</v>
      </c>
      <c r="C49" s="16"/>
      <c r="D49" s="16"/>
      <c r="E49" s="8">
        <f t="shared" si="0"/>
        <v>1949000</v>
      </c>
      <c r="F49" s="16">
        <v>6900</v>
      </c>
      <c r="G49" s="16"/>
      <c r="H49" s="16"/>
      <c r="I49" s="1" t="s">
        <v>92</v>
      </c>
    </row>
    <row r="50" spans="2:10">
      <c r="B50" s="2">
        <v>42783</v>
      </c>
      <c r="C50" s="16"/>
      <c r="D50" s="16"/>
      <c r="E50" s="8">
        <f t="shared" si="0"/>
        <v>1949000</v>
      </c>
      <c r="F50" s="16"/>
      <c r="G50" s="16"/>
      <c r="H50" s="16">
        <v>-52098</v>
      </c>
      <c r="I50" s="1" t="s">
        <v>99</v>
      </c>
    </row>
    <row r="51" spans="2:10">
      <c r="C51" s="16"/>
      <c r="D51" s="16"/>
      <c r="E51" s="8">
        <f t="shared" si="0"/>
        <v>1949000</v>
      </c>
      <c r="F51" s="16"/>
      <c r="G51" s="16"/>
      <c r="H51" s="16">
        <f>SUM(H4:H50)</f>
        <v>-458235</v>
      </c>
      <c r="I51" s="1" t="s">
        <v>37</v>
      </c>
    </row>
    <row r="52" spans="2:10">
      <c r="C52" s="16"/>
      <c r="D52" s="16"/>
      <c r="E52" s="8">
        <f t="shared" si="0"/>
        <v>1949000</v>
      </c>
      <c r="F52" s="21">
        <f>SUM(F6:F50)</f>
        <v>636890</v>
      </c>
      <c r="G52" s="16"/>
    </row>
    <row r="53" spans="2:10">
      <c r="C53" s="16"/>
      <c r="D53" s="21">
        <v>-637000</v>
      </c>
      <c r="E53" s="8">
        <f t="shared" si="0"/>
        <v>1312000</v>
      </c>
      <c r="F53" s="16"/>
      <c r="G53" s="16"/>
      <c r="H53" s="16"/>
      <c r="I53" s="1" t="s">
        <v>90</v>
      </c>
    </row>
    <row r="54" spans="2:10">
      <c r="C54" s="16"/>
      <c r="D54" s="16">
        <v>-400000</v>
      </c>
      <c r="E54" s="8">
        <f t="shared" si="0"/>
        <v>912000</v>
      </c>
      <c r="F54" s="16"/>
      <c r="G54" s="16"/>
      <c r="H54" s="16"/>
      <c r="I54" s="1" t="s">
        <v>41</v>
      </c>
    </row>
    <row r="55" spans="2:10">
      <c r="C55" s="16"/>
      <c r="D55" s="16">
        <v>-400000</v>
      </c>
      <c r="E55" s="8">
        <f t="shared" si="0"/>
        <v>512000</v>
      </c>
      <c r="F55" s="16"/>
      <c r="G55" s="16"/>
      <c r="H55" s="16"/>
      <c r="I55" s="1" t="s">
        <v>42</v>
      </c>
    </row>
    <row r="56" spans="2:10">
      <c r="C56" s="16"/>
      <c r="D56" s="16"/>
      <c r="E56" s="8">
        <f t="shared" si="0"/>
        <v>512000</v>
      </c>
      <c r="F56" s="16"/>
      <c r="G56" s="16"/>
      <c r="H56" s="16"/>
    </row>
    <row r="57" spans="2:10">
      <c r="B57" s="13" t="s">
        <v>47</v>
      </c>
      <c r="C57" s="15"/>
      <c r="D57" s="15"/>
      <c r="E57" s="14">
        <f t="shared" si="0"/>
        <v>512000</v>
      </c>
      <c r="F57" s="15"/>
      <c r="G57" s="15"/>
      <c r="H57" s="22">
        <f>H51</f>
        <v>-458235</v>
      </c>
    </row>
    <row r="58" spans="2:10">
      <c r="C58" s="16"/>
      <c r="D58" s="16"/>
      <c r="E58" s="8">
        <f t="shared" si="0"/>
        <v>512000</v>
      </c>
      <c r="F58" s="16"/>
      <c r="G58" s="16"/>
      <c r="H58" s="16"/>
    </row>
    <row r="59" spans="2:10">
      <c r="B59" s="23">
        <v>42790</v>
      </c>
      <c r="C59" s="18"/>
      <c r="D59" s="18"/>
      <c r="E59" s="8">
        <f t="shared" si="0"/>
        <v>512000</v>
      </c>
      <c r="F59" s="18"/>
      <c r="G59" s="18"/>
      <c r="H59" s="18">
        <v>4285000</v>
      </c>
      <c r="I59" s="19" t="s">
        <v>69</v>
      </c>
      <c r="J59" s="19"/>
    </row>
    <row r="60" spans="2:10">
      <c r="B60" s="23">
        <v>42794</v>
      </c>
      <c r="C60" s="18"/>
      <c r="D60" s="18"/>
      <c r="E60" s="8">
        <f t="shared" si="0"/>
        <v>512000</v>
      </c>
      <c r="F60" s="18">
        <v>1463000</v>
      </c>
      <c r="G60" s="18"/>
      <c r="H60" s="18"/>
      <c r="I60" s="19" t="s">
        <v>82</v>
      </c>
      <c r="J60" s="19"/>
    </row>
    <row r="61" spans="2:10">
      <c r="C61" s="16"/>
      <c r="D61" s="16"/>
      <c r="E61" s="8">
        <f t="shared" si="0"/>
        <v>512000</v>
      </c>
      <c r="F61" s="16"/>
      <c r="G61" s="16"/>
      <c r="H61" s="16"/>
    </row>
    <row r="62" spans="2:10">
      <c r="C62" s="16"/>
      <c r="D62" s="16"/>
      <c r="E62" s="8">
        <f t="shared" si="0"/>
        <v>512000</v>
      </c>
      <c r="F62" s="16"/>
      <c r="G62" s="16"/>
      <c r="H62" s="16"/>
    </row>
    <row r="63" spans="2:10">
      <c r="C63" s="16"/>
      <c r="D63" s="16"/>
      <c r="E63" s="8">
        <f t="shared" si="0"/>
        <v>512000</v>
      </c>
      <c r="F63" s="16"/>
      <c r="G63" s="16"/>
      <c r="H63" s="16"/>
    </row>
    <row r="64" spans="2:10">
      <c r="C64" s="16"/>
      <c r="D64" s="16"/>
      <c r="E64" s="8">
        <f t="shared" si="0"/>
        <v>512000</v>
      </c>
      <c r="F64" s="16"/>
      <c r="G64" s="16"/>
      <c r="H64" s="16"/>
    </row>
    <row r="65" spans="2:8">
      <c r="C65" s="16"/>
      <c r="D65" s="16"/>
      <c r="E65" s="8"/>
      <c r="F65" s="16"/>
      <c r="G65" s="16"/>
      <c r="H65" s="16"/>
    </row>
    <row r="66" spans="2:8">
      <c r="C66" s="16"/>
      <c r="D66" s="16"/>
      <c r="E66" s="8"/>
      <c r="F66" s="16"/>
      <c r="G66" s="16"/>
      <c r="H66" s="16"/>
    </row>
    <row r="67" spans="2:8">
      <c r="C67" s="16"/>
      <c r="D67" s="16"/>
      <c r="E67" s="8"/>
      <c r="F67" s="16"/>
      <c r="G67" s="16"/>
      <c r="H67" s="16"/>
    </row>
    <row r="68" spans="2:8">
      <c r="C68" s="16"/>
      <c r="D68" s="16"/>
      <c r="E68" s="8"/>
      <c r="F68" s="16"/>
      <c r="G68" s="16"/>
      <c r="H68" s="16"/>
    </row>
    <row r="69" spans="2:8">
      <c r="C69" s="16"/>
      <c r="D69" s="16"/>
      <c r="E69" s="8"/>
      <c r="F69" s="16"/>
      <c r="G69" s="16"/>
      <c r="H69" s="16"/>
    </row>
    <row r="70" spans="2:8">
      <c r="B70" s="13" t="s">
        <v>47</v>
      </c>
      <c r="C70" s="15"/>
      <c r="D70" s="15"/>
      <c r="E70" s="14">
        <f>E57</f>
        <v>512000</v>
      </c>
      <c r="F70" s="15"/>
      <c r="G70" s="15"/>
      <c r="H70" s="22">
        <f>H57</f>
        <v>-458235</v>
      </c>
    </row>
    <row r="71" spans="2:8">
      <c r="C71" s="16"/>
      <c r="D71" s="16"/>
      <c r="E71" s="8"/>
      <c r="F71" s="16"/>
      <c r="G71" s="16"/>
      <c r="H71" s="16"/>
    </row>
    <row r="72" spans="2:8">
      <c r="C72" s="16"/>
      <c r="D72" s="16"/>
      <c r="E72" s="8"/>
      <c r="F72" s="16"/>
      <c r="G72" s="16"/>
      <c r="H72" s="16"/>
    </row>
    <row r="73" spans="2:8">
      <c r="C73" s="16"/>
      <c r="D73" s="16"/>
      <c r="E73" s="8"/>
      <c r="F73" s="16"/>
      <c r="G73" s="16"/>
      <c r="H73" s="16"/>
    </row>
    <row r="74" spans="2:8">
      <c r="E74" s="8"/>
    </row>
    <row r="75" spans="2:8">
      <c r="C75" s="4"/>
      <c r="D75" s="4"/>
      <c r="E75" s="8"/>
      <c r="F75" s="4"/>
      <c r="G75" s="4"/>
      <c r="H75" s="4"/>
    </row>
    <row r="76" spans="2:8">
      <c r="C76" s="4"/>
      <c r="D76" s="4"/>
      <c r="E76" s="8"/>
      <c r="F76" s="4"/>
      <c r="G76" s="4"/>
      <c r="H76" s="4"/>
    </row>
    <row r="77" spans="2:8">
      <c r="C77" s="4"/>
      <c r="D77" s="4"/>
      <c r="E77" s="8"/>
      <c r="F77" s="4"/>
      <c r="G77" s="4"/>
      <c r="H77" s="4"/>
    </row>
    <row r="78" spans="2:8">
      <c r="C78" s="4"/>
      <c r="D78" s="4"/>
      <c r="E78" s="8"/>
      <c r="F78" s="4"/>
      <c r="G78" s="4"/>
      <c r="H78" s="4"/>
    </row>
    <row r="79" spans="2:8">
      <c r="C79" s="4"/>
      <c r="D79" s="4"/>
      <c r="E79" s="8"/>
      <c r="F79" s="4"/>
      <c r="G79" s="4"/>
      <c r="H79" s="4"/>
    </row>
    <row r="80" spans="2:8">
      <c r="C80" s="4"/>
      <c r="D80" s="4"/>
      <c r="E80" s="8"/>
      <c r="F80" s="4"/>
      <c r="G80" s="4"/>
      <c r="H80" s="4"/>
    </row>
    <row r="81" spans="5:5">
      <c r="E81" s="7"/>
    </row>
    <row r="82" spans="5:5">
      <c r="E82" s="7"/>
    </row>
    <row r="83" spans="5:5">
      <c r="E83" s="7"/>
    </row>
  </sheetData>
  <pageMargins left="0.7" right="0.7" top="0.75" bottom="0.75" header="0.3" footer="0.3"/>
  <pageSetup orientation="portrait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J103"/>
  <sheetViews>
    <sheetView workbookViewId="0">
      <selection activeCell="I6" sqref="I6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6384" width="11.42578125" style="1"/>
  </cols>
  <sheetData>
    <row r="2" spans="1:9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1:9">
      <c r="C3" s="3"/>
      <c r="D3" s="3"/>
      <c r="E3" s="6"/>
      <c r="I3" s="3"/>
    </row>
    <row r="4" spans="1:9">
      <c r="B4" s="13" t="s">
        <v>36</v>
      </c>
      <c r="C4" s="13"/>
      <c r="D4" s="13"/>
      <c r="E4" s="14">
        <f>'0217'!E70</f>
        <v>512000</v>
      </c>
      <c r="F4" s="13"/>
      <c r="G4" s="13"/>
      <c r="H4" s="22">
        <f>'0217'!H70</f>
        <v>-458235</v>
      </c>
    </row>
    <row r="5" spans="1:9">
      <c r="B5" s="2"/>
      <c r="C5" s="16"/>
      <c r="D5" s="16"/>
      <c r="E5" s="8">
        <f>E4+C5+D5</f>
        <v>512000</v>
      </c>
      <c r="F5" s="17"/>
      <c r="G5" s="17"/>
      <c r="H5" s="17"/>
    </row>
    <row r="6" spans="1:9">
      <c r="A6" s="1" t="s">
        <v>101</v>
      </c>
      <c r="B6" s="2">
        <v>42787</v>
      </c>
      <c r="C6" s="16"/>
      <c r="D6" s="16"/>
      <c r="E6" s="8">
        <f t="shared" ref="E6:E56" si="0">E5+C6+D6</f>
        <v>512000</v>
      </c>
      <c r="F6" s="17">
        <v>-6878</v>
      </c>
      <c r="G6" s="17"/>
      <c r="H6" s="17"/>
      <c r="I6" s="1" t="s">
        <v>102</v>
      </c>
    </row>
    <row r="7" spans="1:9">
      <c r="B7" s="2">
        <v>42789</v>
      </c>
      <c r="C7" s="16"/>
      <c r="D7" s="16"/>
      <c r="E7" s="8">
        <f t="shared" si="0"/>
        <v>512000</v>
      </c>
      <c r="F7" s="17">
        <v>85000</v>
      </c>
      <c r="G7" s="17"/>
      <c r="H7" s="17"/>
      <c r="I7" s="1" t="s">
        <v>103</v>
      </c>
    </row>
    <row r="8" spans="1:9">
      <c r="B8" s="2">
        <v>42788</v>
      </c>
      <c r="C8" s="16"/>
      <c r="D8" s="16"/>
      <c r="E8" s="8">
        <f t="shared" si="0"/>
        <v>512000</v>
      </c>
      <c r="F8" s="17">
        <v>18000</v>
      </c>
      <c r="G8" s="17"/>
      <c r="H8" s="17"/>
      <c r="I8" s="1" t="s">
        <v>106</v>
      </c>
    </row>
    <row r="9" spans="1:9">
      <c r="B9" s="2">
        <v>42786</v>
      </c>
      <c r="C9" s="16"/>
      <c r="D9" s="16"/>
      <c r="E9" s="8">
        <f t="shared" si="0"/>
        <v>512000</v>
      </c>
      <c r="F9" s="17">
        <v>16541</v>
      </c>
      <c r="G9" s="17"/>
      <c r="H9" s="17"/>
      <c r="I9" s="1" t="s">
        <v>104</v>
      </c>
    </row>
    <row r="10" spans="1:9" ht="12.75" thickBot="1">
      <c r="B10" s="25">
        <v>42786</v>
      </c>
      <c r="C10" s="26"/>
      <c r="D10" s="26"/>
      <c r="E10" s="27">
        <f t="shared" si="0"/>
        <v>512000</v>
      </c>
      <c r="F10" s="17">
        <v>11257</v>
      </c>
      <c r="G10" s="17"/>
      <c r="H10" s="17"/>
      <c r="I10" s="1" t="s">
        <v>105</v>
      </c>
    </row>
    <row r="11" spans="1:9">
      <c r="B11" s="2">
        <v>42795</v>
      </c>
      <c r="C11" s="16"/>
      <c r="D11" s="16"/>
      <c r="E11" s="8">
        <f t="shared" si="0"/>
        <v>512000</v>
      </c>
      <c r="F11" s="17"/>
      <c r="G11" s="17"/>
      <c r="H11" s="17">
        <v>50000</v>
      </c>
      <c r="I11" s="1" t="s">
        <v>64</v>
      </c>
    </row>
    <row r="12" spans="1:9">
      <c r="B12" s="2">
        <v>42795</v>
      </c>
      <c r="D12" s="16">
        <v>-105000</v>
      </c>
      <c r="E12" s="8">
        <f t="shared" si="0"/>
        <v>407000</v>
      </c>
      <c r="I12" s="1" t="s">
        <v>85</v>
      </c>
    </row>
    <row r="13" spans="1:9">
      <c r="B13" s="2">
        <v>42796</v>
      </c>
      <c r="C13" s="16"/>
      <c r="D13" s="16">
        <v>-25000</v>
      </c>
      <c r="E13" s="8">
        <f t="shared" si="0"/>
        <v>382000</v>
      </c>
      <c r="F13" s="17"/>
      <c r="G13" s="17"/>
      <c r="H13" s="17"/>
      <c r="I13" s="1" t="s">
        <v>83</v>
      </c>
    </row>
    <row r="14" spans="1:9">
      <c r="B14" s="2">
        <v>42796</v>
      </c>
      <c r="C14" s="16"/>
      <c r="D14" s="16"/>
      <c r="E14" s="8">
        <f t="shared" si="0"/>
        <v>382000</v>
      </c>
      <c r="F14" s="17">
        <v>110860</v>
      </c>
      <c r="G14" s="17"/>
      <c r="H14" s="17"/>
      <c r="I14" s="1" t="s">
        <v>91</v>
      </c>
    </row>
    <row r="15" spans="1:9">
      <c r="B15" s="2">
        <v>42796</v>
      </c>
      <c r="C15" s="16"/>
      <c r="D15" s="16"/>
      <c r="E15" s="8">
        <f t="shared" si="0"/>
        <v>382000</v>
      </c>
      <c r="F15" s="17"/>
      <c r="G15" s="17"/>
      <c r="H15" s="17">
        <v>300000</v>
      </c>
      <c r="I15" s="1" t="s">
        <v>93</v>
      </c>
    </row>
    <row r="16" spans="1:9">
      <c r="B16" s="2">
        <v>42797</v>
      </c>
      <c r="C16" s="16"/>
      <c r="D16" s="16"/>
      <c r="E16" s="8">
        <f t="shared" si="0"/>
        <v>382000</v>
      </c>
      <c r="F16" s="17">
        <v>30476</v>
      </c>
      <c r="G16" s="17"/>
      <c r="H16" s="17"/>
      <c r="I16" s="1" t="s">
        <v>113</v>
      </c>
    </row>
    <row r="17" spans="2:9">
      <c r="B17" s="2">
        <v>42797</v>
      </c>
      <c r="C17" s="16"/>
      <c r="D17" s="16">
        <v>-25000</v>
      </c>
      <c r="E17" s="8">
        <f t="shared" si="0"/>
        <v>357000</v>
      </c>
      <c r="F17" s="17">
        <v>-25000</v>
      </c>
      <c r="G17" s="17"/>
      <c r="H17" s="17"/>
      <c r="I17" s="1" t="s">
        <v>84</v>
      </c>
    </row>
    <row r="18" spans="2:9">
      <c r="B18" s="2">
        <v>42801</v>
      </c>
      <c r="C18" s="16"/>
      <c r="D18" s="16"/>
      <c r="E18" s="8">
        <f t="shared" si="0"/>
        <v>357000</v>
      </c>
      <c r="F18" s="17">
        <v>8616</v>
      </c>
      <c r="G18" s="17"/>
      <c r="H18" s="17"/>
      <c r="I18" s="1" t="s">
        <v>98</v>
      </c>
    </row>
    <row r="19" spans="2:9">
      <c r="B19" s="2">
        <v>42802</v>
      </c>
      <c r="C19" s="16"/>
      <c r="D19" s="16"/>
      <c r="E19" s="8">
        <f t="shared" si="0"/>
        <v>357000</v>
      </c>
      <c r="F19" s="17"/>
      <c r="G19" s="17"/>
      <c r="H19" s="17">
        <v>50000</v>
      </c>
      <c r="I19" s="1" t="s">
        <v>94</v>
      </c>
    </row>
    <row r="20" spans="2:9">
      <c r="B20" s="2">
        <v>42803</v>
      </c>
      <c r="C20" s="16"/>
      <c r="D20" s="16">
        <v>-4000</v>
      </c>
      <c r="E20" s="8">
        <f t="shared" si="0"/>
        <v>353000</v>
      </c>
      <c r="F20" s="17">
        <v>-4000</v>
      </c>
      <c r="G20" s="17"/>
      <c r="H20" s="17"/>
      <c r="I20" s="1" t="s">
        <v>84</v>
      </c>
    </row>
    <row r="21" spans="2:9">
      <c r="B21" s="2">
        <v>42803</v>
      </c>
      <c r="C21" s="16"/>
      <c r="D21" s="16">
        <v>-76000</v>
      </c>
      <c r="E21" s="8">
        <f t="shared" si="0"/>
        <v>277000</v>
      </c>
      <c r="F21" s="16"/>
      <c r="G21" s="16"/>
      <c r="H21" s="16"/>
      <c r="I21" s="1" t="s">
        <v>62</v>
      </c>
    </row>
    <row r="22" spans="2:9">
      <c r="B22" s="2">
        <v>42803</v>
      </c>
      <c r="C22" s="16"/>
      <c r="D22" s="16">
        <v>-67000</v>
      </c>
      <c r="E22" s="8">
        <f t="shared" si="0"/>
        <v>210000</v>
      </c>
      <c r="F22" s="16"/>
      <c r="G22" s="16"/>
      <c r="H22" s="16"/>
      <c r="I22" s="1" t="s">
        <v>96</v>
      </c>
    </row>
    <row r="23" spans="2:9">
      <c r="B23" s="2">
        <v>42804</v>
      </c>
      <c r="C23" s="16"/>
      <c r="D23" s="16"/>
      <c r="E23" s="8">
        <f t="shared" si="0"/>
        <v>210000</v>
      </c>
      <c r="F23" s="16">
        <v>59619</v>
      </c>
      <c r="G23" s="16"/>
      <c r="H23" s="16"/>
      <c r="I23" s="1" t="s">
        <v>114</v>
      </c>
    </row>
    <row r="24" spans="2:9">
      <c r="B24" s="2">
        <v>42804</v>
      </c>
      <c r="C24" s="16"/>
      <c r="D24" s="16"/>
      <c r="E24" s="8">
        <f t="shared" si="0"/>
        <v>210000</v>
      </c>
      <c r="F24" s="16">
        <v>5950</v>
      </c>
      <c r="G24" s="16"/>
      <c r="H24" s="17"/>
      <c r="I24" s="1" t="s">
        <v>107</v>
      </c>
    </row>
    <row r="25" spans="2:9">
      <c r="B25" s="2">
        <v>42805</v>
      </c>
      <c r="C25" s="16"/>
      <c r="D25" s="16"/>
      <c r="E25" s="8">
        <f t="shared" si="0"/>
        <v>210000</v>
      </c>
      <c r="F25" s="16">
        <v>27710</v>
      </c>
      <c r="G25" s="16"/>
      <c r="H25" s="16"/>
      <c r="I25" s="1" t="s">
        <v>108</v>
      </c>
    </row>
    <row r="26" spans="2:9">
      <c r="B26" s="2">
        <v>42807</v>
      </c>
      <c r="C26" s="16"/>
      <c r="D26" s="16"/>
      <c r="E26" s="8">
        <f t="shared" si="0"/>
        <v>210000</v>
      </c>
      <c r="F26" s="16"/>
      <c r="G26" s="16"/>
      <c r="H26" s="16">
        <v>50000</v>
      </c>
      <c r="I26" s="1" t="s">
        <v>116</v>
      </c>
    </row>
    <row r="27" spans="2:9">
      <c r="B27" s="2">
        <v>42808</v>
      </c>
      <c r="C27" s="16"/>
      <c r="D27" s="16"/>
      <c r="E27" s="8">
        <f t="shared" si="0"/>
        <v>210000</v>
      </c>
      <c r="F27" s="16">
        <v>211595</v>
      </c>
      <c r="G27" s="16"/>
      <c r="H27" s="16"/>
      <c r="I27" s="1" t="s">
        <v>109</v>
      </c>
    </row>
    <row r="28" spans="2:9">
      <c r="B28" s="2">
        <v>42808</v>
      </c>
      <c r="C28" s="16"/>
      <c r="D28" s="16"/>
      <c r="E28" s="8">
        <f t="shared" si="0"/>
        <v>210000</v>
      </c>
      <c r="F28" s="16">
        <v>41650</v>
      </c>
      <c r="G28" s="16"/>
      <c r="H28" s="16"/>
      <c r="I28" s="1" t="s">
        <v>110</v>
      </c>
    </row>
    <row r="29" spans="2:9">
      <c r="B29" s="2">
        <v>42809</v>
      </c>
      <c r="C29" s="16"/>
      <c r="D29" s="16"/>
      <c r="E29" s="8">
        <f t="shared" si="0"/>
        <v>210000</v>
      </c>
      <c r="F29" s="16">
        <v>16541</v>
      </c>
      <c r="G29" s="16"/>
      <c r="H29" s="16"/>
      <c r="I29" s="1" t="s">
        <v>111</v>
      </c>
    </row>
    <row r="30" spans="2:9">
      <c r="B30" s="2">
        <v>42810</v>
      </c>
      <c r="C30" s="16"/>
      <c r="D30" s="16"/>
      <c r="E30" s="8">
        <f t="shared" si="0"/>
        <v>210000</v>
      </c>
      <c r="F30" s="16">
        <v>30619</v>
      </c>
      <c r="G30" s="16"/>
      <c r="H30" s="16"/>
      <c r="I30" s="1" t="s">
        <v>112</v>
      </c>
    </row>
    <row r="31" spans="2:9">
      <c r="B31" s="2">
        <v>42811</v>
      </c>
      <c r="C31" s="16">
        <v>75000</v>
      </c>
      <c r="D31" s="16"/>
      <c r="E31" s="8">
        <f t="shared" si="0"/>
        <v>285000</v>
      </c>
      <c r="F31" s="16"/>
      <c r="G31" s="16"/>
      <c r="H31" s="16"/>
      <c r="I31" s="1" t="s">
        <v>100</v>
      </c>
    </row>
    <row r="32" spans="2:9">
      <c r="B32" s="2">
        <v>42811</v>
      </c>
      <c r="C32" s="16"/>
      <c r="D32" s="16"/>
      <c r="E32" s="8">
        <f t="shared" si="0"/>
        <v>285000</v>
      </c>
      <c r="F32" s="16">
        <v>32725</v>
      </c>
      <c r="G32" s="16"/>
      <c r="H32" s="16"/>
      <c r="I32" s="1" t="s">
        <v>117</v>
      </c>
    </row>
    <row r="33" spans="2:9">
      <c r="B33" s="2">
        <v>42817</v>
      </c>
      <c r="C33" s="16">
        <v>300000</v>
      </c>
      <c r="D33" s="16"/>
      <c r="E33" s="8">
        <f t="shared" si="0"/>
        <v>585000</v>
      </c>
      <c r="F33" s="16"/>
      <c r="G33" s="16"/>
      <c r="H33" s="16"/>
      <c r="I33" s="1" t="s">
        <v>115</v>
      </c>
    </row>
    <row r="34" spans="2:9">
      <c r="B34" s="2">
        <v>42817</v>
      </c>
      <c r="C34" s="16"/>
      <c r="D34" s="16"/>
      <c r="E34" s="8">
        <f t="shared" si="0"/>
        <v>585000</v>
      </c>
      <c r="F34" s="16"/>
      <c r="G34" s="16"/>
      <c r="H34" s="16">
        <v>50000</v>
      </c>
      <c r="I34" s="1" t="s">
        <v>94</v>
      </c>
    </row>
    <row r="35" spans="2:9">
      <c r="B35" s="2">
        <v>42818</v>
      </c>
      <c r="C35" s="16">
        <v>50000</v>
      </c>
      <c r="D35" s="16"/>
      <c r="E35" s="8">
        <f t="shared" si="0"/>
        <v>635000</v>
      </c>
      <c r="F35" s="16"/>
      <c r="G35" s="16"/>
      <c r="H35" s="16"/>
      <c r="I35" s="1" t="s">
        <v>118</v>
      </c>
    </row>
    <row r="36" spans="2:9">
      <c r="B36" s="2">
        <v>42818</v>
      </c>
      <c r="C36" s="16"/>
      <c r="D36" s="16">
        <v>-93000</v>
      </c>
      <c r="E36" s="8">
        <f t="shared" si="0"/>
        <v>542000</v>
      </c>
      <c r="F36" s="16"/>
      <c r="G36" s="16"/>
      <c r="H36" s="16"/>
      <c r="I36" s="1" t="s">
        <v>61</v>
      </c>
    </row>
    <row r="37" spans="2:9">
      <c r="B37" s="2">
        <v>42818</v>
      </c>
      <c r="C37" s="16"/>
      <c r="D37" s="16">
        <v>-20000</v>
      </c>
      <c r="E37" s="8">
        <f t="shared" si="0"/>
        <v>522000</v>
      </c>
      <c r="F37" s="16"/>
      <c r="G37" s="16"/>
      <c r="H37" s="16"/>
      <c r="I37" s="1" t="s">
        <v>119</v>
      </c>
    </row>
    <row r="38" spans="2:9">
      <c r="B38" s="2">
        <v>42818</v>
      </c>
      <c r="C38" s="16"/>
      <c r="D38" s="16"/>
      <c r="E38" s="8">
        <f t="shared" si="0"/>
        <v>522000</v>
      </c>
      <c r="F38" s="16"/>
      <c r="G38" s="16"/>
      <c r="H38" s="16">
        <v>200000</v>
      </c>
      <c r="I38" s="1" t="s">
        <v>66</v>
      </c>
    </row>
    <row r="39" spans="2:9">
      <c r="B39" s="2">
        <v>42818</v>
      </c>
      <c r="C39" s="16"/>
      <c r="D39" s="16">
        <v>-35000</v>
      </c>
      <c r="E39" s="8">
        <f t="shared" si="0"/>
        <v>487000</v>
      </c>
      <c r="F39" s="16"/>
      <c r="G39" s="16"/>
      <c r="H39" s="16"/>
      <c r="I39" s="1" t="s">
        <v>120</v>
      </c>
    </row>
    <row r="40" spans="2:9">
      <c r="B40" s="2">
        <v>42822</v>
      </c>
      <c r="C40" s="16"/>
      <c r="D40" s="16"/>
      <c r="E40" s="8">
        <f t="shared" si="0"/>
        <v>487000</v>
      </c>
      <c r="F40" s="16"/>
      <c r="G40" s="16"/>
      <c r="H40" s="16">
        <v>50000</v>
      </c>
      <c r="I40" s="1" t="s">
        <v>116</v>
      </c>
    </row>
    <row r="41" spans="2:9">
      <c r="B41" s="2">
        <v>42823</v>
      </c>
      <c r="C41" s="16"/>
      <c r="D41" s="16"/>
      <c r="E41" s="8">
        <f t="shared" si="0"/>
        <v>487000</v>
      </c>
      <c r="F41" s="16"/>
      <c r="G41" s="16"/>
      <c r="H41" s="16">
        <v>-319000</v>
      </c>
      <c r="I41" s="1" t="s">
        <v>121</v>
      </c>
    </row>
    <row r="42" spans="2:9">
      <c r="B42" s="2">
        <v>42824</v>
      </c>
      <c r="C42" s="16"/>
      <c r="D42" s="16"/>
      <c r="E42" s="8">
        <f t="shared" si="0"/>
        <v>487000</v>
      </c>
      <c r="F42" s="16">
        <v>38000</v>
      </c>
      <c r="G42" s="16"/>
      <c r="H42" s="16"/>
      <c r="I42" s="1" t="s">
        <v>122</v>
      </c>
    </row>
    <row r="43" spans="2:9">
      <c r="B43" s="2">
        <v>42824</v>
      </c>
      <c r="C43" s="16"/>
      <c r="D43" s="16"/>
      <c r="E43" s="8">
        <f t="shared" si="0"/>
        <v>487000</v>
      </c>
      <c r="F43" s="16">
        <v>80000</v>
      </c>
      <c r="G43" s="16"/>
      <c r="H43" s="16"/>
      <c r="I43" s="1" t="s">
        <v>123</v>
      </c>
    </row>
    <row r="44" spans="2:9">
      <c r="B44" s="2">
        <v>42459</v>
      </c>
      <c r="C44" s="16"/>
      <c r="D44" s="16"/>
      <c r="E44" s="8">
        <f t="shared" si="0"/>
        <v>487000</v>
      </c>
      <c r="F44" s="16">
        <v>35105</v>
      </c>
      <c r="G44" s="16"/>
      <c r="H44" s="16"/>
      <c r="I44" s="1" t="s">
        <v>124</v>
      </c>
    </row>
    <row r="45" spans="2:9">
      <c r="B45" s="2">
        <v>42824</v>
      </c>
      <c r="C45" s="16"/>
      <c r="D45" s="16"/>
      <c r="E45" s="8">
        <f t="shared" si="0"/>
        <v>487000</v>
      </c>
      <c r="F45" s="16">
        <v>43787</v>
      </c>
      <c r="G45" s="16"/>
      <c r="H45" s="16"/>
      <c r="I45" s="1" t="s">
        <v>125</v>
      </c>
    </row>
    <row r="46" spans="2:9">
      <c r="B46" s="2"/>
      <c r="C46" s="16"/>
      <c r="D46" s="16"/>
      <c r="E46" s="8">
        <f t="shared" si="0"/>
        <v>487000</v>
      </c>
    </row>
    <row r="47" spans="2:9">
      <c r="B47" s="28" t="s">
        <v>47</v>
      </c>
      <c r="C47" s="22"/>
      <c r="D47" s="22"/>
      <c r="E47" s="14">
        <f t="shared" si="0"/>
        <v>487000</v>
      </c>
      <c r="F47" s="22">
        <f>SUM(F6:F45)</f>
        <v>868173</v>
      </c>
      <c r="G47" s="22"/>
      <c r="H47" s="22">
        <f>SUM(H4:H45)</f>
        <v>-27235</v>
      </c>
      <c r="I47" s="13"/>
    </row>
    <row r="48" spans="2:9">
      <c r="B48" s="2"/>
      <c r="C48" s="16"/>
      <c r="D48" s="16"/>
      <c r="E48" s="8">
        <f t="shared" si="0"/>
        <v>487000</v>
      </c>
      <c r="F48" s="16"/>
      <c r="G48" s="16"/>
      <c r="H48" s="16"/>
    </row>
    <row r="49" spans="2:10">
      <c r="B49" s="2"/>
      <c r="C49" s="17"/>
      <c r="D49" s="17"/>
      <c r="E49" s="8">
        <f t="shared" si="0"/>
        <v>487000</v>
      </c>
      <c r="F49" s="17"/>
      <c r="G49" s="17"/>
      <c r="H49" s="17"/>
      <c r="I49" s="10"/>
    </row>
    <row r="50" spans="2:10">
      <c r="B50" s="23">
        <v>42790</v>
      </c>
      <c r="C50" s="18"/>
      <c r="D50" s="18"/>
      <c r="E50" s="8">
        <f t="shared" si="0"/>
        <v>487000</v>
      </c>
      <c r="F50" s="18"/>
      <c r="G50" s="18"/>
      <c r="H50" s="18">
        <v>4285000</v>
      </c>
      <c r="I50" s="19" t="s">
        <v>69</v>
      </c>
      <c r="J50" s="19"/>
    </row>
    <row r="51" spans="2:10">
      <c r="B51" s="23">
        <v>42794</v>
      </c>
      <c r="C51" s="18"/>
      <c r="D51" s="18"/>
      <c r="E51" s="8">
        <f t="shared" si="0"/>
        <v>487000</v>
      </c>
      <c r="F51" s="18">
        <v>1463000</v>
      </c>
      <c r="G51" s="18"/>
      <c r="H51" s="18"/>
      <c r="I51" s="19" t="s">
        <v>82</v>
      </c>
      <c r="J51" s="19"/>
    </row>
    <row r="52" spans="2:10">
      <c r="B52" s="23">
        <v>42800</v>
      </c>
      <c r="C52" s="18"/>
      <c r="D52" s="18"/>
      <c r="E52" s="8">
        <f t="shared" si="0"/>
        <v>487000</v>
      </c>
      <c r="F52" s="18"/>
      <c r="G52" s="18"/>
      <c r="H52" s="18">
        <v>1522300</v>
      </c>
      <c r="I52" s="19" t="s">
        <v>95</v>
      </c>
      <c r="J52" s="19"/>
    </row>
    <row r="53" spans="2:10">
      <c r="B53" s="2"/>
      <c r="C53" s="16"/>
      <c r="D53" s="16"/>
      <c r="E53" s="8">
        <f t="shared" si="0"/>
        <v>487000</v>
      </c>
      <c r="F53" s="16"/>
      <c r="G53" s="16"/>
      <c r="H53" s="16"/>
    </row>
    <row r="54" spans="2:10">
      <c r="B54" s="2"/>
      <c r="C54" s="16"/>
      <c r="D54" s="16"/>
      <c r="E54" s="8">
        <f t="shared" si="0"/>
        <v>487000</v>
      </c>
      <c r="F54" s="16"/>
      <c r="G54" s="16"/>
      <c r="H54" s="16"/>
    </row>
    <row r="55" spans="2:10">
      <c r="B55" s="2"/>
      <c r="C55" s="16"/>
      <c r="D55" s="16"/>
      <c r="E55" s="8">
        <f t="shared" si="0"/>
        <v>487000</v>
      </c>
      <c r="F55" s="16"/>
      <c r="G55" s="16"/>
      <c r="H55" s="16"/>
    </row>
    <row r="56" spans="2:10">
      <c r="B56" s="2"/>
      <c r="C56" s="16"/>
      <c r="D56" s="16"/>
      <c r="E56" s="8">
        <f t="shared" si="0"/>
        <v>487000</v>
      </c>
      <c r="F56" s="16"/>
      <c r="G56" s="16"/>
      <c r="H56" s="16"/>
    </row>
    <row r="57" spans="2:10">
      <c r="B57" s="2"/>
      <c r="C57" s="16"/>
      <c r="D57" s="16"/>
      <c r="E57" s="8"/>
      <c r="F57" s="16"/>
      <c r="G57" s="16"/>
      <c r="H57" s="16"/>
    </row>
    <row r="58" spans="2:10">
      <c r="B58" s="2"/>
      <c r="C58" s="16"/>
      <c r="D58" s="16"/>
      <c r="E58" s="8"/>
      <c r="F58" s="16"/>
      <c r="G58" s="16"/>
      <c r="H58" s="16"/>
    </row>
    <row r="59" spans="2:10">
      <c r="B59" s="2"/>
      <c r="C59" s="16"/>
      <c r="D59" s="16"/>
      <c r="E59" s="8"/>
      <c r="F59" s="16"/>
      <c r="G59" s="16"/>
      <c r="H59" s="16"/>
    </row>
    <row r="60" spans="2:10">
      <c r="B60" s="2"/>
      <c r="C60" s="16"/>
      <c r="D60" s="16"/>
      <c r="E60" s="8"/>
      <c r="F60" s="16"/>
      <c r="G60" s="16"/>
      <c r="H60" s="16"/>
    </row>
    <row r="61" spans="2:10">
      <c r="B61" s="2"/>
      <c r="C61" s="16"/>
      <c r="D61" s="16"/>
      <c r="E61" s="8"/>
      <c r="F61" s="16"/>
      <c r="G61" s="16"/>
      <c r="H61" s="16"/>
    </row>
    <row r="62" spans="2:10">
      <c r="B62" s="2"/>
      <c r="C62" s="16"/>
      <c r="D62" s="16"/>
      <c r="E62" s="8"/>
      <c r="F62" s="16"/>
      <c r="G62" s="16"/>
      <c r="H62" s="16"/>
    </row>
    <row r="63" spans="2:10">
      <c r="B63" s="2"/>
      <c r="C63" s="16"/>
      <c r="D63" s="16"/>
      <c r="E63" s="8"/>
      <c r="F63" s="16"/>
      <c r="G63" s="16"/>
      <c r="H63" s="16"/>
    </row>
    <row r="64" spans="2:10">
      <c r="B64" s="2"/>
      <c r="C64" s="16"/>
      <c r="D64" s="16"/>
      <c r="E64" s="8"/>
      <c r="F64" s="16"/>
      <c r="G64" s="16"/>
      <c r="H64" s="16"/>
    </row>
    <row r="65" spans="2:9">
      <c r="B65" s="2"/>
      <c r="C65" s="16"/>
      <c r="D65" s="16"/>
      <c r="E65" s="8"/>
      <c r="F65" s="16"/>
      <c r="G65" s="16"/>
      <c r="H65" s="16"/>
    </row>
    <row r="66" spans="2:9">
      <c r="C66" s="16"/>
      <c r="D66" s="16"/>
      <c r="E66" s="8"/>
      <c r="G66" s="16"/>
      <c r="I66" s="24"/>
    </row>
    <row r="67" spans="2:9">
      <c r="C67" s="16"/>
      <c r="D67" s="16"/>
      <c r="E67" s="8"/>
      <c r="I67" s="24"/>
    </row>
    <row r="68" spans="2:9">
      <c r="B68" s="2"/>
      <c r="C68" s="16"/>
      <c r="D68" s="16"/>
      <c r="E68" s="8"/>
      <c r="F68" s="16"/>
      <c r="G68" s="16"/>
      <c r="H68" s="16"/>
    </row>
    <row r="69" spans="2:9">
      <c r="C69" s="16"/>
      <c r="D69" s="16"/>
      <c r="E69" s="8"/>
      <c r="F69" s="16"/>
      <c r="G69" s="16"/>
      <c r="H69" s="16"/>
    </row>
    <row r="70" spans="2:9">
      <c r="B70" s="28" t="s">
        <v>47</v>
      </c>
      <c r="C70" s="22"/>
      <c r="D70" s="22"/>
      <c r="E70" s="14">
        <f>E47</f>
        <v>487000</v>
      </c>
      <c r="F70" s="22">
        <f>F47</f>
        <v>868173</v>
      </c>
      <c r="G70" s="22"/>
      <c r="H70" s="22">
        <f>H47</f>
        <v>-27235</v>
      </c>
    </row>
    <row r="71" spans="2:9">
      <c r="C71" s="16"/>
      <c r="D71" s="16"/>
      <c r="E71" s="8"/>
      <c r="F71" s="16"/>
      <c r="G71" s="16"/>
      <c r="H71" s="16"/>
    </row>
    <row r="72" spans="2:9">
      <c r="C72" s="16"/>
      <c r="D72" s="16"/>
      <c r="E72" s="8"/>
      <c r="F72" s="16"/>
      <c r="G72" s="16"/>
      <c r="H72" s="16"/>
    </row>
    <row r="73" spans="2:9">
      <c r="B73" s="2"/>
      <c r="C73" s="16"/>
      <c r="D73" s="16"/>
      <c r="E73" s="8"/>
      <c r="F73" s="16"/>
      <c r="G73" s="16"/>
      <c r="H73" s="16"/>
    </row>
    <row r="74" spans="2:9">
      <c r="B74" s="2"/>
      <c r="C74" s="16"/>
      <c r="D74" s="16"/>
      <c r="E74" s="8"/>
      <c r="F74" s="16"/>
      <c r="G74" s="16"/>
      <c r="H74" s="16"/>
    </row>
    <row r="75" spans="2:9">
      <c r="C75" s="16"/>
      <c r="D75" s="16"/>
      <c r="E75" s="8"/>
      <c r="F75" s="16"/>
      <c r="G75" s="16"/>
      <c r="H75" s="16"/>
    </row>
    <row r="76" spans="2:9">
      <c r="C76" s="16"/>
      <c r="D76" s="16"/>
      <c r="E76" s="8"/>
      <c r="F76" s="16"/>
      <c r="G76" s="16"/>
      <c r="H76" s="16"/>
    </row>
    <row r="77" spans="2:9">
      <c r="C77" s="16"/>
      <c r="D77" s="16"/>
      <c r="E77" s="8"/>
      <c r="F77" s="16"/>
      <c r="G77" s="16"/>
      <c r="H77" s="16"/>
    </row>
    <row r="78" spans="2:9">
      <c r="C78" s="16"/>
      <c r="D78" s="16"/>
      <c r="E78" s="8"/>
      <c r="F78" s="16"/>
      <c r="G78" s="16"/>
      <c r="H78" s="16"/>
    </row>
    <row r="79" spans="2:9">
      <c r="C79" s="16"/>
      <c r="D79" s="16"/>
      <c r="E79" s="8"/>
      <c r="F79" s="16"/>
      <c r="G79" s="16"/>
      <c r="H79" s="16"/>
    </row>
    <row r="80" spans="2:9">
      <c r="C80" s="16"/>
      <c r="D80" s="16"/>
      <c r="E80" s="8"/>
      <c r="F80" s="16"/>
      <c r="G80" s="16"/>
      <c r="H80" s="16"/>
    </row>
    <row r="81" spans="3:9">
      <c r="C81" s="16"/>
      <c r="D81" s="16"/>
      <c r="E81" s="8"/>
      <c r="F81" s="16"/>
      <c r="G81" s="16"/>
      <c r="H81" s="16"/>
    </row>
    <row r="82" spans="3:9">
      <c r="C82" s="16"/>
      <c r="D82" s="16"/>
      <c r="E82" s="8"/>
      <c r="F82" s="16"/>
      <c r="G82" s="16"/>
      <c r="H82" s="16"/>
    </row>
    <row r="83" spans="3:9">
      <c r="C83" s="16"/>
      <c r="D83" s="16"/>
      <c r="E83" s="8"/>
      <c r="F83" s="16"/>
      <c r="G83" s="16"/>
      <c r="H83" s="16"/>
    </row>
    <row r="84" spans="3:9">
      <c r="C84" s="16"/>
      <c r="D84" s="16"/>
      <c r="E84" s="8"/>
      <c r="F84" s="16"/>
      <c r="G84" s="16"/>
      <c r="H84" s="16"/>
    </row>
    <row r="85" spans="3:9">
      <c r="C85" s="16"/>
      <c r="D85" s="16"/>
      <c r="E85" s="8"/>
      <c r="F85" s="16"/>
      <c r="G85" s="16"/>
      <c r="H85" s="16"/>
    </row>
    <row r="86" spans="3:9">
      <c r="C86" s="16"/>
      <c r="D86" s="16"/>
      <c r="E86" s="8"/>
      <c r="F86" s="16"/>
      <c r="G86" s="16"/>
      <c r="H86" s="16"/>
    </row>
    <row r="87" spans="3:9">
      <c r="C87" s="16"/>
      <c r="D87" s="16"/>
      <c r="E87" s="8"/>
      <c r="F87" s="16"/>
      <c r="G87" s="16"/>
      <c r="H87" s="16"/>
    </row>
    <row r="88" spans="3:9">
      <c r="C88" s="16"/>
      <c r="D88" s="16"/>
      <c r="E88" s="8"/>
      <c r="F88" s="16"/>
      <c r="G88" s="16"/>
      <c r="H88" s="16"/>
    </row>
    <row r="89" spans="3:9">
      <c r="C89" s="16"/>
      <c r="D89" s="16"/>
      <c r="E89" s="8"/>
      <c r="F89" s="16"/>
      <c r="G89" s="16"/>
      <c r="H89" s="16"/>
    </row>
    <row r="90" spans="3:9">
      <c r="C90" s="16"/>
      <c r="D90" s="16"/>
      <c r="E90" s="8"/>
      <c r="F90" s="16"/>
      <c r="G90" s="16"/>
      <c r="H90" s="16"/>
    </row>
    <row r="91" spans="3:9">
      <c r="C91" s="16"/>
      <c r="D91" s="16"/>
      <c r="E91" s="8"/>
      <c r="F91" s="16"/>
      <c r="G91" s="16"/>
      <c r="H91" s="16"/>
    </row>
    <row r="92" spans="3:9">
      <c r="C92" s="16"/>
      <c r="D92" s="16"/>
      <c r="E92" s="8"/>
      <c r="F92" s="16"/>
      <c r="G92" s="16"/>
      <c r="H92" s="16"/>
    </row>
    <row r="93" spans="3:9">
      <c r="C93" s="16"/>
      <c r="D93" s="16"/>
      <c r="E93" s="8"/>
      <c r="F93" s="16"/>
      <c r="G93" s="16"/>
      <c r="H93" s="16"/>
    </row>
    <row r="94" spans="3:9">
      <c r="C94" s="4"/>
      <c r="D94" s="16"/>
      <c r="E94" s="8"/>
      <c r="F94" s="4"/>
      <c r="G94" s="4"/>
      <c r="H94" s="4"/>
      <c r="I94" s="20"/>
    </row>
    <row r="95" spans="3:9">
      <c r="C95" s="4"/>
      <c r="D95" s="4"/>
      <c r="E95" s="8"/>
      <c r="F95" s="4"/>
      <c r="G95" s="4"/>
      <c r="H95" s="4"/>
    </row>
    <row r="96" spans="3:9">
      <c r="C96" s="4"/>
      <c r="D96" s="4"/>
      <c r="E96" s="8"/>
      <c r="F96" s="4"/>
      <c r="G96" s="4"/>
      <c r="H96" s="4"/>
    </row>
    <row r="97" spans="3:8">
      <c r="C97" s="4"/>
      <c r="D97" s="4"/>
      <c r="E97" s="8"/>
      <c r="F97" s="4"/>
      <c r="G97" s="4"/>
      <c r="H97" s="4"/>
    </row>
    <row r="98" spans="3:8">
      <c r="C98" s="4"/>
      <c r="D98" s="4"/>
      <c r="E98" s="8"/>
      <c r="F98" s="4"/>
      <c r="G98" s="4"/>
      <c r="H98" s="4"/>
    </row>
    <row r="99" spans="3:8">
      <c r="C99" s="4"/>
      <c r="D99" s="4"/>
      <c r="E99" s="8"/>
      <c r="F99" s="4"/>
      <c r="G99" s="4"/>
      <c r="H99" s="4"/>
    </row>
    <row r="100" spans="3:8">
      <c r="C100" s="4"/>
      <c r="D100" s="4"/>
      <c r="E100" s="8"/>
      <c r="F100" s="4"/>
      <c r="G100" s="4"/>
      <c r="H100" s="4"/>
    </row>
    <row r="101" spans="3:8">
      <c r="E101" s="7"/>
    </row>
    <row r="102" spans="3:8">
      <c r="E102" s="7"/>
    </row>
    <row r="103" spans="3:8">
      <c r="E103" s="7"/>
    </row>
  </sheetData>
  <pageMargins left="0.7" right="0.7" top="0.75" bottom="0.75" header="0.3" footer="0.3"/>
  <pageSetup orientation="portrait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2:L100"/>
  <sheetViews>
    <sheetView workbookViewId="0">
      <selection activeCell="F28" sqref="F28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6384" width="11.42578125" style="1"/>
  </cols>
  <sheetData>
    <row r="2" spans="2:9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9">
      <c r="C3" s="3"/>
      <c r="D3" s="3"/>
      <c r="E3" s="6"/>
      <c r="I3" s="3"/>
    </row>
    <row r="4" spans="2:9">
      <c r="B4" s="13" t="s">
        <v>36</v>
      </c>
      <c r="C4" s="13"/>
      <c r="D4" s="13"/>
      <c r="E4" s="14">
        <f>'0317'!E70</f>
        <v>487000</v>
      </c>
      <c r="F4" s="29">
        <f>'0317'!F70</f>
        <v>868173</v>
      </c>
      <c r="G4" s="13"/>
      <c r="H4" s="22">
        <f>'0317'!H70</f>
        <v>-27235</v>
      </c>
    </row>
    <row r="5" spans="2:9">
      <c r="B5" s="2"/>
      <c r="C5" s="16"/>
      <c r="D5" s="16"/>
      <c r="E5" s="8">
        <f>E4+C5+D5</f>
        <v>487000</v>
      </c>
      <c r="F5" s="17"/>
      <c r="G5" s="17"/>
      <c r="H5" s="17"/>
    </row>
    <row r="6" spans="2:9">
      <c r="B6" s="2"/>
      <c r="C6" s="16"/>
      <c r="D6" s="16"/>
      <c r="E6" s="8">
        <f t="shared" ref="E6:E35" si="0">E5+C6+D6</f>
        <v>487000</v>
      </c>
      <c r="F6" s="17"/>
      <c r="G6" s="17"/>
      <c r="H6" s="17"/>
    </row>
    <row r="7" spans="2:9">
      <c r="B7" s="2">
        <v>42828</v>
      </c>
      <c r="C7" s="16"/>
      <c r="D7" s="16"/>
      <c r="E7" s="8">
        <f t="shared" si="0"/>
        <v>487000</v>
      </c>
      <c r="F7" s="17"/>
      <c r="G7" s="17"/>
      <c r="H7" s="17">
        <v>50000</v>
      </c>
      <c r="I7" s="1" t="s">
        <v>64</v>
      </c>
    </row>
    <row r="8" spans="2:9">
      <c r="B8" s="2">
        <v>42828</v>
      </c>
      <c r="C8" s="16"/>
      <c r="D8" s="16"/>
      <c r="E8" s="8">
        <f t="shared" si="0"/>
        <v>487000</v>
      </c>
      <c r="F8" s="17">
        <v>35105</v>
      </c>
      <c r="G8" s="17"/>
      <c r="H8" s="17"/>
      <c r="I8" s="1" t="s">
        <v>124</v>
      </c>
    </row>
    <row r="9" spans="2:9">
      <c r="B9" s="2">
        <v>42830</v>
      </c>
      <c r="C9" s="16"/>
      <c r="D9" s="16"/>
      <c r="E9" s="8">
        <f t="shared" si="0"/>
        <v>487000</v>
      </c>
      <c r="F9" s="17">
        <v>26339</v>
      </c>
      <c r="G9" s="17"/>
      <c r="H9" s="17"/>
      <c r="I9" s="1" t="s">
        <v>126</v>
      </c>
    </row>
    <row r="10" spans="2:9">
      <c r="B10" s="30">
        <v>42830</v>
      </c>
      <c r="C10" s="31"/>
      <c r="D10" s="31"/>
      <c r="E10" s="8">
        <f t="shared" si="0"/>
        <v>487000</v>
      </c>
      <c r="F10" s="17">
        <v>243950</v>
      </c>
      <c r="G10" s="17"/>
      <c r="H10" s="17"/>
      <c r="I10" s="1" t="s">
        <v>127</v>
      </c>
    </row>
    <row r="11" spans="2:9">
      <c r="B11" s="2">
        <v>42831</v>
      </c>
      <c r="C11" s="16"/>
      <c r="D11" s="16"/>
      <c r="E11" s="8">
        <f t="shared" si="0"/>
        <v>487000</v>
      </c>
      <c r="F11" s="17">
        <v>35105</v>
      </c>
      <c r="G11" s="17"/>
      <c r="H11" s="17"/>
      <c r="I11" s="1" t="s">
        <v>124</v>
      </c>
    </row>
    <row r="12" spans="2:9">
      <c r="B12" s="2">
        <v>42832</v>
      </c>
      <c r="D12" s="16"/>
      <c r="E12" s="8">
        <f t="shared" si="0"/>
        <v>487000</v>
      </c>
      <c r="F12" s="16">
        <v>13950</v>
      </c>
      <c r="I12" s="1" t="s">
        <v>128</v>
      </c>
    </row>
    <row r="13" spans="2:9">
      <c r="B13" s="2">
        <v>42832</v>
      </c>
      <c r="C13" s="16"/>
      <c r="D13" s="16"/>
      <c r="E13" s="8">
        <f t="shared" si="0"/>
        <v>487000</v>
      </c>
      <c r="F13" s="17">
        <v>78421</v>
      </c>
      <c r="G13" s="17"/>
      <c r="H13" s="17"/>
      <c r="I13" s="1" t="s">
        <v>129</v>
      </c>
    </row>
    <row r="14" spans="2:9">
      <c r="B14" s="2">
        <v>42833</v>
      </c>
      <c r="C14" s="16"/>
      <c r="D14" s="16">
        <v>-76000</v>
      </c>
      <c r="E14" s="8">
        <f t="shared" si="0"/>
        <v>411000</v>
      </c>
      <c r="F14" s="17"/>
      <c r="G14" s="17"/>
      <c r="H14" s="17"/>
      <c r="I14" s="1" t="s">
        <v>62</v>
      </c>
    </row>
    <row r="15" spans="2:9">
      <c r="B15" s="2">
        <v>42833</v>
      </c>
      <c r="C15" s="16"/>
      <c r="D15" s="16">
        <v>-7000</v>
      </c>
      <c r="E15" s="8">
        <f t="shared" si="0"/>
        <v>404000</v>
      </c>
      <c r="F15" s="17"/>
      <c r="G15" s="17"/>
      <c r="H15" s="17"/>
      <c r="I15" s="1" t="s">
        <v>130</v>
      </c>
    </row>
    <row r="16" spans="2:9">
      <c r="B16" s="2">
        <v>42835</v>
      </c>
      <c r="C16" s="16"/>
      <c r="D16" s="16"/>
      <c r="E16" s="8">
        <f t="shared" si="0"/>
        <v>404000</v>
      </c>
      <c r="F16" s="17"/>
      <c r="G16" s="17"/>
      <c r="H16" s="17">
        <v>500000</v>
      </c>
      <c r="I16" s="1" t="s">
        <v>131</v>
      </c>
    </row>
    <row r="17" spans="2:9">
      <c r="B17" s="2">
        <v>42835</v>
      </c>
      <c r="C17" s="16"/>
      <c r="D17" s="16"/>
      <c r="E17" s="8">
        <f t="shared" si="0"/>
        <v>404000</v>
      </c>
      <c r="F17" s="17">
        <v>30000</v>
      </c>
      <c r="G17" s="17"/>
      <c r="H17" s="17"/>
      <c r="I17" s="1" t="s">
        <v>132</v>
      </c>
    </row>
    <row r="18" spans="2:9">
      <c r="B18" s="2">
        <v>42835</v>
      </c>
      <c r="C18" s="16"/>
      <c r="D18" s="16"/>
      <c r="E18" s="8">
        <f t="shared" si="0"/>
        <v>404000</v>
      </c>
      <c r="F18" s="17">
        <v>60000</v>
      </c>
      <c r="G18" s="17"/>
      <c r="H18" s="17"/>
      <c r="I18" s="1" t="s">
        <v>653</v>
      </c>
    </row>
    <row r="19" spans="2:9">
      <c r="B19" s="2">
        <v>42836</v>
      </c>
      <c r="C19" s="16">
        <v>167000</v>
      </c>
      <c r="D19" s="16"/>
      <c r="E19" s="8">
        <f t="shared" si="0"/>
        <v>571000</v>
      </c>
      <c r="F19" s="17"/>
      <c r="G19" s="17"/>
      <c r="H19" s="17"/>
      <c r="I19" s="1" t="s">
        <v>133</v>
      </c>
    </row>
    <row r="20" spans="2:9">
      <c r="B20" s="2">
        <v>42844</v>
      </c>
      <c r="C20" s="16"/>
      <c r="D20" s="16"/>
      <c r="E20" s="8">
        <f t="shared" si="0"/>
        <v>571000</v>
      </c>
      <c r="F20" s="17"/>
      <c r="G20" s="17"/>
      <c r="H20" s="17">
        <v>50000</v>
      </c>
      <c r="I20" s="1" t="s">
        <v>116</v>
      </c>
    </row>
    <row r="21" spans="2:9">
      <c r="B21" s="2">
        <v>42844</v>
      </c>
      <c r="C21" s="16"/>
      <c r="D21" s="16"/>
      <c r="E21" s="8">
        <f t="shared" si="0"/>
        <v>571000</v>
      </c>
      <c r="F21" s="16"/>
      <c r="G21" s="16"/>
      <c r="H21" s="16">
        <v>50000</v>
      </c>
      <c r="I21" s="1" t="s">
        <v>64</v>
      </c>
    </row>
    <row r="22" spans="2:9">
      <c r="B22" s="2">
        <v>42847</v>
      </c>
      <c r="C22" s="16"/>
      <c r="D22" s="16">
        <v>-104000</v>
      </c>
      <c r="E22" s="8">
        <f t="shared" si="0"/>
        <v>467000</v>
      </c>
      <c r="F22" s="16"/>
      <c r="G22" s="16"/>
      <c r="H22" s="16"/>
      <c r="I22" s="1" t="s">
        <v>61</v>
      </c>
    </row>
    <row r="23" spans="2:9">
      <c r="B23" s="2">
        <v>42849</v>
      </c>
      <c r="C23" s="16">
        <v>100000</v>
      </c>
      <c r="D23" s="16"/>
      <c r="E23" s="8">
        <f t="shared" si="0"/>
        <v>567000</v>
      </c>
      <c r="F23" s="16"/>
      <c r="G23" s="16"/>
      <c r="H23" s="16"/>
      <c r="I23" s="1" t="s">
        <v>134</v>
      </c>
    </row>
    <row r="24" spans="2:9">
      <c r="B24" s="2">
        <v>42849</v>
      </c>
      <c r="C24" s="16">
        <v>73500</v>
      </c>
      <c r="D24" s="16"/>
      <c r="E24" s="8">
        <f t="shared" si="0"/>
        <v>640500</v>
      </c>
      <c r="F24" s="16"/>
      <c r="G24" s="16"/>
      <c r="H24" s="17"/>
      <c r="I24" s="1" t="s">
        <v>135</v>
      </c>
    </row>
    <row r="25" spans="2:9">
      <c r="B25" s="2">
        <v>42849</v>
      </c>
      <c r="C25" s="16"/>
      <c r="D25" s="16"/>
      <c r="E25" s="8">
        <f t="shared" si="0"/>
        <v>640500</v>
      </c>
      <c r="F25" s="16">
        <v>49442</v>
      </c>
      <c r="G25" s="16"/>
      <c r="H25" s="17"/>
      <c r="I25" s="1" t="s">
        <v>147</v>
      </c>
    </row>
    <row r="26" spans="2:9">
      <c r="B26" s="2">
        <v>42851</v>
      </c>
      <c r="C26" s="16">
        <v>1000000</v>
      </c>
      <c r="D26" s="16"/>
      <c r="E26" s="8">
        <f t="shared" si="0"/>
        <v>1640500</v>
      </c>
      <c r="F26" s="16"/>
      <c r="G26" s="16"/>
      <c r="H26" s="16"/>
      <c r="I26" s="34" t="s">
        <v>138</v>
      </c>
    </row>
    <row r="27" spans="2:9">
      <c r="B27" s="2">
        <v>42853</v>
      </c>
      <c r="C27" s="16"/>
      <c r="D27" s="16"/>
      <c r="E27" s="8">
        <f t="shared" si="0"/>
        <v>1640500</v>
      </c>
      <c r="F27" s="16">
        <v>118353</v>
      </c>
      <c r="G27" s="16"/>
      <c r="H27" s="16"/>
      <c r="I27" s="1" t="s">
        <v>139</v>
      </c>
    </row>
    <row r="28" spans="2:9">
      <c r="B28" s="2">
        <v>42854</v>
      </c>
      <c r="C28" s="16"/>
      <c r="D28" s="16"/>
      <c r="E28" s="8">
        <f t="shared" si="0"/>
        <v>1640500</v>
      </c>
      <c r="G28" s="16"/>
      <c r="H28" s="16">
        <v>-319300</v>
      </c>
      <c r="I28" s="1" t="s">
        <v>121</v>
      </c>
    </row>
    <row r="29" spans="2:9">
      <c r="B29" s="2"/>
      <c r="C29" s="16"/>
      <c r="D29" s="16"/>
      <c r="E29" s="8">
        <f t="shared" si="0"/>
        <v>1640500</v>
      </c>
      <c r="F29" s="16"/>
      <c r="G29" s="16"/>
    </row>
    <row r="30" spans="2:9">
      <c r="B30" s="2"/>
      <c r="C30" s="16"/>
      <c r="D30" s="16"/>
      <c r="E30" s="8">
        <f t="shared" si="0"/>
        <v>1640500</v>
      </c>
      <c r="F30" s="16"/>
      <c r="G30" s="16"/>
      <c r="H30" s="16"/>
    </row>
    <row r="31" spans="2:9">
      <c r="C31" s="36"/>
      <c r="D31" s="36"/>
      <c r="E31" s="8">
        <f t="shared" si="0"/>
        <v>1640500</v>
      </c>
      <c r="F31" s="37">
        <f>SUM(F4:F27)</f>
        <v>1558838</v>
      </c>
      <c r="G31" s="16"/>
      <c r="H31" s="21">
        <f>SUM(H4:H28)</f>
        <v>303465</v>
      </c>
    </row>
    <row r="32" spans="2:9">
      <c r="B32" s="2"/>
      <c r="C32" s="16"/>
      <c r="D32" s="16"/>
      <c r="E32" s="8">
        <f t="shared" si="0"/>
        <v>1640500</v>
      </c>
      <c r="F32" s="16"/>
      <c r="G32" s="16"/>
      <c r="H32" s="16"/>
    </row>
    <row r="33" spans="2:12">
      <c r="B33" s="2"/>
      <c r="C33" s="16"/>
      <c r="D33" s="16"/>
      <c r="E33" s="8">
        <f t="shared" si="0"/>
        <v>1640500</v>
      </c>
      <c r="F33" s="16"/>
      <c r="G33" s="16"/>
      <c r="H33" s="16"/>
    </row>
    <row r="34" spans="2:12">
      <c r="B34" s="28" t="s">
        <v>47</v>
      </c>
      <c r="C34" s="38"/>
      <c r="D34" s="38"/>
      <c r="E34" s="8">
        <f t="shared" si="0"/>
        <v>1640500</v>
      </c>
      <c r="F34" s="22">
        <f>F31-H31</f>
        <v>1255373</v>
      </c>
      <c r="G34" s="22"/>
      <c r="H34" s="22">
        <v>0</v>
      </c>
    </row>
    <row r="35" spans="2:12">
      <c r="B35" s="2"/>
      <c r="C35" s="16"/>
      <c r="D35" s="16"/>
      <c r="E35" s="8">
        <f t="shared" si="0"/>
        <v>1640500</v>
      </c>
      <c r="F35" s="16"/>
      <c r="G35" s="16"/>
      <c r="H35" s="16"/>
    </row>
    <row r="36" spans="2:12">
      <c r="B36" s="2"/>
      <c r="C36" s="16"/>
      <c r="D36" s="16"/>
      <c r="E36" s="8"/>
      <c r="F36" s="16"/>
      <c r="G36" s="16"/>
      <c r="H36" s="16"/>
    </row>
    <row r="37" spans="2:12">
      <c r="B37" s="2"/>
      <c r="C37" s="16"/>
      <c r="D37" s="16"/>
      <c r="E37" s="8"/>
      <c r="F37" s="16"/>
      <c r="G37" s="16"/>
      <c r="H37" s="16"/>
    </row>
    <row r="38" spans="2:12">
      <c r="B38" s="2"/>
      <c r="C38" s="16"/>
      <c r="D38" s="16"/>
      <c r="E38" s="8"/>
      <c r="F38" s="16"/>
      <c r="G38" s="16"/>
      <c r="H38" s="16"/>
    </row>
    <row r="39" spans="2:12">
      <c r="B39" s="2"/>
      <c r="C39" s="16"/>
      <c r="D39" s="16"/>
      <c r="E39" s="8"/>
      <c r="F39" s="16"/>
      <c r="G39" s="16"/>
      <c r="H39" s="16"/>
    </row>
    <row r="40" spans="2:12">
      <c r="B40" s="2"/>
      <c r="C40" s="16"/>
      <c r="D40" s="16"/>
      <c r="E40" s="8"/>
      <c r="F40" s="16"/>
      <c r="G40" s="16"/>
      <c r="H40" s="16"/>
    </row>
    <row r="41" spans="2:12">
      <c r="B41" s="2"/>
      <c r="C41" s="16"/>
      <c r="D41" s="16"/>
      <c r="E41" s="8"/>
      <c r="F41" s="16"/>
      <c r="G41" s="16"/>
      <c r="H41" s="16"/>
    </row>
    <row r="42" spans="2:12">
      <c r="B42" s="2"/>
      <c r="C42" s="16"/>
      <c r="D42" s="16"/>
      <c r="E42" s="8"/>
      <c r="F42" s="16"/>
      <c r="G42" s="16"/>
      <c r="H42" s="16"/>
    </row>
    <row r="43" spans="2:12">
      <c r="B43" s="2"/>
      <c r="C43" s="16"/>
      <c r="D43" s="16"/>
      <c r="E43" s="8"/>
      <c r="F43" s="16"/>
      <c r="G43" s="16"/>
      <c r="H43" s="16"/>
    </row>
    <row r="44" spans="2:12">
      <c r="B44" s="2"/>
      <c r="C44" s="16"/>
      <c r="D44" s="16"/>
      <c r="E44" s="8"/>
      <c r="F44" s="16"/>
      <c r="G44" s="16"/>
      <c r="H44" s="16"/>
    </row>
    <row r="45" spans="2:12">
      <c r="B45" s="2"/>
      <c r="C45" s="16"/>
      <c r="D45" s="16"/>
      <c r="E45" s="8"/>
      <c r="F45" s="16"/>
      <c r="G45" s="16"/>
      <c r="H45" s="16"/>
    </row>
    <row r="46" spans="2:12">
      <c r="B46" s="2"/>
      <c r="C46" s="17"/>
      <c r="D46" s="17"/>
      <c r="E46" s="8"/>
      <c r="F46" s="17"/>
      <c r="G46" s="17"/>
      <c r="H46" s="17"/>
      <c r="I46" s="10"/>
    </row>
    <row r="47" spans="2:12">
      <c r="B47" s="32"/>
      <c r="C47" s="17"/>
      <c r="D47" s="17"/>
      <c r="E47" s="8"/>
      <c r="F47" s="17"/>
      <c r="G47" s="17"/>
      <c r="H47" s="17"/>
      <c r="I47" s="10"/>
      <c r="J47" s="10"/>
      <c r="K47" s="10"/>
      <c r="L47" s="10"/>
    </row>
    <row r="48" spans="2:12">
      <c r="B48" s="32"/>
      <c r="C48" s="17"/>
      <c r="D48" s="17"/>
      <c r="E48" s="8"/>
      <c r="F48" s="17"/>
      <c r="G48" s="17"/>
      <c r="H48" s="17"/>
      <c r="I48" s="10"/>
      <c r="J48" s="10"/>
      <c r="K48" s="10"/>
      <c r="L48" s="10"/>
    </row>
    <row r="49" spans="2:12">
      <c r="B49" s="32"/>
      <c r="C49" s="17"/>
      <c r="D49" s="17"/>
      <c r="E49" s="8"/>
      <c r="F49" s="17"/>
      <c r="G49" s="17"/>
      <c r="H49" s="17"/>
      <c r="I49" s="10"/>
      <c r="J49" s="10"/>
      <c r="K49" s="10"/>
      <c r="L49" s="10"/>
    </row>
    <row r="50" spans="2:12">
      <c r="B50" s="2"/>
      <c r="C50" s="16"/>
      <c r="D50" s="16"/>
      <c r="E50" s="8"/>
      <c r="F50" s="17"/>
      <c r="G50" s="17"/>
      <c r="H50" s="17"/>
      <c r="I50" s="10"/>
      <c r="J50" s="10"/>
      <c r="K50" s="10"/>
      <c r="L50" s="10"/>
    </row>
    <row r="51" spans="2:12">
      <c r="B51" s="2"/>
      <c r="C51" s="16"/>
      <c r="D51" s="16"/>
      <c r="E51" s="8"/>
      <c r="F51" s="17"/>
      <c r="G51" s="17"/>
      <c r="H51" s="17"/>
      <c r="I51" s="10"/>
      <c r="J51" s="10"/>
      <c r="K51" s="10"/>
      <c r="L51" s="10"/>
    </row>
    <row r="52" spans="2:12">
      <c r="B52" s="2"/>
      <c r="C52" s="16"/>
      <c r="D52" s="16"/>
      <c r="E52" s="8"/>
      <c r="F52" s="17"/>
      <c r="G52" s="17"/>
      <c r="H52" s="17"/>
      <c r="I52" s="10"/>
      <c r="J52" s="10"/>
      <c r="K52" s="10"/>
      <c r="L52" s="10"/>
    </row>
    <row r="53" spans="2:12">
      <c r="B53" s="2"/>
      <c r="C53" s="16"/>
      <c r="D53" s="16"/>
      <c r="E53" s="8"/>
      <c r="F53" s="16"/>
      <c r="G53" s="16"/>
      <c r="H53" s="16"/>
    </row>
    <row r="54" spans="2:12">
      <c r="B54" s="2"/>
      <c r="C54" s="16"/>
      <c r="D54" s="16"/>
      <c r="E54" s="8"/>
      <c r="F54" s="16"/>
      <c r="G54" s="16"/>
      <c r="H54" s="16"/>
    </row>
    <row r="55" spans="2:12">
      <c r="B55" s="2"/>
      <c r="C55" s="16"/>
      <c r="D55" s="16"/>
      <c r="E55" s="8"/>
      <c r="F55" s="16"/>
      <c r="G55" s="16"/>
      <c r="H55" s="16"/>
    </row>
    <row r="56" spans="2:12">
      <c r="B56" s="2"/>
      <c r="C56" s="16"/>
      <c r="D56" s="16"/>
      <c r="E56" s="8"/>
      <c r="F56" s="16"/>
      <c r="G56" s="16"/>
      <c r="H56" s="16"/>
    </row>
    <row r="57" spans="2:12">
      <c r="B57" s="2"/>
      <c r="C57" s="16"/>
      <c r="D57" s="16"/>
      <c r="E57" s="8"/>
      <c r="F57" s="16"/>
      <c r="G57" s="16"/>
      <c r="H57" s="16"/>
    </row>
    <row r="58" spans="2:12">
      <c r="B58" s="2"/>
      <c r="C58" s="16"/>
      <c r="D58" s="16"/>
      <c r="E58" s="8"/>
      <c r="F58" s="16"/>
      <c r="G58" s="16"/>
      <c r="H58" s="16"/>
    </row>
    <row r="59" spans="2:12">
      <c r="B59" s="2"/>
      <c r="C59" s="16"/>
      <c r="D59" s="16"/>
      <c r="E59" s="8"/>
      <c r="F59" s="16"/>
      <c r="G59" s="16"/>
      <c r="H59" s="16"/>
    </row>
    <row r="60" spans="2:12">
      <c r="B60" s="2"/>
      <c r="C60" s="16"/>
      <c r="D60" s="16"/>
      <c r="E60" s="8"/>
      <c r="F60" s="16"/>
      <c r="G60" s="16"/>
      <c r="H60" s="16"/>
    </row>
    <row r="61" spans="2:12">
      <c r="B61" s="2"/>
      <c r="C61" s="16"/>
      <c r="D61" s="16"/>
      <c r="E61" s="8"/>
      <c r="F61" s="16"/>
      <c r="G61" s="16"/>
      <c r="H61" s="16"/>
    </row>
    <row r="62" spans="2:12">
      <c r="B62" s="2"/>
      <c r="C62" s="16"/>
      <c r="D62" s="16"/>
      <c r="E62" s="8"/>
      <c r="F62" s="16"/>
      <c r="G62" s="16"/>
      <c r="H62" s="16"/>
    </row>
    <row r="63" spans="2:12">
      <c r="C63" s="16"/>
      <c r="D63" s="16"/>
      <c r="E63" s="8"/>
      <c r="G63" s="16"/>
      <c r="I63" s="24"/>
    </row>
    <row r="64" spans="2:12">
      <c r="C64" s="16"/>
      <c r="D64" s="16"/>
      <c r="E64" s="8"/>
      <c r="I64" s="24"/>
    </row>
    <row r="65" spans="2:8">
      <c r="B65" s="2"/>
      <c r="C65" s="16"/>
      <c r="D65" s="16"/>
      <c r="E65" s="8"/>
      <c r="F65" s="16"/>
      <c r="G65" s="16"/>
      <c r="H65" s="16"/>
    </row>
    <row r="66" spans="2:8">
      <c r="C66" s="16"/>
      <c r="D66" s="16"/>
      <c r="E66" s="8"/>
      <c r="F66" s="16"/>
      <c r="G66" s="16"/>
      <c r="H66" s="16"/>
    </row>
    <row r="67" spans="2:8">
      <c r="C67" s="16"/>
      <c r="D67" s="16"/>
      <c r="E67" s="8"/>
      <c r="F67" s="16"/>
      <c r="G67" s="16"/>
      <c r="H67" s="16"/>
    </row>
    <row r="68" spans="2:8">
      <c r="C68" s="16"/>
      <c r="D68" s="16"/>
      <c r="E68" s="8"/>
      <c r="F68" s="16"/>
      <c r="G68" s="16"/>
      <c r="H68" s="16"/>
    </row>
    <row r="69" spans="2:8">
      <c r="C69" s="16"/>
      <c r="D69" s="16"/>
      <c r="E69" s="8"/>
      <c r="F69" s="16"/>
      <c r="G69" s="16"/>
      <c r="H69" s="16"/>
    </row>
    <row r="70" spans="2:8">
      <c r="B70" s="28" t="s">
        <v>47</v>
      </c>
      <c r="C70" s="22"/>
      <c r="D70" s="22"/>
      <c r="E70" s="14">
        <f>E34</f>
        <v>1640500</v>
      </c>
      <c r="F70" s="22">
        <f>F34</f>
        <v>1255373</v>
      </c>
      <c r="G70" s="22"/>
      <c r="H70" s="22">
        <f>H34</f>
        <v>0</v>
      </c>
    </row>
    <row r="71" spans="2:8">
      <c r="B71" s="2"/>
      <c r="C71" s="16"/>
      <c r="D71" s="16"/>
      <c r="E71" s="8"/>
      <c r="F71" s="16"/>
      <c r="G71" s="16"/>
      <c r="H71" s="16"/>
    </row>
    <row r="72" spans="2:8">
      <c r="C72" s="16"/>
      <c r="D72" s="16"/>
      <c r="E72" s="8"/>
      <c r="F72" s="16"/>
      <c r="G72" s="16"/>
      <c r="H72" s="16"/>
    </row>
    <row r="73" spans="2:8">
      <c r="C73" s="16"/>
      <c r="D73" s="16"/>
      <c r="E73" s="8"/>
      <c r="F73" s="16"/>
      <c r="G73" s="16"/>
      <c r="H73" s="16"/>
    </row>
    <row r="74" spans="2:8">
      <c r="C74" s="16"/>
      <c r="D74" s="16"/>
      <c r="E74" s="8"/>
      <c r="F74" s="16"/>
      <c r="G74" s="16"/>
      <c r="H74" s="16"/>
    </row>
    <row r="75" spans="2:8">
      <c r="C75" s="16"/>
      <c r="D75" s="16"/>
      <c r="E75" s="8"/>
      <c r="F75" s="16"/>
      <c r="G75" s="16"/>
      <c r="H75" s="16"/>
    </row>
    <row r="76" spans="2:8">
      <c r="C76" s="16"/>
      <c r="D76" s="16"/>
      <c r="E76" s="8"/>
      <c r="F76" s="16"/>
      <c r="G76" s="16"/>
      <c r="H76" s="16"/>
    </row>
    <row r="77" spans="2:8">
      <c r="C77" s="16"/>
      <c r="D77" s="16"/>
      <c r="E77" s="8"/>
      <c r="F77" s="16"/>
      <c r="G77" s="16"/>
      <c r="H77" s="16"/>
    </row>
    <row r="78" spans="2:8">
      <c r="C78" s="16"/>
      <c r="D78" s="16"/>
      <c r="E78" s="8"/>
      <c r="F78" s="16"/>
      <c r="G78" s="16"/>
      <c r="H78" s="16"/>
    </row>
    <row r="79" spans="2:8">
      <c r="C79" s="16"/>
      <c r="D79" s="16"/>
      <c r="E79" s="8"/>
      <c r="F79" s="16"/>
      <c r="G79" s="16"/>
      <c r="H79" s="16"/>
    </row>
    <row r="80" spans="2:8">
      <c r="C80" s="16"/>
      <c r="D80" s="16"/>
      <c r="E80" s="8"/>
      <c r="F80" s="16"/>
      <c r="G80" s="16"/>
      <c r="H80" s="16"/>
    </row>
    <row r="81" spans="3:9">
      <c r="C81" s="16"/>
      <c r="D81" s="16"/>
      <c r="E81" s="8"/>
      <c r="F81" s="16"/>
      <c r="G81" s="16"/>
      <c r="H81" s="16"/>
    </row>
    <row r="82" spans="3:9">
      <c r="C82" s="16"/>
      <c r="D82" s="16"/>
      <c r="E82" s="8"/>
      <c r="F82" s="16"/>
      <c r="G82" s="16"/>
      <c r="H82" s="16"/>
    </row>
    <row r="83" spans="3:9">
      <c r="C83" s="16"/>
      <c r="D83" s="16"/>
      <c r="E83" s="8"/>
      <c r="F83" s="16"/>
      <c r="G83" s="16"/>
      <c r="H83" s="16"/>
    </row>
    <row r="84" spans="3:9">
      <c r="C84" s="16"/>
      <c r="D84" s="16"/>
      <c r="E84" s="8"/>
      <c r="F84" s="16"/>
      <c r="G84" s="16"/>
      <c r="H84" s="16"/>
    </row>
    <row r="85" spans="3:9">
      <c r="C85" s="16"/>
      <c r="D85" s="16"/>
      <c r="E85" s="8"/>
      <c r="F85" s="16"/>
      <c r="G85" s="16"/>
      <c r="H85" s="16"/>
    </row>
    <row r="86" spans="3:9">
      <c r="C86" s="16"/>
      <c r="D86" s="16"/>
      <c r="E86" s="8"/>
      <c r="F86" s="16"/>
      <c r="G86" s="16"/>
      <c r="H86" s="16"/>
    </row>
    <row r="87" spans="3:9">
      <c r="C87" s="16"/>
      <c r="D87" s="16"/>
      <c r="E87" s="8"/>
      <c r="F87" s="16"/>
      <c r="G87" s="16"/>
      <c r="H87" s="16"/>
    </row>
    <row r="88" spans="3:9">
      <c r="C88" s="16"/>
      <c r="D88" s="16"/>
      <c r="E88" s="8"/>
      <c r="F88" s="16"/>
      <c r="G88" s="16"/>
      <c r="H88" s="16"/>
    </row>
    <row r="89" spans="3:9">
      <c r="C89" s="16"/>
      <c r="D89" s="16"/>
      <c r="E89" s="8"/>
      <c r="F89" s="16"/>
      <c r="G89" s="16"/>
      <c r="H89" s="16"/>
    </row>
    <row r="90" spans="3:9">
      <c r="C90" s="16"/>
      <c r="D90" s="16"/>
      <c r="E90" s="8"/>
      <c r="F90" s="16"/>
      <c r="G90" s="16"/>
      <c r="H90" s="16"/>
    </row>
    <row r="91" spans="3:9">
      <c r="C91" s="4"/>
      <c r="D91" s="16"/>
      <c r="E91" s="8"/>
      <c r="F91" s="4"/>
      <c r="G91" s="4"/>
      <c r="H91" s="4"/>
      <c r="I91" s="20"/>
    </row>
    <row r="92" spans="3:9">
      <c r="C92" s="4"/>
      <c r="D92" s="4"/>
      <c r="E92" s="8"/>
      <c r="F92" s="4"/>
      <c r="G92" s="4"/>
      <c r="H92" s="4"/>
    </row>
    <row r="93" spans="3:9">
      <c r="C93" s="4"/>
      <c r="D93" s="4"/>
      <c r="E93" s="8"/>
      <c r="F93" s="4"/>
      <c r="G93" s="4"/>
      <c r="H93" s="4"/>
    </row>
    <row r="94" spans="3:9">
      <c r="C94" s="4"/>
      <c r="D94" s="4"/>
      <c r="E94" s="8"/>
      <c r="F94" s="4"/>
      <c r="G94" s="4"/>
      <c r="H94" s="4"/>
    </row>
    <row r="95" spans="3:9">
      <c r="C95" s="4"/>
      <c r="D95" s="4"/>
      <c r="E95" s="8"/>
      <c r="F95" s="4"/>
      <c r="G95" s="4"/>
      <c r="H95" s="4"/>
    </row>
    <row r="96" spans="3:9">
      <c r="C96" s="4"/>
      <c r="D96" s="4"/>
      <c r="E96" s="8"/>
      <c r="F96" s="4"/>
      <c r="G96" s="4"/>
      <c r="H96" s="4"/>
    </row>
    <row r="97" spans="3:8">
      <c r="C97" s="4"/>
      <c r="D97" s="4"/>
      <c r="E97" s="8"/>
      <c r="F97" s="4"/>
      <c r="G97" s="4"/>
      <c r="H97" s="4"/>
    </row>
    <row r="98" spans="3:8">
      <c r="E98" s="7"/>
    </row>
    <row r="99" spans="3:8">
      <c r="E99" s="7"/>
    </row>
    <row r="100" spans="3:8">
      <c r="E100" s="7"/>
    </row>
  </sheetData>
  <pageMargins left="0.7" right="0.7" top="0.75" bottom="0.75" header="0.3" footer="0.3"/>
  <pageSetup orientation="portrait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2:L106"/>
  <sheetViews>
    <sheetView workbookViewId="0">
      <selection activeCell="I15" sqref="I15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6384" width="11.42578125" style="1"/>
  </cols>
  <sheetData>
    <row r="2" spans="2:9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9">
      <c r="C3" s="3"/>
      <c r="D3" s="3"/>
      <c r="E3" s="6"/>
      <c r="I3" s="3"/>
    </row>
    <row r="4" spans="2:9">
      <c r="B4" s="13" t="s">
        <v>36</v>
      </c>
      <c r="C4" s="13"/>
      <c r="D4" s="13"/>
      <c r="E4" s="14">
        <f>'0417'!E70</f>
        <v>1640500</v>
      </c>
      <c r="F4" s="29">
        <f>'0417'!F70</f>
        <v>1255373</v>
      </c>
      <c r="G4" s="13"/>
      <c r="H4" s="22">
        <f>'0417'!H70</f>
        <v>0</v>
      </c>
    </row>
    <row r="5" spans="2:9">
      <c r="B5" s="2"/>
      <c r="C5" s="16"/>
      <c r="D5" s="16"/>
      <c r="E5" s="8">
        <f>E4+C5+D5</f>
        <v>1640500</v>
      </c>
      <c r="F5" s="17"/>
      <c r="G5" s="17"/>
      <c r="H5" s="17"/>
    </row>
    <row r="6" spans="2:9">
      <c r="B6" s="2"/>
      <c r="C6" s="16"/>
      <c r="D6" s="16"/>
      <c r="E6" s="8">
        <f t="shared" ref="E6:E76" si="0">E5+C6+D6</f>
        <v>1640500</v>
      </c>
      <c r="F6" s="17"/>
      <c r="G6" s="17"/>
      <c r="H6" s="17"/>
      <c r="I6" s="10"/>
    </row>
    <row r="7" spans="2:9">
      <c r="B7" s="2">
        <v>42859</v>
      </c>
      <c r="C7" s="16"/>
      <c r="D7" s="16"/>
      <c r="E7" s="8">
        <f t="shared" si="0"/>
        <v>1640500</v>
      </c>
      <c r="F7" s="17"/>
      <c r="G7" s="17"/>
      <c r="H7" s="17">
        <v>50000</v>
      </c>
      <c r="I7" s="10" t="s">
        <v>140</v>
      </c>
    </row>
    <row r="8" spans="2:9">
      <c r="B8" s="2">
        <v>42859</v>
      </c>
      <c r="C8" s="16"/>
      <c r="D8" s="16"/>
      <c r="E8" s="8">
        <f t="shared" si="0"/>
        <v>1640500</v>
      </c>
      <c r="F8" s="17"/>
      <c r="G8" s="17"/>
      <c r="H8" s="17">
        <v>50000</v>
      </c>
      <c r="I8" s="10" t="s">
        <v>64</v>
      </c>
    </row>
    <row r="9" spans="2:9">
      <c r="B9" s="2">
        <v>42863</v>
      </c>
      <c r="C9" s="16"/>
      <c r="D9" s="16"/>
      <c r="E9" s="8">
        <f t="shared" si="0"/>
        <v>1640500</v>
      </c>
      <c r="F9" s="17">
        <v>80700</v>
      </c>
      <c r="G9" s="17"/>
      <c r="H9" s="17"/>
      <c r="I9" s="10" t="s">
        <v>96</v>
      </c>
    </row>
    <row r="10" spans="2:9">
      <c r="B10" s="2">
        <v>42863</v>
      </c>
      <c r="C10" s="16"/>
      <c r="D10" s="16"/>
      <c r="E10" s="8">
        <f t="shared" si="0"/>
        <v>1640500</v>
      </c>
      <c r="F10" s="17">
        <v>50000</v>
      </c>
      <c r="G10" s="17"/>
      <c r="H10" s="17"/>
      <c r="I10" s="10" t="s">
        <v>148</v>
      </c>
    </row>
    <row r="11" spans="2:9">
      <c r="B11" s="2">
        <v>42866</v>
      </c>
      <c r="C11" s="16"/>
      <c r="D11" s="16"/>
      <c r="E11" s="8">
        <f t="shared" si="0"/>
        <v>1640500</v>
      </c>
      <c r="F11" s="17">
        <v>140000</v>
      </c>
      <c r="G11" s="17"/>
      <c r="H11" s="17"/>
      <c r="I11" s="10" t="s">
        <v>149</v>
      </c>
    </row>
    <row r="12" spans="2:9">
      <c r="B12" s="2">
        <v>42867</v>
      </c>
      <c r="C12" s="16"/>
      <c r="D12" s="16"/>
      <c r="E12" s="8">
        <f t="shared" si="0"/>
        <v>1640500</v>
      </c>
      <c r="F12" s="17"/>
      <c r="G12" s="17"/>
      <c r="H12" s="17">
        <v>224236</v>
      </c>
      <c r="I12" s="10" t="s">
        <v>141</v>
      </c>
    </row>
    <row r="13" spans="2:9">
      <c r="B13" s="30">
        <v>42871</v>
      </c>
      <c r="C13" s="31"/>
      <c r="D13" s="31">
        <v>-9600</v>
      </c>
      <c r="E13" s="8">
        <f t="shared" si="0"/>
        <v>1630900</v>
      </c>
      <c r="F13" s="17"/>
      <c r="G13" s="17"/>
      <c r="H13" s="17"/>
      <c r="I13" s="10" t="s">
        <v>142</v>
      </c>
    </row>
    <row r="14" spans="2:9">
      <c r="B14" s="2">
        <v>42871</v>
      </c>
      <c r="C14" s="16"/>
      <c r="D14" s="16">
        <v>-10900</v>
      </c>
      <c r="E14" s="8">
        <f t="shared" si="0"/>
        <v>1620000</v>
      </c>
      <c r="F14" s="17"/>
      <c r="G14" s="17"/>
      <c r="H14" s="17"/>
      <c r="I14" s="10" t="s">
        <v>143</v>
      </c>
    </row>
    <row r="15" spans="2:9">
      <c r="B15" s="2">
        <v>42871</v>
      </c>
      <c r="D15" s="16">
        <v>-76000</v>
      </c>
      <c r="E15" s="8">
        <f t="shared" si="0"/>
        <v>1544000</v>
      </c>
      <c r="F15" s="17"/>
      <c r="G15" s="10"/>
      <c r="H15" s="10"/>
      <c r="I15" s="10" t="s">
        <v>62</v>
      </c>
    </row>
    <row r="16" spans="2:9">
      <c r="B16" s="2">
        <v>42871</v>
      </c>
      <c r="C16" s="16"/>
      <c r="D16" s="16">
        <v>-2000</v>
      </c>
      <c r="E16" s="8">
        <f t="shared" si="0"/>
        <v>1542000</v>
      </c>
      <c r="F16" s="17"/>
      <c r="G16" s="17"/>
      <c r="H16" s="17"/>
      <c r="I16" s="10" t="s">
        <v>144</v>
      </c>
    </row>
    <row r="17" spans="2:9">
      <c r="B17" s="2">
        <v>42873</v>
      </c>
      <c r="C17" s="16"/>
      <c r="D17" s="16"/>
      <c r="E17" s="8">
        <f t="shared" si="0"/>
        <v>1542000</v>
      </c>
      <c r="F17" s="17"/>
      <c r="G17" s="17"/>
      <c r="H17" s="17">
        <v>50000</v>
      </c>
      <c r="I17" s="10" t="s">
        <v>116</v>
      </c>
    </row>
    <row r="18" spans="2:9">
      <c r="B18" s="2">
        <v>42874</v>
      </c>
      <c r="C18" s="16"/>
      <c r="D18" s="16"/>
      <c r="E18" s="8">
        <f t="shared" si="0"/>
        <v>1542000</v>
      </c>
      <c r="F18" s="17"/>
      <c r="G18" s="17"/>
      <c r="H18" s="17">
        <v>50000</v>
      </c>
      <c r="I18" s="10" t="s">
        <v>64</v>
      </c>
    </row>
    <row r="19" spans="2:9">
      <c r="B19" s="2">
        <v>42874</v>
      </c>
      <c r="C19" s="16"/>
      <c r="D19" s="16"/>
      <c r="E19" s="8">
        <f t="shared" si="0"/>
        <v>1542000</v>
      </c>
      <c r="F19" s="17">
        <v>19800</v>
      </c>
      <c r="G19" s="17"/>
      <c r="H19" s="17"/>
      <c r="I19" s="10" t="s">
        <v>150</v>
      </c>
    </row>
    <row r="20" spans="2:9">
      <c r="B20" s="2">
        <v>42874</v>
      </c>
      <c r="C20" s="16"/>
      <c r="D20" s="16"/>
      <c r="E20" s="8">
        <f t="shared" si="0"/>
        <v>1542000</v>
      </c>
      <c r="F20" s="17">
        <v>70000</v>
      </c>
      <c r="G20" s="17"/>
      <c r="H20" s="17"/>
      <c r="I20" s="10" t="s">
        <v>151</v>
      </c>
    </row>
    <row r="21" spans="2:9">
      <c r="B21" s="2">
        <v>42877</v>
      </c>
      <c r="C21" s="16">
        <v>400000</v>
      </c>
      <c r="D21" s="16"/>
      <c r="E21" s="8">
        <f t="shared" si="0"/>
        <v>1942000</v>
      </c>
      <c r="F21" s="17"/>
      <c r="G21" s="17"/>
      <c r="H21" s="17"/>
      <c r="I21" s="10" t="s">
        <v>145</v>
      </c>
    </row>
    <row r="22" spans="2:9">
      <c r="B22" s="2">
        <v>42878</v>
      </c>
      <c r="C22" s="16"/>
      <c r="D22" s="16"/>
      <c r="E22" s="8">
        <f t="shared" si="0"/>
        <v>1942000</v>
      </c>
      <c r="F22" s="17">
        <v>14200</v>
      </c>
      <c r="G22" s="17"/>
      <c r="H22" s="17"/>
      <c r="I22" s="10" t="s">
        <v>32</v>
      </c>
    </row>
    <row r="23" spans="2:9">
      <c r="B23" s="2">
        <v>42879</v>
      </c>
      <c r="C23" s="16"/>
      <c r="D23" s="16">
        <v>-67000</v>
      </c>
      <c r="E23" s="8">
        <f t="shared" si="0"/>
        <v>1875000</v>
      </c>
      <c r="F23" s="17"/>
      <c r="G23" s="17"/>
      <c r="H23" s="17"/>
      <c r="I23" s="10" t="s">
        <v>61</v>
      </c>
    </row>
    <row r="24" spans="2:9">
      <c r="B24" s="2">
        <v>42885</v>
      </c>
      <c r="C24" s="16"/>
      <c r="D24" s="16"/>
      <c r="E24" s="8">
        <f t="shared" si="0"/>
        <v>1875000</v>
      </c>
      <c r="F24" s="17"/>
      <c r="G24" s="17"/>
      <c r="H24" s="17">
        <v>-319300</v>
      </c>
      <c r="I24" s="1" t="s">
        <v>121</v>
      </c>
    </row>
    <row r="25" spans="2:9">
      <c r="B25" s="2">
        <v>42886</v>
      </c>
      <c r="C25" s="16"/>
      <c r="D25" s="16"/>
      <c r="E25" s="8">
        <f t="shared" si="0"/>
        <v>1875000</v>
      </c>
      <c r="F25" s="17"/>
      <c r="G25" s="17"/>
      <c r="H25" s="17">
        <v>-353416</v>
      </c>
      <c r="I25" s="10" t="s">
        <v>146</v>
      </c>
    </row>
    <row r="26" spans="2:9">
      <c r="B26" s="2">
        <v>42886</v>
      </c>
      <c r="C26" s="16"/>
      <c r="D26" s="16"/>
      <c r="E26" s="8">
        <f t="shared" si="0"/>
        <v>1875000</v>
      </c>
      <c r="F26" s="17">
        <v>300000</v>
      </c>
      <c r="G26" s="17"/>
      <c r="H26" s="17"/>
      <c r="I26" s="10" t="s">
        <v>152</v>
      </c>
    </row>
    <row r="27" spans="2:9">
      <c r="B27" s="2">
        <v>42886</v>
      </c>
      <c r="C27" s="16"/>
      <c r="D27" s="16"/>
      <c r="E27" s="8">
        <f t="shared" si="0"/>
        <v>1875000</v>
      </c>
      <c r="F27" s="17"/>
      <c r="G27" s="17"/>
      <c r="H27" s="17">
        <v>50000</v>
      </c>
      <c r="I27" s="10" t="s">
        <v>64</v>
      </c>
    </row>
    <row r="28" spans="2:9">
      <c r="B28" s="2"/>
      <c r="C28" s="16"/>
      <c r="D28" s="16"/>
      <c r="E28" s="8">
        <f t="shared" si="0"/>
        <v>1875000</v>
      </c>
      <c r="F28" s="17"/>
      <c r="G28" s="17"/>
      <c r="H28" s="17"/>
      <c r="I28" s="10"/>
    </row>
    <row r="29" spans="2:9">
      <c r="B29" s="2"/>
      <c r="C29" s="16"/>
      <c r="D29" s="16"/>
      <c r="E29" s="8">
        <f t="shared" si="0"/>
        <v>1875000</v>
      </c>
      <c r="F29" s="17">
        <f>SUM(F4:F27)</f>
        <v>1930073</v>
      </c>
      <c r="G29" s="17"/>
      <c r="H29" s="17">
        <f>SUM(H4:H28)</f>
        <v>-198480</v>
      </c>
      <c r="I29" s="10"/>
    </row>
    <row r="30" spans="2:9">
      <c r="B30" s="2"/>
      <c r="C30" s="16"/>
      <c r="D30" s="16"/>
      <c r="E30" s="8">
        <f t="shared" si="0"/>
        <v>1875000</v>
      </c>
      <c r="F30" s="17"/>
      <c r="G30" s="17"/>
      <c r="H30" s="17"/>
      <c r="I30" s="10"/>
    </row>
    <row r="31" spans="2:9">
      <c r="B31" s="2"/>
      <c r="C31" s="16"/>
      <c r="D31" s="16"/>
      <c r="E31" s="8">
        <f t="shared" si="0"/>
        <v>1875000</v>
      </c>
      <c r="F31" s="40">
        <f>F29-H29</f>
        <v>2128553</v>
      </c>
      <c r="G31" s="40"/>
      <c r="H31" s="40">
        <v>0</v>
      </c>
      <c r="I31" s="41" t="s">
        <v>153</v>
      </c>
    </row>
    <row r="32" spans="2:9">
      <c r="B32" s="2">
        <v>42886</v>
      </c>
      <c r="C32" s="16"/>
      <c r="D32" s="16">
        <v>-1500000</v>
      </c>
      <c r="E32" s="8">
        <f t="shared" si="0"/>
        <v>375000</v>
      </c>
      <c r="F32" s="17"/>
      <c r="G32" s="17"/>
      <c r="H32" s="17"/>
      <c r="I32" s="10" t="s">
        <v>154</v>
      </c>
    </row>
    <row r="33" spans="2:9">
      <c r="B33" s="2"/>
      <c r="C33" s="16"/>
      <c r="D33" s="16"/>
      <c r="E33" s="8">
        <f t="shared" si="0"/>
        <v>375000</v>
      </c>
      <c r="F33" s="17"/>
      <c r="G33" s="17"/>
      <c r="H33" s="17"/>
      <c r="I33" s="10"/>
    </row>
    <row r="34" spans="2:9">
      <c r="B34" s="28" t="s">
        <v>47</v>
      </c>
      <c r="C34" s="38"/>
      <c r="D34" s="38"/>
      <c r="E34" s="8">
        <f t="shared" si="0"/>
        <v>375000</v>
      </c>
      <c r="F34" s="38">
        <f>F31+D32</f>
        <v>628553</v>
      </c>
      <c r="G34" s="38"/>
      <c r="H34" s="38">
        <v>0</v>
      </c>
      <c r="I34" s="10"/>
    </row>
    <row r="35" spans="2:9">
      <c r="B35" s="2"/>
      <c r="C35" s="16"/>
      <c r="D35" s="16"/>
      <c r="E35" s="8">
        <f t="shared" si="0"/>
        <v>375000</v>
      </c>
      <c r="F35" s="17"/>
      <c r="G35" s="17"/>
      <c r="H35" s="10"/>
      <c r="I35" s="10"/>
    </row>
    <row r="36" spans="2:9">
      <c r="B36" s="2"/>
      <c r="C36" s="16"/>
      <c r="D36" s="16"/>
      <c r="E36" s="8">
        <f t="shared" si="0"/>
        <v>375000</v>
      </c>
      <c r="F36" s="17"/>
      <c r="G36" s="17"/>
      <c r="H36" s="17"/>
      <c r="I36" s="10"/>
    </row>
    <row r="37" spans="2:9">
      <c r="C37" s="36"/>
      <c r="D37" s="36"/>
      <c r="E37" s="8">
        <f t="shared" si="0"/>
        <v>375000</v>
      </c>
      <c r="F37" s="36"/>
      <c r="G37" s="17"/>
      <c r="H37" s="17"/>
      <c r="I37" s="10"/>
    </row>
    <row r="38" spans="2:9">
      <c r="B38" s="2"/>
      <c r="C38" s="16"/>
      <c r="D38" s="16"/>
      <c r="E38" s="8">
        <f t="shared" si="0"/>
        <v>375000</v>
      </c>
      <c r="F38" s="17"/>
      <c r="G38" s="17"/>
      <c r="H38" s="17"/>
      <c r="I38" s="10"/>
    </row>
    <row r="39" spans="2:9">
      <c r="B39" s="2"/>
      <c r="C39" s="16"/>
      <c r="D39" s="16"/>
      <c r="E39" s="8">
        <f t="shared" si="0"/>
        <v>375000</v>
      </c>
      <c r="F39" s="17"/>
      <c r="G39" s="17"/>
      <c r="H39" s="17"/>
      <c r="I39" s="10"/>
    </row>
    <row r="40" spans="2:9">
      <c r="B40" s="39"/>
      <c r="C40" s="17"/>
      <c r="D40" s="17"/>
      <c r="E40" s="8">
        <f t="shared" si="0"/>
        <v>375000</v>
      </c>
      <c r="F40" s="36"/>
      <c r="G40" s="36"/>
      <c r="H40" s="36"/>
      <c r="I40" s="10"/>
    </row>
    <row r="41" spans="2:9">
      <c r="B41" s="2"/>
      <c r="C41" s="16"/>
      <c r="D41" s="16"/>
      <c r="E41" s="8">
        <f t="shared" si="0"/>
        <v>375000</v>
      </c>
      <c r="F41" s="17"/>
      <c r="G41" s="17"/>
      <c r="H41" s="17"/>
      <c r="I41" s="10"/>
    </row>
    <row r="42" spans="2:9">
      <c r="B42" s="2"/>
      <c r="C42" s="16"/>
      <c r="D42" s="16"/>
      <c r="E42" s="8">
        <f t="shared" si="0"/>
        <v>375000</v>
      </c>
      <c r="F42" s="17"/>
      <c r="G42" s="17"/>
      <c r="H42" s="17"/>
      <c r="I42" s="10"/>
    </row>
    <row r="43" spans="2:9">
      <c r="B43" s="2"/>
      <c r="C43" s="16"/>
      <c r="D43" s="16"/>
      <c r="E43" s="8">
        <f t="shared" si="0"/>
        <v>375000</v>
      </c>
      <c r="F43" s="17"/>
      <c r="G43" s="17"/>
      <c r="H43" s="17"/>
      <c r="I43" s="10"/>
    </row>
    <row r="44" spans="2:9">
      <c r="B44" s="2"/>
      <c r="C44" s="16"/>
      <c r="D44" s="16"/>
      <c r="E44" s="8">
        <f t="shared" si="0"/>
        <v>375000</v>
      </c>
      <c r="F44" s="16"/>
      <c r="G44" s="16"/>
      <c r="H44" s="16"/>
    </row>
    <row r="45" spans="2:9">
      <c r="B45" s="2"/>
      <c r="C45" s="16"/>
      <c r="D45" s="16"/>
      <c r="E45" s="8">
        <f t="shared" si="0"/>
        <v>375000</v>
      </c>
      <c r="F45" s="16"/>
      <c r="G45" s="16"/>
      <c r="H45" s="16"/>
    </row>
    <row r="46" spans="2:9">
      <c r="B46" s="2"/>
      <c r="C46" s="16"/>
      <c r="D46" s="16"/>
      <c r="E46" s="8">
        <f t="shared" si="0"/>
        <v>375000</v>
      </c>
      <c r="F46" s="16"/>
      <c r="G46" s="16"/>
      <c r="H46" s="16"/>
    </row>
    <row r="47" spans="2:9">
      <c r="B47" s="2"/>
      <c r="C47" s="16"/>
      <c r="D47" s="16"/>
      <c r="E47" s="8">
        <f t="shared" si="0"/>
        <v>375000</v>
      </c>
      <c r="F47" s="16"/>
      <c r="G47" s="16"/>
      <c r="H47" s="16"/>
    </row>
    <row r="48" spans="2:9">
      <c r="B48" s="2"/>
      <c r="C48" s="16"/>
      <c r="D48" s="16"/>
      <c r="E48" s="8">
        <f t="shared" si="0"/>
        <v>375000</v>
      </c>
      <c r="F48" s="16"/>
      <c r="G48" s="16"/>
      <c r="H48" s="16"/>
    </row>
    <row r="49" spans="2:12">
      <c r="B49" s="2"/>
      <c r="C49" s="16"/>
      <c r="D49" s="16"/>
      <c r="E49" s="8">
        <f t="shared" si="0"/>
        <v>375000</v>
      </c>
      <c r="F49" s="16"/>
      <c r="G49" s="16"/>
      <c r="H49" s="16"/>
    </row>
    <row r="50" spans="2:12">
      <c r="B50" s="2"/>
      <c r="C50" s="16"/>
      <c r="D50" s="16"/>
      <c r="E50" s="8">
        <f t="shared" si="0"/>
        <v>375000</v>
      </c>
      <c r="F50" s="16"/>
      <c r="G50" s="16"/>
      <c r="H50" s="16"/>
    </row>
    <row r="51" spans="2:12">
      <c r="B51" s="2"/>
      <c r="C51" s="16"/>
      <c r="D51" s="16"/>
      <c r="E51" s="8">
        <f t="shared" si="0"/>
        <v>375000</v>
      </c>
      <c r="F51" s="16"/>
      <c r="G51" s="16"/>
      <c r="H51" s="16"/>
    </row>
    <row r="52" spans="2:12">
      <c r="B52" s="2"/>
      <c r="C52" s="17"/>
      <c r="D52" s="17"/>
      <c r="E52" s="8">
        <f t="shared" si="0"/>
        <v>375000</v>
      </c>
      <c r="F52" s="17"/>
      <c r="G52" s="17"/>
      <c r="H52" s="17"/>
      <c r="I52" s="10"/>
    </row>
    <row r="53" spans="2:12">
      <c r="B53" s="32"/>
      <c r="C53" s="17"/>
      <c r="D53" s="17"/>
      <c r="E53" s="8">
        <f t="shared" si="0"/>
        <v>375000</v>
      </c>
      <c r="F53" s="17"/>
      <c r="G53" s="17"/>
      <c r="H53" s="17"/>
      <c r="I53" s="10"/>
      <c r="J53" s="10"/>
      <c r="K53" s="10"/>
      <c r="L53" s="10"/>
    </row>
    <row r="54" spans="2:12">
      <c r="B54" s="32"/>
      <c r="C54" s="17"/>
      <c r="D54" s="17"/>
      <c r="E54" s="8">
        <f t="shared" si="0"/>
        <v>375000</v>
      </c>
      <c r="F54" s="17"/>
      <c r="G54" s="17"/>
      <c r="H54" s="17"/>
      <c r="I54" s="10"/>
      <c r="J54" s="10"/>
      <c r="K54" s="10"/>
      <c r="L54" s="10"/>
    </row>
    <row r="55" spans="2:12">
      <c r="B55" s="32"/>
      <c r="C55" s="17"/>
      <c r="D55" s="17"/>
      <c r="E55" s="8">
        <f t="shared" si="0"/>
        <v>375000</v>
      </c>
      <c r="F55" s="17"/>
      <c r="G55" s="17"/>
      <c r="H55" s="17"/>
      <c r="I55" s="10"/>
      <c r="J55" s="10"/>
      <c r="K55" s="10"/>
      <c r="L55" s="10"/>
    </row>
    <row r="56" spans="2:12">
      <c r="B56" s="2"/>
      <c r="C56" s="16"/>
      <c r="D56" s="16"/>
      <c r="E56" s="8">
        <f t="shared" si="0"/>
        <v>375000</v>
      </c>
      <c r="F56" s="17"/>
      <c r="G56" s="17"/>
      <c r="H56" s="17"/>
      <c r="I56" s="10"/>
      <c r="J56" s="10"/>
      <c r="K56" s="10"/>
      <c r="L56" s="10"/>
    </row>
    <row r="57" spans="2:12">
      <c r="B57" s="2"/>
      <c r="C57" s="16"/>
      <c r="D57" s="16"/>
      <c r="E57" s="8">
        <f t="shared" si="0"/>
        <v>375000</v>
      </c>
      <c r="F57" s="17"/>
      <c r="G57" s="17"/>
      <c r="H57" s="17"/>
      <c r="I57" s="10"/>
      <c r="J57" s="10"/>
      <c r="K57" s="10"/>
      <c r="L57" s="10"/>
    </row>
    <row r="58" spans="2:12">
      <c r="B58" s="2"/>
      <c r="C58" s="16"/>
      <c r="D58" s="16"/>
      <c r="E58" s="8">
        <f t="shared" si="0"/>
        <v>375000</v>
      </c>
      <c r="F58" s="17"/>
      <c r="G58" s="17"/>
      <c r="H58" s="17"/>
      <c r="I58" s="10"/>
      <c r="J58" s="10"/>
      <c r="K58" s="10"/>
      <c r="L58" s="10"/>
    </row>
    <row r="59" spans="2:12">
      <c r="B59" s="2"/>
      <c r="C59" s="16"/>
      <c r="D59" s="16"/>
      <c r="E59" s="8">
        <f t="shared" si="0"/>
        <v>375000</v>
      </c>
      <c r="F59" s="16"/>
      <c r="G59" s="16"/>
      <c r="H59" s="16"/>
    </row>
    <row r="60" spans="2:12">
      <c r="B60" s="2"/>
      <c r="C60" s="16"/>
      <c r="D60" s="16"/>
      <c r="E60" s="8">
        <f t="shared" si="0"/>
        <v>375000</v>
      </c>
      <c r="F60" s="16"/>
      <c r="G60" s="16"/>
      <c r="H60" s="16"/>
    </row>
    <row r="61" spans="2:12">
      <c r="B61" s="2"/>
      <c r="C61" s="16"/>
      <c r="D61" s="16"/>
      <c r="E61" s="8">
        <f t="shared" si="0"/>
        <v>375000</v>
      </c>
      <c r="F61" s="16"/>
      <c r="G61" s="16"/>
      <c r="H61" s="16"/>
    </row>
    <row r="62" spans="2:12">
      <c r="B62" s="2"/>
      <c r="C62" s="16"/>
      <c r="D62" s="16"/>
      <c r="E62" s="8">
        <f t="shared" si="0"/>
        <v>375000</v>
      </c>
      <c r="F62" s="16"/>
      <c r="G62" s="16"/>
      <c r="H62" s="16"/>
    </row>
    <row r="63" spans="2:12">
      <c r="B63" s="2"/>
      <c r="C63" s="16"/>
      <c r="D63" s="16"/>
      <c r="E63" s="8">
        <f t="shared" si="0"/>
        <v>375000</v>
      </c>
      <c r="F63" s="16"/>
      <c r="G63" s="16"/>
      <c r="H63" s="16"/>
    </row>
    <row r="64" spans="2:12">
      <c r="B64" s="2"/>
      <c r="C64" s="16"/>
      <c r="D64" s="16"/>
      <c r="E64" s="8">
        <f t="shared" si="0"/>
        <v>375000</v>
      </c>
      <c r="F64" s="16"/>
      <c r="G64" s="16"/>
      <c r="H64" s="16"/>
    </row>
    <row r="65" spans="2:9">
      <c r="B65" s="2"/>
      <c r="C65" s="16"/>
      <c r="D65" s="16"/>
      <c r="E65" s="8">
        <f t="shared" si="0"/>
        <v>375000</v>
      </c>
      <c r="F65" s="16"/>
      <c r="G65" s="16"/>
      <c r="H65" s="16"/>
    </row>
    <row r="66" spans="2:9">
      <c r="B66" s="2"/>
      <c r="C66" s="16"/>
      <c r="D66" s="16"/>
      <c r="E66" s="8">
        <f t="shared" si="0"/>
        <v>375000</v>
      </c>
      <c r="F66" s="16"/>
      <c r="G66" s="16"/>
      <c r="H66" s="16"/>
    </row>
    <row r="67" spans="2:9">
      <c r="B67" s="2"/>
      <c r="C67" s="16"/>
      <c r="D67" s="16"/>
      <c r="E67" s="8">
        <f t="shared" si="0"/>
        <v>375000</v>
      </c>
      <c r="F67" s="16"/>
      <c r="G67" s="16"/>
      <c r="H67" s="16"/>
    </row>
    <row r="68" spans="2:9">
      <c r="B68" s="2"/>
      <c r="C68" s="16"/>
      <c r="D68" s="16"/>
      <c r="E68" s="8">
        <f t="shared" si="0"/>
        <v>375000</v>
      </c>
      <c r="F68" s="16"/>
      <c r="G68" s="16"/>
      <c r="H68" s="16"/>
    </row>
    <row r="69" spans="2:9">
      <c r="C69" s="16"/>
      <c r="D69" s="16"/>
      <c r="E69" s="8">
        <f t="shared" si="0"/>
        <v>375000</v>
      </c>
      <c r="G69" s="16"/>
      <c r="I69" s="24"/>
    </row>
    <row r="70" spans="2:9">
      <c r="C70" s="16"/>
      <c r="D70" s="16"/>
      <c r="E70" s="8">
        <f t="shared" si="0"/>
        <v>375000</v>
      </c>
      <c r="I70" s="24"/>
    </row>
    <row r="71" spans="2:9">
      <c r="B71" s="2"/>
      <c r="C71" s="16"/>
      <c r="D71" s="16"/>
      <c r="E71" s="8">
        <f t="shared" si="0"/>
        <v>375000</v>
      </c>
      <c r="F71" s="16"/>
      <c r="G71" s="16"/>
      <c r="H71" s="16"/>
    </row>
    <row r="72" spans="2:9">
      <c r="C72" s="16"/>
      <c r="D72" s="16"/>
      <c r="E72" s="8">
        <f t="shared" si="0"/>
        <v>375000</v>
      </c>
      <c r="F72" s="16"/>
      <c r="G72" s="16"/>
      <c r="H72" s="16"/>
    </row>
    <row r="73" spans="2:9">
      <c r="C73" s="16"/>
      <c r="D73" s="16"/>
      <c r="E73" s="8">
        <f t="shared" si="0"/>
        <v>375000</v>
      </c>
      <c r="F73" s="16"/>
      <c r="G73" s="16"/>
      <c r="H73" s="16"/>
    </row>
    <row r="74" spans="2:9">
      <c r="C74" s="16"/>
      <c r="D74" s="16"/>
      <c r="E74" s="8">
        <f t="shared" si="0"/>
        <v>375000</v>
      </c>
      <c r="F74" s="16"/>
      <c r="G74" s="16"/>
      <c r="H74" s="16"/>
    </row>
    <row r="75" spans="2:9">
      <c r="C75" s="16"/>
      <c r="D75" s="16"/>
      <c r="E75" s="8">
        <f t="shared" si="0"/>
        <v>375000</v>
      </c>
      <c r="F75" s="16"/>
      <c r="G75" s="16"/>
      <c r="H75" s="16"/>
    </row>
    <row r="76" spans="2:9">
      <c r="B76" s="2"/>
      <c r="C76" s="16"/>
      <c r="D76" s="16"/>
      <c r="E76" s="8">
        <f t="shared" si="0"/>
        <v>375000</v>
      </c>
      <c r="F76" s="16"/>
      <c r="G76" s="16"/>
      <c r="H76" s="16"/>
    </row>
    <row r="77" spans="2:9">
      <c r="B77" s="2"/>
      <c r="C77" s="16"/>
      <c r="D77" s="16"/>
      <c r="E77" s="8">
        <f t="shared" ref="E77:E97" si="1">E76+C77+D77</f>
        <v>375000</v>
      </c>
      <c r="F77" s="16"/>
      <c r="G77" s="16"/>
      <c r="H77" s="16"/>
    </row>
    <row r="78" spans="2:9">
      <c r="C78" s="16"/>
      <c r="D78" s="16"/>
      <c r="E78" s="8">
        <f t="shared" si="1"/>
        <v>375000</v>
      </c>
      <c r="F78" s="16"/>
      <c r="G78" s="16"/>
      <c r="H78" s="16"/>
    </row>
    <row r="79" spans="2:9">
      <c r="C79" s="16"/>
      <c r="D79" s="16"/>
      <c r="E79" s="8">
        <f t="shared" si="1"/>
        <v>375000</v>
      </c>
      <c r="F79" s="16"/>
      <c r="G79" s="16"/>
      <c r="H79" s="16"/>
    </row>
    <row r="80" spans="2:9">
      <c r="C80" s="16"/>
      <c r="D80" s="16"/>
      <c r="E80" s="8">
        <f t="shared" si="1"/>
        <v>375000</v>
      </c>
      <c r="F80" s="16"/>
      <c r="G80" s="16"/>
      <c r="H80" s="16"/>
    </row>
    <row r="81" spans="3:8">
      <c r="C81" s="16"/>
      <c r="D81" s="16"/>
      <c r="E81" s="8">
        <f t="shared" si="1"/>
        <v>375000</v>
      </c>
      <c r="F81" s="16"/>
      <c r="G81" s="16"/>
      <c r="H81" s="16"/>
    </row>
    <row r="82" spans="3:8">
      <c r="C82" s="16"/>
      <c r="D82" s="16"/>
      <c r="E82" s="8">
        <f t="shared" si="1"/>
        <v>375000</v>
      </c>
      <c r="F82" s="16"/>
      <c r="G82" s="16"/>
      <c r="H82" s="16"/>
    </row>
    <row r="83" spans="3:8">
      <c r="C83" s="16"/>
      <c r="D83" s="16"/>
      <c r="E83" s="8">
        <f t="shared" si="1"/>
        <v>375000</v>
      </c>
      <c r="F83" s="16"/>
      <c r="G83" s="16"/>
      <c r="H83" s="16"/>
    </row>
    <row r="84" spans="3:8">
      <c r="C84" s="16"/>
      <c r="D84" s="16"/>
      <c r="E84" s="8">
        <f t="shared" si="1"/>
        <v>375000</v>
      </c>
      <c r="F84" s="16"/>
      <c r="G84" s="16"/>
      <c r="H84" s="16"/>
    </row>
    <row r="85" spans="3:8">
      <c r="C85" s="16"/>
      <c r="D85" s="16"/>
      <c r="E85" s="8">
        <f t="shared" si="1"/>
        <v>375000</v>
      </c>
      <c r="F85" s="16"/>
      <c r="G85" s="16"/>
      <c r="H85" s="16"/>
    </row>
    <row r="86" spans="3:8">
      <c r="C86" s="16"/>
      <c r="D86" s="16"/>
      <c r="E86" s="8">
        <f t="shared" si="1"/>
        <v>375000</v>
      </c>
      <c r="F86" s="16"/>
      <c r="G86" s="16"/>
      <c r="H86" s="16"/>
    </row>
    <row r="87" spans="3:8">
      <c r="C87" s="16"/>
      <c r="D87" s="16"/>
      <c r="E87" s="8">
        <f t="shared" si="1"/>
        <v>375000</v>
      </c>
      <c r="F87" s="16"/>
      <c r="G87" s="16"/>
      <c r="H87" s="16"/>
    </row>
    <row r="88" spans="3:8">
      <c r="C88" s="16"/>
      <c r="D88" s="16"/>
      <c r="E88" s="8">
        <f t="shared" si="1"/>
        <v>375000</v>
      </c>
      <c r="F88" s="16"/>
      <c r="G88" s="16"/>
      <c r="H88" s="16"/>
    </row>
    <row r="89" spans="3:8">
      <c r="C89" s="16"/>
      <c r="D89" s="16"/>
      <c r="E89" s="8">
        <f t="shared" si="1"/>
        <v>375000</v>
      </c>
      <c r="F89" s="16"/>
      <c r="G89" s="16"/>
      <c r="H89" s="16"/>
    </row>
    <row r="90" spans="3:8">
      <c r="C90" s="16"/>
      <c r="D90" s="16"/>
      <c r="E90" s="8">
        <f t="shared" si="1"/>
        <v>375000</v>
      </c>
      <c r="F90" s="16"/>
      <c r="G90" s="16"/>
      <c r="H90" s="16"/>
    </row>
    <row r="91" spans="3:8">
      <c r="C91" s="16"/>
      <c r="D91" s="16"/>
      <c r="E91" s="8">
        <f t="shared" si="1"/>
        <v>375000</v>
      </c>
      <c r="F91" s="16"/>
      <c r="G91" s="16"/>
      <c r="H91" s="16"/>
    </row>
    <row r="92" spans="3:8">
      <c r="C92" s="16"/>
      <c r="D92" s="16"/>
      <c r="E92" s="8">
        <f t="shared" si="1"/>
        <v>375000</v>
      </c>
      <c r="F92" s="16"/>
      <c r="G92" s="16"/>
      <c r="H92" s="16"/>
    </row>
    <row r="93" spans="3:8">
      <c r="C93" s="16"/>
      <c r="D93" s="16"/>
      <c r="E93" s="8">
        <f t="shared" si="1"/>
        <v>375000</v>
      </c>
      <c r="F93" s="16"/>
      <c r="G93" s="16"/>
      <c r="H93" s="16"/>
    </row>
    <row r="94" spans="3:8">
      <c r="C94" s="16"/>
      <c r="D94" s="16"/>
      <c r="E94" s="8">
        <f t="shared" si="1"/>
        <v>375000</v>
      </c>
      <c r="F94" s="16"/>
      <c r="G94" s="16"/>
      <c r="H94" s="16"/>
    </row>
    <row r="95" spans="3:8">
      <c r="C95" s="16"/>
      <c r="D95" s="16"/>
      <c r="E95" s="8">
        <f t="shared" si="1"/>
        <v>375000</v>
      </c>
      <c r="F95" s="16"/>
      <c r="G95" s="16"/>
      <c r="H95" s="16"/>
    </row>
    <row r="96" spans="3:8">
      <c r="C96" s="16"/>
      <c r="D96" s="16">
        <v>-130000</v>
      </c>
      <c r="E96" s="8">
        <f t="shared" si="1"/>
        <v>245000</v>
      </c>
      <c r="F96" s="16" t="s">
        <v>97</v>
      </c>
      <c r="G96" s="16"/>
      <c r="H96" s="16"/>
    </row>
    <row r="97" spans="3:9">
      <c r="C97" s="4"/>
      <c r="D97" s="16"/>
      <c r="E97" s="8">
        <f t="shared" si="1"/>
        <v>245000</v>
      </c>
      <c r="F97" s="4"/>
      <c r="G97" s="4"/>
      <c r="H97" s="4"/>
      <c r="I97" s="20"/>
    </row>
    <row r="98" spans="3:9">
      <c r="C98" s="4"/>
      <c r="D98" s="4"/>
      <c r="E98" s="8"/>
      <c r="F98" s="4"/>
      <c r="G98" s="4"/>
      <c r="H98" s="4"/>
    </row>
    <row r="99" spans="3:9">
      <c r="C99" s="4"/>
      <c r="D99" s="4"/>
      <c r="E99" s="8"/>
      <c r="F99" s="4"/>
      <c r="G99" s="4"/>
      <c r="H99" s="4"/>
    </row>
    <row r="100" spans="3:9">
      <c r="C100" s="4"/>
      <c r="D100" s="4"/>
      <c r="E100" s="8"/>
      <c r="F100" s="4"/>
      <c r="G100" s="4"/>
      <c r="H100" s="4"/>
    </row>
    <row r="101" spans="3:9">
      <c r="C101" s="4"/>
      <c r="D101" s="4"/>
      <c r="E101" s="8"/>
      <c r="F101" s="4"/>
      <c r="G101" s="4"/>
      <c r="H101" s="4"/>
    </row>
    <row r="102" spans="3:9">
      <c r="C102" s="4"/>
      <c r="D102" s="4"/>
      <c r="E102" s="8"/>
      <c r="F102" s="4"/>
      <c r="G102" s="4"/>
      <c r="H102" s="4"/>
    </row>
    <row r="103" spans="3:9">
      <c r="C103" s="4"/>
      <c r="D103" s="4"/>
      <c r="E103" s="8"/>
      <c r="F103" s="4"/>
      <c r="G103" s="4"/>
      <c r="H103" s="4"/>
    </row>
    <row r="104" spans="3:9">
      <c r="E104" s="7"/>
    </row>
    <row r="105" spans="3:9">
      <c r="E105" s="7"/>
    </row>
    <row r="106" spans="3:9">
      <c r="E106" s="7"/>
    </row>
  </sheetData>
  <pageMargins left="0.7" right="0.7" top="0.75" bottom="0.75" header="0.3" footer="0.3"/>
  <pageSetup orientation="portrait" verticalDpi="2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L108"/>
  <sheetViews>
    <sheetView workbookViewId="0">
      <selection activeCell="J19" sqref="J19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6384" width="11.42578125" style="1"/>
  </cols>
  <sheetData>
    <row r="2" spans="2:9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9">
      <c r="C3" s="3"/>
      <c r="D3" s="3"/>
      <c r="E3" s="6"/>
      <c r="I3" s="3"/>
    </row>
    <row r="4" spans="2:9">
      <c r="B4" s="13" t="s">
        <v>36</v>
      </c>
      <c r="C4" s="13"/>
      <c r="D4" s="13"/>
      <c r="E4" s="14">
        <v>375000</v>
      </c>
      <c r="F4" s="29">
        <v>628553</v>
      </c>
      <c r="G4" s="13"/>
      <c r="H4" s="22">
        <v>0</v>
      </c>
    </row>
    <row r="5" spans="2:9">
      <c r="B5" s="2"/>
      <c r="C5" s="16"/>
      <c r="D5" s="16"/>
      <c r="E5" s="8">
        <f>E4+C5+D5</f>
        <v>375000</v>
      </c>
      <c r="F5" s="17"/>
      <c r="G5" s="17"/>
      <c r="H5" s="17"/>
    </row>
    <row r="6" spans="2:9">
      <c r="B6" s="2"/>
      <c r="C6" s="16"/>
      <c r="D6" s="16"/>
      <c r="E6" s="8">
        <f t="shared" ref="E6:E71" si="0">E5+C6+D6</f>
        <v>375000</v>
      </c>
      <c r="F6" s="17"/>
      <c r="G6" s="17"/>
      <c r="H6" s="17"/>
      <c r="I6" s="10"/>
    </row>
    <row r="7" spans="2:9">
      <c r="B7" s="2">
        <v>42887</v>
      </c>
      <c r="C7" s="16"/>
      <c r="D7" s="16"/>
      <c r="E7" s="8">
        <f t="shared" si="0"/>
        <v>375000</v>
      </c>
      <c r="F7" s="17"/>
      <c r="G7" s="17"/>
      <c r="H7" s="17">
        <v>50000</v>
      </c>
      <c r="I7" s="10" t="s">
        <v>64</v>
      </c>
    </row>
    <row r="8" spans="2:9">
      <c r="B8" s="2">
        <v>42887</v>
      </c>
      <c r="C8" s="16">
        <v>1500000</v>
      </c>
      <c r="D8" s="16"/>
      <c r="E8" s="8">
        <f t="shared" si="0"/>
        <v>1875000</v>
      </c>
      <c r="F8" s="17"/>
      <c r="G8" s="17"/>
      <c r="H8" s="17"/>
      <c r="I8" s="34" t="s">
        <v>155</v>
      </c>
    </row>
    <row r="9" spans="2:9">
      <c r="B9" s="2">
        <v>42888</v>
      </c>
      <c r="C9" s="16"/>
      <c r="D9" s="16">
        <v>-250000</v>
      </c>
      <c r="E9" s="8">
        <f t="shared" si="0"/>
        <v>1625000</v>
      </c>
      <c r="F9" s="17"/>
      <c r="G9" s="17"/>
      <c r="H9" s="17"/>
      <c r="I9" s="10" t="s">
        <v>156</v>
      </c>
    </row>
    <row r="10" spans="2:9">
      <c r="B10" s="2">
        <v>42888</v>
      </c>
      <c r="C10" s="16"/>
      <c r="D10" s="16">
        <v>-628000</v>
      </c>
      <c r="E10" s="8">
        <f t="shared" si="0"/>
        <v>997000</v>
      </c>
      <c r="F10" s="17">
        <v>-628000</v>
      </c>
      <c r="G10" s="17"/>
      <c r="H10" s="17"/>
      <c r="I10" s="10" t="s">
        <v>157</v>
      </c>
    </row>
    <row r="11" spans="2:9">
      <c r="B11" s="2">
        <v>42889</v>
      </c>
      <c r="C11" s="16"/>
      <c r="D11" s="16"/>
      <c r="E11" s="8">
        <f t="shared" si="0"/>
        <v>997000</v>
      </c>
      <c r="F11" s="17"/>
      <c r="G11" s="17"/>
      <c r="H11" s="17">
        <v>300000</v>
      </c>
      <c r="I11" s="10" t="s">
        <v>68</v>
      </c>
    </row>
    <row r="12" spans="2:9">
      <c r="B12" s="2">
        <v>42891</v>
      </c>
      <c r="C12" s="16"/>
      <c r="D12" s="16"/>
      <c r="E12" s="8">
        <f t="shared" si="0"/>
        <v>997000</v>
      </c>
      <c r="F12" s="17"/>
      <c r="G12" s="17"/>
      <c r="H12" s="17">
        <v>50000</v>
      </c>
      <c r="I12" s="10" t="s">
        <v>67</v>
      </c>
    </row>
    <row r="13" spans="2:9">
      <c r="B13" s="30">
        <v>42891</v>
      </c>
      <c r="C13" s="31"/>
      <c r="D13" s="31"/>
      <c r="E13" s="8">
        <f t="shared" si="0"/>
        <v>997000</v>
      </c>
      <c r="F13" s="17"/>
      <c r="G13" s="17"/>
      <c r="H13" s="17">
        <v>200000</v>
      </c>
      <c r="I13" s="10" t="s">
        <v>66</v>
      </c>
    </row>
    <row r="14" spans="2:9">
      <c r="B14" s="2">
        <v>42892</v>
      </c>
      <c r="C14" s="16"/>
      <c r="D14" s="16">
        <v>-51000</v>
      </c>
      <c r="E14" s="8">
        <f t="shared" si="0"/>
        <v>946000</v>
      </c>
      <c r="F14" s="17">
        <v>-51000</v>
      </c>
      <c r="G14" s="17"/>
      <c r="H14" s="17"/>
      <c r="I14" s="10" t="s">
        <v>158</v>
      </c>
    </row>
    <row r="15" spans="2:9">
      <c r="B15" s="2">
        <v>42893</v>
      </c>
      <c r="D15" s="16"/>
      <c r="E15" s="8">
        <f t="shared" si="0"/>
        <v>946000</v>
      </c>
      <c r="F15" s="17"/>
      <c r="G15" s="10"/>
      <c r="H15" s="17">
        <v>50000</v>
      </c>
      <c r="I15" s="10" t="s">
        <v>64</v>
      </c>
    </row>
    <row r="16" spans="2:9">
      <c r="B16" s="2">
        <v>42900</v>
      </c>
      <c r="C16" s="16"/>
      <c r="D16" s="16"/>
      <c r="E16" s="8">
        <f t="shared" si="0"/>
        <v>946000</v>
      </c>
      <c r="F16" s="17"/>
      <c r="G16" s="17"/>
      <c r="H16" s="17">
        <v>50000</v>
      </c>
      <c r="I16" s="10" t="s">
        <v>64</v>
      </c>
    </row>
    <row r="17" spans="2:9">
      <c r="B17" s="2">
        <v>42901</v>
      </c>
      <c r="C17" s="16"/>
      <c r="D17" s="16">
        <v>-57000</v>
      </c>
      <c r="E17" s="8">
        <f t="shared" si="0"/>
        <v>889000</v>
      </c>
      <c r="F17" s="17">
        <v>-57000</v>
      </c>
      <c r="G17" s="17"/>
      <c r="H17" s="17"/>
      <c r="I17" s="10" t="s">
        <v>159</v>
      </c>
    </row>
    <row r="18" spans="2:9">
      <c r="B18" s="2">
        <v>42901</v>
      </c>
      <c r="C18" s="16"/>
      <c r="D18" s="16">
        <v>-94000</v>
      </c>
      <c r="E18" s="8">
        <f t="shared" si="0"/>
        <v>795000</v>
      </c>
      <c r="F18" s="17">
        <v>-94000</v>
      </c>
      <c r="G18" s="17"/>
      <c r="H18" s="17"/>
      <c r="I18" s="10" t="s">
        <v>160</v>
      </c>
    </row>
    <row r="19" spans="2:9">
      <c r="B19" s="2">
        <v>42901</v>
      </c>
      <c r="C19" s="16"/>
      <c r="D19" s="16">
        <v>-13000</v>
      </c>
      <c r="E19" s="8">
        <f t="shared" si="0"/>
        <v>782000</v>
      </c>
      <c r="F19" s="17"/>
      <c r="G19" s="17"/>
      <c r="H19" s="17"/>
      <c r="I19" s="10" t="s">
        <v>62</v>
      </c>
    </row>
    <row r="20" spans="2:9">
      <c r="B20" s="2">
        <v>42903</v>
      </c>
      <c r="C20" s="16"/>
      <c r="D20" s="16"/>
      <c r="E20" s="8">
        <f t="shared" si="0"/>
        <v>782000</v>
      </c>
      <c r="F20" s="17">
        <v>70000</v>
      </c>
      <c r="G20" s="17"/>
      <c r="H20" s="17"/>
      <c r="I20" s="10" t="s">
        <v>163</v>
      </c>
    </row>
    <row r="21" spans="2:9">
      <c r="B21" s="2">
        <v>42907</v>
      </c>
      <c r="C21" s="16"/>
      <c r="D21" s="16">
        <v>-5000</v>
      </c>
      <c r="E21" s="8">
        <f t="shared" si="0"/>
        <v>777000</v>
      </c>
      <c r="F21" s="17">
        <v>-5000</v>
      </c>
      <c r="G21" s="17"/>
      <c r="H21" s="17"/>
      <c r="I21" s="10" t="s">
        <v>161</v>
      </c>
    </row>
    <row r="22" spans="2:9">
      <c r="B22" s="2">
        <v>42907</v>
      </c>
      <c r="C22" s="16"/>
      <c r="D22" s="16">
        <v>-70000</v>
      </c>
      <c r="E22" s="8">
        <f t="shared" si="0"/>
        <v>707000</v>
      </c>
      <c r="F22" s="17">
        <v>-70000</v>
      </c>
      <c r="G22" s="17"/>
      <c r="H22" s="17"/>
      <c r="I22" s="10" t="s">
        <v>162</v>
      </c>
    </row>
    <row r="23" spans="2:9">
      <c r="B23" s="2">
        <v>42907</v>
      </c>
      <c r="C23" s="16"/>
      <c r="D23" s="16"/>
      <c r="E23" s="8">
        <f t="shared" si="0"/>
        <v>707000</v>
      </c>
      <c r="F23" s="17"/>
      <c r="G23" s="17"/>
      <c r="H23" s="17">
        <v>200000</v>
      </c>
      <c r="I23" s="1" t="s">
        <v>66</v>
      </c>
    </row>
    <row r="24" spans="2:9">
      <c r="B24" s="2">
        <v>42908</v>
      </c>
      <c r="C24" s="16"/>
      <c r="D24" s="16"/>
      <c r="E24" s="8">
        <f t="shared" si="0"/>
        <v>707000</v>
      </c>
      <c r="F24" s="17">
        <v>100000</v>
      </c>
      <c r="G24" s="17"/>
      <c r="H24" s="17"/>
      <c r="I24" s="10" t="s">
        <v>164</v>
      </c>
    </row>
    <row r="25" spans="2:9">
      <c r="B25" s="2">
        <v>42909</v>
      </c>
      <c r="C25" s="16"/>
      <c r="D25" s="16"/>
      <c r="E25" s="8">
        <f t="shared" si="0"/>
        <v>707000</v>
      </c>
      <c r="F25" s="17"/>
      <c r="G25" s="17"/>
      <c r="H25" s="17">
        <v>150000</v>
      </c>
      <c r="I25" s="1" t="s">
        <v>165</v>
      </c>
    </row>
    <row r="26" spans="2:9">
      <c r="B26" s="2">
        <v>42909</v>
      </c>
      <c r="C26" s="16"/>
      <c r="D26" s="16"/>
      <c r="E26" s="8">
        <f t="shared" si="0"/>
        <v>707000</v>
      </c>
      <c r="F26" s="17">
        <v>43000</v>
      </c>
      <c r="G26" s="17"/>
      <c r="H26" s="17"/>
      <c r="I26" s="10" t="s">
        <v>166</v>
      </c>
    </row>
    <row r="27" spans="2:9">
      <c r="B27" s="2">
        <v>42913</v>
      </c>
      <c r="C27" s="16"/>
      <c r="D27" s="16"/>
      <c r="E27" s="8">
        <f t="shared" si="0"/>
        <v>707000</v>
      </c>
      <c r="F27" s="17">
        <v>56800</v>
      </c>
      <c r="G27" s="17"/>
      <c r="H27" s="17"/>
      <c r="I27" s="10" t="s">
        <v>167</v>
      </c>
    </row>
    <row r="28" spans="2:9">
      <c r="B28" s="2">
        <v>42913</v>
      </c>
      <c r="C28" s="16"/>
      <c r="D28" s="16"/>
      <c r="E28" s="8">
        <f t="shared" si="0"/>
        <v>707000</v>
      </c>
      <c r="F28" s="17"/>
      <c r="G28" s="17"/>
      <c r="H28" s="17">
        <v>50000</v>
      </c>
      <c r="I28" s="10" t="s">
        <v>169</v>
      </c>
    </row>
    <row r="29" spans="2:9">
      <c r="B29" s="2">
        <v>42914</v>
      </c>
      <c r="C29" s="16"/>
      <c r="D29" s="16">
        <v>-71400</v>
      </c>
      <c r="E29" s="8">
        <f t="shared" si="0"/>
        <v>635600</v>
      </c>
      <c r="F29" s="17"/>
      <c r="G29" s="17"/>
      <c r="H29" s="17"/>
      <c r="I29" s="10" t="s">
        <v>61</v>
      </c>
    </row>
    <row r="30" spans="2:9">
      <c r="B30" s="2">
        <v>42914</v>
      </c>
      <c r="C30" s="16"/>
      <c r="D30" s="16">
        <v>-6250</v>
      </c>
      <c r="E30" s="8">
        <f t="shared" si="0"/>
        <v>629350</v>
      </c>
      <c r="F30" s="17"/>
      <c r="G30" s="17"/>
      <c r="H30" s="17"/>
      <c r="I30" s="10" t="s">
        <v>168</v>
      </c>
    </row>
    <row r="31" spans="2:9">
      <c r="B31" s="2">
        <v>42914</v>
      </c>
      <c r="C31" s="16"/>
      <c r="D31" s="16"/>
      <c r="E31" s="8">
        <f t="shared" si="0"/>
        <v>629350</v>
      </c>
      <c r="F31" s="17"/>
      <c r="G31" s="17"/>
      <c r="H31" s="17">
        <v>50000</v>
      </c>
      <c r="I31" s="10" t="s">
        <v>67</v>
      </c>
    </row>
    <row r="32" spans="2:9">
      <c r="B32" s="2">
        <v>42915</v>
      </c>
      <c r="C32" s="16"/>
      <c r="D32" s="16"/>
      <c r="E32" s="8">
        <f t="shared" si="0"/>
        <v>629350</v>
      </c>
      <c r="F32" s="17"/>
      <c r="G32" s="17"/>
      <c r="H32" s="17">
        <v>-319300</v>
      </c>
      <c r="I32" s="10" t="s">
        <v>121</v>
      </c>
    </row>
    <row r="33" spans="2:9">
      <c r="B33" s="2">
        <v>42916</v>
      </c>
      <c r="C33" s="16"/>
      <c r="D33" s="16"/>
      <c r="E33" s="8">
        <f t="shared" si="0"/>
        <v>629350</v>
      </c>
      <c r="F33" s="17">
        <v>10100</v>
      </c>
      <c r="G33" s="17"/>
      <c r="H33" s="17"/>
      <c r="I33" s="10" t="s">
        <v>170</v>
      </c>
    </row>
    <row r="34" spans="2:9">
      <c r="B34" s="2">
        <v>42916</v>
      </c>
      <c r="C34" s="16"/>
      <c r="D34" s="16"/>
      <c r="E34" s="8">
        <f t="shared" si="0"/>
        <v>629350</v>
      </c>
      <c r="F34" s="17">
        <v>23300</v>
      </c>
      <c r="G34" s="17"/>
      <c r="H34" s="17"/>
      <c r="I34" s="10" t="s">
        <v>171</v>
      </c>
    </row>
    <row r="35" spans="2:9">
      <c r="B35" s="2">
        <v>42916</v>
      </c>
      <c r="C35" s="16"/>
      <c r="D35" s="16"/>
      <c r="E35" s="8">
        <f t="shared" si="0"/>
        <v>629350</v>
      </c>
      <c r="F35" s="17">
        <v>7100</v>
      </c>
      <c r="G35" s="17"/>
      <c r="H35" s="17"/>
      <c r="I35" s="10" t="s">
        <v>172</v>
      </c>
    </row>
    <row r="36" spans="2:9">
      <c r="B36" s="39"/>
      <c r="C36" s="17"/>
      <c r="D36" s="17"/>
      <c r="E36" s="8">
        <f t="shared" si="0"/>
        <v>629350</v>
      </c>
      <c r="F36" s="17"/>
      <c r="G36" s="17"/>
      <c r="H36" s="17"/>
      <c r="I36" s="10"/>
    </row>
    <row r="37" spans="2:9">
      <c r="B37" s="2"/>
      <c r="C37" s="16"/>
      <c r="D37" s="16"/>
      <c r="E37" s="8">
        <f t="shared" si="0"/>
        <v>629350</v>
      </c>
      <c r="F37" s="17"/>
      <c r="G37" s="17"/>
      <c r="H37" s="10"/>
      <c r="I37" s="10"/>
    </row>
    <row r="38" spans="2:9">
      <c r="B38" s="2"/>
      <c r="C38" s="16"/>
      <c r="D38" s="16"/>
      <c r="E38" s="8">
        <f t="shared" si="0"/>
        <v>629350</v>
      </c>
      <c r="F38" s="17">
        <f>SUM(F4:F37)</f>
        <v>33853</v>
      </c>
      <c r="G38" s="17"/>
      <c r="H38" s="17">
        <f>SUM(H4:H37)</f>
        <v>830700</v>
      </c>
      <c r="I38" s="10"/>
    </row>
    <row r="39" spans="2:9">
      <c r="C39" s="36"/>
      <c r="D39" s="36"/>
      <c r="E39" s="8">
        <f t="shared" si="0"/>
        <v>629350</v>
      </c>
      <c r="F39" s="36"/>
      <c r="G39" s="17"/>
      <c r="H39" s="17"/>
      <c r="I39" s="10"/>
    </row>
    <row r="40" spans="2:9">
      <c r="B40" s="28" t="s">
        <v>47</v>
      </c>
      <c r="C40" s="38"/>
      <c r="D40" s="38"/>
      <c r="E40" s="42">
        <f t="shared" si="0"/>
        <v>629350</v>
      </c>
      <c r="F40" s="38">
        <v>0</v>
      </c>
      <c r="G40" s="38"/>
      <c r="H40" s="22">
        <f>H38-F38</f>
        <v>796847</v>
      </c>
      <c r="I40" s="10"/>
    </row>
    <row r="41" spans="2:9">
      <c r="B41" s="2"/>
      <c r="C41" s="16"/>
      <c r="D41" s="16"/>
      <c r="E41" s="8">
        <f t="shared" si="0"/>
        <v>629350</v>
      </c>
      <c r="F41" s="17"/>
      <c r="G41" s="17"/>
      <c r="H41" s="17"/>
      <c r="I41" s="10"/>
    </row>
    <row r="42" spans="2:9">
      <c r="B42" s="39"/>
      <c r="C42" s="17"/>
      <c r="D42" s="17"/>
      <c r="E42" s="8">
        <f t="shared" si="0"/>
        <v>629350</v>
      </c>
      <c r="F42" s="36"/>
      <c r="G42" s="36"/>
      <c r="H42" s="36"/>
      <c r="I42" s="10"/>
    </row>
    <row r="43" spans="2:9">
      <c r="B43" s="2"/>
      <c r="C43" s="16"/>
      <c r="D43" s="16"/>
      <c r="E43" s="8">
        <f t="shared" si="0"/>
        <v>629350</v>
      </c>
      <c r="F43" s="17"/>
      <c r="G43" s="17"/>
      <c r="H43" s="17"/>
      <c r="I43" s="10"/>
    </row>
    <row r="44" spans="2:9">
      <c r="B44" s="2"/>
      <c r="C44" s="16"/>
      <c r="D44" s="16"/>
      <c r="E44" s="8">
        <f t="shared" si="0"/>
        <v>629350</v>
      </c>
      <c r="F44" s="17"/>
      <c r="G44" s="17"/>
      <c r="H44" s="17"/>
      <c r="I44" s="10"/>
    </row>
    <row r="45" spans="2:9">
      <c r="B45" s="2"/>
      <c r="C45" s="16"/>
      <c r="D45" s="16"/>
      <c r="E45" s="8">
        <f t="shared" si="0"/>
        <v>629350</v>
      </c>
      <c r="F45" s="17"/>
      <c r="G45" s="17"/>
      <c r="H45" s="17"/>
      <c r="I45" s="10"/>
    </row>
    <row r="46" spans="2:9">
      <c r="B46" s="2"/>
      <c r="C46" s="16"/>
      <c r="D46" s="16"/>
      <c r="E46" s="8">
        <f t="shared" si="0"/>
        <v>629350</v>
      </c>
      <c r="F46" s="16"/>
      <c r="G46" s="16"/>
      <c r="H46" s="16"/>
    </row>
    <row r="47" spans="2:9">
      <c r="B47" s="2"/>
      <c r="C47" s="16"/>
      <c r="D47" s="16"/>
      <c r="E47" s="8">
        <f t="shared" si="0"/>
        <v>629350</v>
      </c>
      <c r="F47" s="16"/>
      <c r="G47" s="16"/>
      <c r="H47" s="16"/>
    </row>
    <row r="48" spans="2:9">
      <c r="B48" s="2"/>
      <c r="C48" s="16"/>
      <c r="D48" s="16"/>
      <c r="E48" s="8">
        <f t="shared" si="0"/>
        <v>629350</v>
      </c>
      <c r="F48" s="16"/>
      <c r="G48" s="16"/>
      <c r="H48" s="16"/>
    </row>
    <row r="49" spans="2:12">
      <c r="B49" s="2"/>
      <c r="C49" s="16"/>
      <c r="D49" s="16"/>
      <c r="E49" s="8">
        <f t="shared" si="0"/>
        <v>629350</v>
      </c>
      <c r="F49" s="16"/>
      <c r="G49" s="16"/>
      <c r="H49" s="16"/>
    </row>
    <row r="50" spans="2:12">
      <c r="B50" s="2"/>
      <c r="C50" s="16"/>
      <c r="D50" s="16"/>
      <c r="E50" s="8">
        <f t="shared" si="0"/>
        <v>629350</v>
      </c>
      <c r="F50" s="16"/>
      <c r="G50" s="16"/>
      <c r="H50" s="16"/>
    </row>
    <row r="51" spans="2:12">
      <c r="B51" s="2"/>
      <c r="C51" s="16"/>
      <c r="D51" s="16"/>
      <c r="E51" s="8">
        <f t="shared" si="0"/>
        <v>629350</v>
      </c>
      <c r="F51" s="16"/>
      <c r="G51" s="16"/>
      <c r="H51" s="16"/>
    </row>
    <row r="52" spans="2:12">
      <c r="B52" s="2"/>
      <c r="C52" s="16"/>
      <c r="D52" s="16"/>
      <c r="E52" s="8">
        <f t="shared" si="0"/>
        <v>629350</v>
      </c>
      <c r="F52" s="16"/>
      <c r="G52" s="16"/>
      <c r="H52" s="16"/>
    </row>
    <row r="53" spans="2:12">
      <c r="B53" s="2"/>
      <c r="C53" s="16"/>
      <c r="D53" s="16"/>
      <c r="E53" s="8">
        <f t="shared" si="0"/>
        <v>629350</v>
      </c>
      <c r="F53" s="16"/>
      <c r="G53" s="16"/>
      <c r="H53" s="16"/>
    </row>
    <row r="54" spans="2:12">
      <c r="B54" s="2"/>
      <c r="C54" s="17"/>
      <c r="D54" s="17"/>
      <c r="E54" s="8">
        <f t="shared" si="0"/>
        <v>629350</v>
      </c>
      <c r="F54" s="17"/>
      <c r="G54" s="17"/>
      <c r="H54" s="17"/>
      <c r="I54" s="10"/>
    </row>
    <row r="55" spans="2:12">
      <c r="B55" s="32"/>
      <c r="C55" s="17"/>
      <c r="D55" s="17"/>
      <c r="E55" s="8">
        <f t="shared" si="0"/>
        <v>629350</v>
      </c>
      <c r="F55" s="17"/>
      <c r="G55" s="17"/>
      <c r="H55" s="17"/>
      <c r="I55" s="10"/>
      <c r="J55" s="10"/>
      <c r="K55" s="10"/>
      <c r="L55" s="10"/>
    </row>
    <row r="56" spans="2:12">
      <c r="B56" s="32"/>
      <c r="C56" s="17"/>
      <c r="D56" s="17"/>
      <c r="E56" s="8">
        <f t="shared" si="0"/>
        <v>629350</v>
      </c>
      <c r="F56" s="17"/>
      <c r="G56" s="17"/>
      <c r="H56" s="17"/>
      <c r="I56" s="10"/>
      <c r="J56" s="10"/>
      <c r="K56" s="10"/>
      <c r="L56" s="10"/>
    </row>
    <row r="57" spans="2:12">
      <c r="B57" s="32"/>
      <c r="C57" s="17"/>
      <c r="D57" s="17"/>
      <c r="E57" s="8">
        <f t="shared" si="0"/>
        <v>629350</v>
      </c>
      <c r="F57" s="17"/>
      <c r="G57" s="17"/>
      <c r="H57" s="17"/>
      <c r="I57" s="10"/>
      <c r="J57" s="10"/>
      <c r="K57" s="10"/>
      <c r="L57" s="10"/>
    </row>
    <row r="58" spans="2:12">
      <c r="B58" s="2"/>
      <c r="C58" s="16"/>
      <c r="D58" s="16"/>
      <c r="E58" s="8">
        <f t="shared" si="0"/>
        <v>629350</v>
      </c>
      <c r="F58" s="17"/>
      <c r="G58" s="17"/>
      <c r="H58" s="17"/>
      <c r="I58" s="10"/>
      <c r="J58" s="10"/>
      <c r="K58" s="10"/>
      <c r="L58" s="10"/>
    </row>
    <row r="59" spans="2:12">
      <c r="B59" s="2"/>
      <c r="C59" s="16"/>
      <c r="D59" s="16"/>
      <c r="E59" s="8">
        <f t="shared" si="0"/>
        <v>629350</v>
      </c>
      <c r="F59" s="17"/>
      <c r="G59" s="17"/>
      <c r="H59" s="17"/>
      <c r="I59" s="10"/>
      <c r="J59" s="10"/>
      <c r="K59" s="10"/>
      <c r="L59" s="10"/>
    </row>
    <row r="60" spans="2:12">
      <c r="B60" s="2"/>
      <c r="C60" s="16"/>
      <c r="D60" s="16"/>
      <c r="E60" s="8">
        <f t="shared" si="0"/>
        <v>629350</v>
      </c>
      <c r="F60" s="17"/>
      <c r="G60" s="17"/>
      <c r="H60" s="17"/>
      <c r="I60" s="10"/>
      <c r="J60" s="10"/>
      <c r="K60" s="10"/>
      <c r="L60" s="10"/>
    </row>
    <row r="61" spans="2:12">
      <c r="B61" s="2"/>
      <c r="C61" s="16"/>
      <c r="D61" s="16"/>
      <c r="E61" s="8">
        <f t="shared" si="0"/>
        <v>629350</v>
      </c>
      <c r="F61" s="16"/>
      <c r="G61" s="16"/>
      <c r="H61" s="16"/>
    </row>
    <row r="62" spans="2:12">
      <c r="B62" s="2"/>
      <c r="C62" s="16"/>
      <c r="D62" s="16"/>
      <c r="E62" s="8">
        <f t="shared" si="0"/>
        <v>629350</v>
      </c>
      <c r="F62" s="16"/>
      <c r="G62" s="16"/>
      <c r="H62" s="16"/>
    </row>
    <row r="63" spans="2:12">
      <c r="B63" s="2"/>
      <c r="C63" s="16"/>
      <c r="D63" s="16"/>
      <c r="E63" s="8">
        <f t="shared" si="0"/>
        <v>629350</v>
      </c>
      <c r="F63" s="16"/>
      <c r="G63" s="16"/>
      <c r="H63" s="16"/>
    </row>
    <row r="64" spans="2:12">
      <c r="B64" s="2"/>
      <c r="C64" s="16"/>
      <c r="D64" s="16"/>
      <c r="E64" s="8">
        <f t="shared" si="0"/>
        <v>629350</v>
      </c>
      <c r="F64" s="16"/>
      <c r="G64" s="16"/>
      <c r="H64" s="16"/>
    </row>
    <row r="65" spans="2:9">
      <c r="B65" s="2"/>
      <c r="C65" s="16"/>
      <c r="D65" s="16"/>
      <c r="E65" s="8">
        <f t="shared" si="0"/>
        <v>629350</v>
      </c>
      <c r="F65" s="16"/>
      <c r="G65" s="16"/>
      <c r="H65" s="16"/>
    </row>
    <row r="66" spans="2:9">
      <c r="B66" s="2"/>
      <c r="C66" s="16"/>
      <c r="D66" s="16"/>
      <c r="E66" s="8">
        <f t="shared" si="0"/>
        <v>629350</v>
      </c>
      <c r="F66" s="16"/>
      <c r="G66" s="16"/>
      <c r="H66" s="16"/>
    </row>
    <row r="67" spans="2:9">
      <c r="B67" s="2"/>
      <c r="C67" s="16"/>
      <c r="D67" s="16"/>
      <c r="E67" s="8">
        <f t="shared" si="0"/>
        <v>629350</v>
      </c>
      <c r="F67" s="16"/>
      <c r="G67" s="16"/>
      <c r="H67" s="16"/>
    </row>
    <row r="68" spans="2:9">
      <c r="B68" s="2"/>
      <c r="C68" s="16"/>
      <c r="D68" s="16"/>
      <c r="E68" s="8">
        <f t="shared" si="0"/>
        <v>629350</v>
      </c>
      <c r="F68" s="16"/>
      <c r="G68" s="16"/>
      <c r="H68" s="16"/>
    </row>
    <row r="69" spans="2:9">
      <c r="B69" s="2"/>
      <c r="C69" s="16"/>
      <c r="D69" s="16"/>
      <c r="E69" s="8">
        <f t="shared" si="0"/>
        <v>629350</v>
      </c>
      <c r="F69" s="16"/>
      <c r="G69" s="16"/>
      <c r="H69" s="16"/>
    </row>
    <row r="70" spans="2:9">
      <c r="B70" s="2"/>
      <c r="C70" s="16"/>
      <c r="D70" s="16"/>
      <c r="E70" s="8">
        <f t="shared" si="0"/>
        <v>629350</v>
      </c>
      <c r="F70" s="16"/>
      <c r="G70" s="16"/>
      <c r="H70" s="16"/>
    </row>
    <row r="71" spans="2:9">
      <c r="C71" s="16"/>
      <c r="D71" s="16"/>
      <c r="E71" s="8">
        <f t="shared" si="0"/>
        <v>629350</v>
      </c>
      <c r="G71" s="16"/>
      <c r="I71" s="24"/>
    </row>
    <row r="72" spans="2:9">
      <c r="C72" s="16"/>
      <c r="D72" s="16"/>
      <c r="E72" s="8">
        <f t="shared" ref="E72:E99" si="1">E71+C72+D72</f>
        <v>629350</v>
      </c>
      <c r="I72" s="24"/>
    </row>
    <row r="73" spans="2:9">
      <c r="B73" s="2"/>
      <c r="C73" s="16"/>
      <c r="D73" s="16"/>
      <c r="E73" s="8">
        <f t="shared" si="1"/>
        <v>629350</v>
      </c>
      <c r="F73" s="16"/>
      <c r="G73" s="16"/>
      <c r="H73" s="16"/>
    </row>
    <row r="74" spans="2:9">
      <c r="C74" s="16"/>
      <c r="D74" s="16"/>
      <c r="E74" s="8">
        <f t="shared" si="1"/>
        <v>629350</v>
      </c>
      <c r="F74" s="16"/>
      <c r="G74" s="16"/>
      <c r="H74" s="16"/>
    </row>
    <row r="75" spans="2:9">
      <c r="C75" s="16"/>
      <c r="D75" s="16"/>
      <c r="E75" s="8">
        <f t="shared" si="1"/>
        <v>629350</v>
      </c>
      <c r="F75" s="16"/>
      <c r="G75" s="16"/>
      <c r="H75" s="16"/>
    </row>
    <row r="76" spans="2:9">
      <c r="C76" s="16"/>
      <c r="D76" s="16"/>
      <c r="E76" s="8">
        <f t="shared" si="1"/>
        <v>629350</v>
      </c>
      <c r="F76" s="16"/>
      <c r="G76" s="16"/>
      <c r="H76" s="16"/>
    </row>
    <row r="77" spans="2:9">
      <c r="C77" s="16"/>
      <c r="D77" s="16"/>
      <c r="E77" s="8">
        <f t="shared" si="1"/>
        <v>629350</v>
      </c>
      <c r="F77" s="16"/>
      <c r="G77" s="16"/>
      <c r="H77" s="16"/>
    </row>
    <row r="78" spans="2:9">
      <c r="B78" s="2"/>
      <c r="C78" s="16"/>
      <c r="D78" s="16"/>
      <c r="E78" s="8">
        <f t="shared" si="1"/>
        <v>629350</v>
      </c>
      <c r="F78" s="16"/>
      <c r="G78" s="16"/>
      <c r="H78" s="16"/>
    </row>
    <row r="79" spans="2:9">
      <c r="B79" s="2"/>
      <c r="C79" s="16"/>
      <c r="D79" s="16"/>
      <c r="E79" s="8">
        <f t="shared" si="1"/>
        <v>629350</v>
      </c>
      <c r="F79" s="16"/>
      <c r="G79" s="16"/>
      <c r="H79" s="16"/>
    </row>
    <row r="80" spans="2:9">
      <c r="C80" s="16"/>
      <c r="D80" s="16"/>
      <c r="E80" s="8">
        <f t="shared" si="1"/>
        <v>629350</v>
      </c>
      <c r="F80" s="16"/>
      <c r="G80" s="16"/>
      <c r="H80" s="16"/>
    </row>
    <row r="81" spans="3:8">
      <c r="C81" s="16"/>
      <c r="D81" s="16"/>
      <c r="E81" s="8">
        <f t="shared" si="1"/>
        <v>629350</v>
      </c>
      <c r="F81" s="16"/>
      <c r="G81" s="16"/>
      <c r="H81" s="16"/>
    </row>
    <row r="82" spans="3:8">
      <c r="C82" s="16"/>
      <c r="D82" s="16"/>
      <c r="E82" s="8">
        <f t="shared" si="1"/>
        <v>629350</v>
      </c>
      <c r="F82" s="16"/>
      <c r="G82" s="16"/>
      <c r="H82" s="16"/>
    </row>
    <row r="83" spans="3:8">
      <c r="C83" s="16"/>
      <c r="D83" s="16"/>
      <c r="E83" s="8">
        <f t="shared" si="1"/>
        <v>629350</v>
      </c>
      <c r="F83" s="16"/>
      <c r="G83" s="16"/>
      <c r="H83" s="16"/>
    </row>
    <row r="84" spans="3:8">
      <c r="C84" s="16"/>
      <c r="D84" s="16"/>
      <c r="E84" s="8">
        <f t="shared" si="1"/>
        <v>629350</v>
      </c>
      <c r="F84" s="16"/>
      <c r="G84" s="16"/>
      <c r="H84" s="16"/>
    </row>
    <row r="85" spans="3:8">
      <c r="C85" s="16"/>
      <c r="D85" s="16"/>
      <c r="E85" s="8">
        <f t="shared" si="1"/>
        <v>629350</v>
      </c>
      <c r="F85" s="16"/>
      <c r="G85" s="16"/>
      <c r="H85" s="16"/>
    </row>
    <row r="86" spans="3:8">
      <c r="C86" s="16"/>
      <c r="D86" s="16"/>
      <c r="E86" s="8">
        <f t="shared" si="1"/>
        <v>629350</v>
      </c>
      <c r="F86" s="16"/>
      <c r="G86" s="16"/>
      <c r="H86" s="16"/>
    </row>
    <row r="87" spans="3:8">
      <c r="C87" s="16"/>
      <c r="D87" s="16"/>
      <c r="E87" s="8">
        <f t="shared" si="1"/>
        <v>629350</v>
      </c>
      <c r="F87" s="16"/>
      <c r="G87" s="16"/>
      <c r="H87" s="16"/>
    </row>
    <row r="88" spans="3:8">
      <c r="C88" s="16"/>
      <c r="D88" s="16"/>
      <c r="E88" s="8">
        <f t="shared" si="1"/>
        <v>629350</v>
      </c>
      <c r="F88" s="16"/>
      <c r="G88" s="16"/>
      <c r="H88" s="16"/>
    </row>
    <row r="89" spans="3:8">
      <c r="C89" s="16"/>
      <c r="D89" s="16"/>
      <c r="E89" s="8">
        <f t="shared" si="1"/>
        <v>629350</v>
      </c>
      <c r="F89" s="16"/>
      <c r="G89" s="16"/>
      <c r="H89" s="16"/>
    </row>
    <row r="90" spans="3:8">
      <c r="C90" s="16"/>
      <c r="D90" s="16"/>
      <c r="E90" s="8">
        <f t="shared" si="1"/>
        <v>629350</v>
      </c>
      <c r="F90" s="16"/>
      <c r="G90" s="16"/>
      <c r="H90" s="16"/>
    </row>
    <row r="91" spans="3:8">
      <c r="C91" s="16"/>
      <c r="D91" s="16"/>
      <c r="E91" s="8">
        <f t="shared" si="1"/>
        <v>629350</v>
      </c>
      <c r="F91" s="16"/>
      <c r="G91" s="16"/>
      <c r="H91" s="16"/>
    </row>
    <row r="92" spans="3:8">
      <c r="C92" s="16"/>
      <c r="D92" s="16"/>
      <c r="E92" s="8">
        <f t="shared" si="1"/>
        <v>629350</v>
      </c>
      <c r="F92" s="16"/>
      <c r="G92" s="16"/>
      <c r="H92" s="16"/>
    </row>
    <row r="93" spans="3:8">
      <c r="C93" s="16"/>
      <c r="D93" s="16"/>
      <c r="E93" s="8">
        <f t="shared" si="1"/>
        <v>629350</v>
      </c>
      <c r="F93" s="16"/>
      <c r="G93" s="16"/>
      <c r="H93" s="16"/>
    </row>
    <row r="94" spans="3:8">
      <c r="C94" s="16"/>
      <c r="D94" s="16"/>
      <c r="E94" s="8">
        <f t="shared" si="1"/>
        <v>629350</v>
      </c>
      <c r="F94" s="16"/>
      <c r="G94" s="16"/>
      <c r="H94" s="16"/>
    </row>
    <row r="95" spans="3:8">
      <c r="C95" s="16"/>
      <c r="D95" s="16"/>
      <c r="E95" s="8">
        <f t="shared" si="1"/>
        <v>629350</v>
      </c>
      <c r="F95" s="16"/>
      <c r="G95" s="16"/>
      <c r="H95" s="16"/>
    </row>
    <row r="96" spans="3:8">
      <c r="C96" s="16"/>
      <c r="D96" s="16"/>
      <c r="E96" s="8">
        <f t="shared" si="1"/>
        <v>629350</v>
      </c>
      <c r="F96" s="16"/>
      <c r="G96" s="16"/>
      <c r="H96" s="16"/>
    </row>
    <row r="97" spans="3:9">
      <c r="C97" s="16"/>
      <c r="D97" s="16"/>
      <c r="E97" s="8">
        <f t="shared" si="1"/>
        <v>629350</v>
      </c>
      <c r="F97" s="16"/>
      <c r="G97" s="16"/>
      <c r="H97" s="16"/>
    </row>
    <row r="98" spans="3:9">
      <c r="C98" s="16"/>
      <c r="D98" s="16"/>
      <c r="E98" s="8">
        <f t="shared" si="1"/>
        <v>629350</v>
      </c>
      <c r="F98" s="16"/>
      <c r="G98" s="16"/>
      <c r="H98" s="16"/>
    </row>
    <row r="99" spans="3:9">
      <c r="C99" s="4"/>
      <c r="D99" s="16"/>
      <c r="E99" s="8">
        <f t="shared" si="1"/>
        <v>629350</v>
      </c>
      <c r="F99" s="4"/>
      <c r="G99" s="4"/>
      <c r="H99" s="4"/>
      <c r="I99" s="20"/>
    </row>
    <row r="100" spans="3:9">
      <c r="C100" s="4"/>
      <c r="D100" s="4"/>
      <c r="E100" s="8"/>
      <c r="F100" s="4"/>
      <c r="G100" s="4"/>
      <c r="H100" s="4"/>
    </row>
    <row r="101" spans="3:9">
      <c r="C101" s="4"/>
      <c r="D101" s="4"/>
      <c r="E101" s="8"/>
      <c r="F101" s="4"/>
      <c r="G101" s="4"/>
      <c r="H101" s="4"/>
    </row>
    <row r="102" spans="3:9">
      <c r="C102" s="4"/>
      <c r="D102" s="4"/>
      <c r="E102" s="8"/>
      <c r="F102" s="4"/>
      <c r="G102" s="4"/>
      <c r="H102" s="4"/>
    </row>
    <row r="103" spans="3:9">
      <c r="C103" s="4"/>
      <c r="D103" s="4"/>
      <c r="E103" s="8"/>
      <c r="F103" s="4"/>
      <c r="G103" s="4"/>
      <c r="H103" s="4"/>
    </row>
    <row r="104" spans="3:9">
      <c r="C104" s="4"/>
      <c r="D104" s="4"/>
      <c r="E104" s="8"/>
      <c r="F104" s="4"/>
      <c r="G104" s="4"/>
      <c r="H104" s="4"/>
    </row>
    <row r="105" spans="3:9">
      <c r="C105" s="4"/>
      <c r="D105" s="4"/>
      <c r="E105" s="8"/>
      <c r="F105" s="4"/>
      <c r="G105" s="4"/>
      <c r="H105" s="4"/>
    </row>
    <row r="106" spans="3:9">
      <c r="E106" s="7"/>
    </row>
    <row r="107" spans="3:9">
      <c r="E107" s="7"/>
    </row>
    <row r="108" spans="3:9">
      <c r="E108" s="7"/>
    </row>
  </sheetData>
  <pageMargins left="0.7" right="0.7" top="0.75" bottom="0.75" header="0.3" footer="0.3"/>
  <pageSetup orientation="portrait" verticalDpi="2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B2:L114"/>
  <sheetViews>
    <sheetView workbookViewId="0">
      <selection activeCell="I13" sqref="I13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6384" width="11.42578125" style="1"/>
  </cols>
  <sheetData>
    <row r="2" spans="2:10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0">
      <c r="C3" s="3"/>
      <c r="D3" s="3"/>
      <c r="E3" s="6"/>
      <c r="I3" s="3"/>
    </row>
    <row r="4" spans="2:10">
      <c r="B4" s="13" t="s">
        <v>36</v>
      </c>
      <c r="C4" s="13"/>
      <c r="D4" s="13"/>
      <c r="E4" s="14">
        <v>629350</v>
      </c>
      <c r="F4" s="29">
        <v>0</v>
      </c>
      <c r="G4" s="13"/>
      <c r="H4" s="22">
        <v>796847</v>
      </c>
    </row>
    <row r="5" spans="2:10">
      <c r="B5" s="2"/>
      <c r="C5" s="16"/>
      <c r="D5" s="16"/>
      <c r="E5" s="8">
        <f>E4+C5+D5</f>
        <v>629350</v>
      </c>
      <c r="F5" s="17"/>
      <c r="G5" s="17"/>
      <c r="H5" s="17"/>
    </row>
    <row r="6" spans="2:10">
      <c r="B6" s="2">
        <v>42921</v>
      </c>
      <c r="C6" s="16">
        <v>150000</v>
      </c>
      <c r="D6" s="16"/>
      <c r="E6" s="8">
        <f t="shared" ref="E6:E75" si="0">E5+C6+D6</f>
        <v>779350</v>
      </c>
      <c r="F6" s="17"/>
      <c r="G6" s="17"/>
      <c r="H6" s="17"/>
      <c r="I6" s="10" t="s">
        <v>173</v>
      </c>
    </row>
    <row r="7" spans="2:10">
      <c r="B7" s="2">
        <v>42922</v>
      </c>
      <c r="C7" s="16"/>
      <c r="D7" s="16">
        <v>-105000</v>
      </c>
      <c r="E7" s="8">
        <f t="shared" si="0"/>
        <v>674350</v>
      </c>
      <c r="F7" s="17"/>
      <c r="G7" s="17"/>
      <c r="H7" s="17"/>
      <c r="I7" s="10" t="s">
        <v>179</v>
      </c>
      <c r="J7" s="10"/>
    </row>
    <row r="8" spans="2:10">
      <c r="B8" s="2">
        <v>42922</v>
      </c>
      <c r="C8" s="16"/>
      <c r="D8" s="16">
        <v>-100000</v>
      </c>
      <c r="E8" s="8">
        <f t="shared" si="0"/>
        <v>574350</v>
      </c>
      <c r="F8" s="17"/>
      <c r="G8" s="17"/>
      <c r="H8" s="17"/>
      <c r="I8" s="10" t="s">
        <v>175</v>
      </c>
      <c r="J8" s="10"/>
    </row>
    <row r="9" spans="2:10">
      <c r="B9" s="2">
        <v>42922</v>
      </c>
      <c r="C9" s="16"/>
      <c r="D9" s="16"/>
      <c r="E9" s="8">
        <f t="shared" si="0"/>
        <v>574350</v>
      </c>
      <c r="F9" s="17">
        <v>45000</v>
      </c>
      <c r="G9" s="17"/>
      <c r="H9" s="17"/>
      <c r="I9" s="10" t="s">
        <v>174</v>
      </c>
      <c r="J9" s="10"/>
    </row>
    <row r="10" spans="2:10">
      <c r="B10" s="2">
        <v>42923</v>
      </c>
      <c r="C10" s="16"/>
      <c r="D10" s="16">
        <v>-72450</v>
      </c>
      <c r="E10" s="8">
        <f t="shared" si="0"/>
        <v>501900</v>
      </c>
      <c r="F10" s="17"/>
      <c r="G10" s="17"/>
      <c r="H10" s="17"/>
      <c r="I10" s="10" t="s">
        <v>96</v>
      </c>
      <c r="J10" s="10"/>
    </row>
    <row r="11" spans="2:10">
      <c r="B11" s="2">
        <v>42923</v>
      </c>
      <c r="C11" s="16"/>
      <c r="D11" s="16">
        <v>-52000</v>
      </c>
      <c r="E11" s="8">
        <f t="shared" si="0"/>
        <v>449900</v>
      </c>
      <c r="F11" s="17">
        <v>-52000</v>
      </c>
      <c r="G11" s="17"/>
      <c r="H11" s="17"/>
      <c r="I11" s="10" t="s">
        <v>176</v>
      </c>
      <c r="J11" s="10"/>
    </row>
    <row r="12" spans="2:10">
      <c r="B12" s="2">
        <v>42923</v>
      </c>
      <c r="C12" s="16"/>
      <c r="D12" s="16">
        <v>-57000</v>
      </c>
      <c r="E12" s="8">
        <f t="shared" si="0"/>
        <v>392900</v>
      </c>
      <c r="F12" s="17">
        <v>-57000</v>
      </c>
      <c r="G12" s="17"/>
      <c r="H12" s="17"/>
      <c r="I12" s="10" t="s">
        <v>177</v>
      </c>
      <c r="J12" s="10"/>
    </row>
    <row r="13" spans="2:10">
      <c r="B13" s="30">
        <v>42923</v>
      </c>
      <c r="C13" s="31"/>
      <c r="D13" s="31">
        <v>-94000</v>
      </c>
      <c r="E13" s="8">
        <f t="shared" si="0"/>
        <v>298900</v>
      </c>
      <c r="F13" s="17">
        <v>-94000</v>
      </c>
      <c r="G13" s="17"/>
      <c r="H13" s="17"/>
      <c r="I13" s="10" t="s">
        <v>178</v>
      </c>
      <c r="J13" s="10"/>
    </row>
    <row r="14" spans="2:10">
      <c r="B14" s="30">
        <v>42923</v>
      </c>
      <c r="C14" s="31"/>
      <c r="D14" s="31"/>
      <c r="E14" s="8">
        <f t="shared" si="0"/>
        <v>298900</v>
      </c>
      <c r="F14" s="17">
        <v>5000</v>
      </c>
      <c r="G14" s="17"/>
      <c r="H14" s="17"/>
      <c r="I14" s="10" t="s">
        <v>196</v>
      </c>
      <c r="J14" s="10"/>
    </row>
    <row r="15" spans="2:10">
      <c r="B15" s="2">
        <v>42923</v>
      </c>
      <c r="C15" s="16"/>
      <c r="D15" s="16"/>
      <c r="E15" s="8">
        <f t="shared" si="0"/>
        <v>298900</v>
      </c>
      <c r="F15" s="17">
        <v>74800</v>
      </c>
      <c r="G15" s="17"/>
      <c r="H15" s="17"/>
      <c r="I15" s="10" t="s">
        <v>180</v>
      </c>
      <c r="J15" s="10"/>
    </row>
    <row r="16" spans="2:10">
      <c r="B16" s="2">
        <v>42926</v>
      </c>
      <c r="D16" s="16"/>
      <c r="E16" s="8">
        <f t="shared" si="0"/>
        <v>298900</v>
      </c>
      <c r="F16" s="17">
        <v>28000</v>
      </c>
      <c r="G16" s="10"/>
      <c r="H16" s="17"/>
      <c r="I16" s="10" t="s">
        <v>181</v>
      </c>
      <c r="J16" s="10"/>
    </row>
    <row r="17" spans="2:10">
      <c r="B17" s="2">
        <v>42927</v>
      </c>
      <c r="C17" s="16"/>
      <c r="D17" s="16"/>
      <c r="E17" s="8">
        <f t="shared" si="0"/>
        <v>298900</v>
      </c>
      <c r="F17" s="17">
        <v>12000</v>
      </c>
      <c r="G17" s="17"/>
      <c r="H17" s="17"/>
      <c r="I17" s="10" t="s">
        <v>182</v>
      </c>
      <c r="J17" s="10"/>
    </row>
    <row r="18" spans="2:10">
      <c r="B18" s="2">
        <v>42930</v>
      </c>
      <c r="C18" s="16"/>
      <c r="D18" s="16"/>
      <c r="E18" s="8">
        <f t="shared" si="0"/>
        <v>298900</v>
      </c>
      <c r="F18" s="17">
        <v>135600</v>
      </c>
      <c r="G18" s="17"/>
      <c r="H18" s="17"/>
      <c r="I18" s="10" t="s">
        <v>183</v>
      </c>
      <c r="J18" s="10"/>
    </row>
    <row r="19" spans="2:10">
      <c r="B19" s="2">
        <v>42933</v>
      </c>
      <c r="C19" s="16"/>
      <c r="D19" s="16"/>
      <c r="E19" s="8">
        <f t="shared" si="0"/>
        <v>298900</v>
      </c>
      <c r="F19" s="17">
        <v>26100</v>
      </c>
      <c r="G19" s="17"/>
      <c r="H19" s="17"/>
      <c r="I19" s="10" t="s">
        <v>184</v>
      </c>
      <c r="J19" s="10"/>
    </row>
    <row r="20" spans="2:10">
      <c r="B20" s="2">
        <v>42933</v>
      </c>
      <c r="C20" s="16"/>
      <c r="D20" s="16"/>
      <c r="E20" s="8">
        <f t="shared" si="0"/>
        <v>298900</v>
      </c>
      <c r="F20" s="17">
        <v>60000</v>
      </c>
      <c r="G20" s="17"/>
      <c r="H20" s="17"/>
      <c r="I20" s="10" t="s">
        <v>185</v>
      </c>
      <c r="J20" s="10"/>
    </row>
    <row r="21" spans="2:10">
      <c r="B21" s="2">
        <v>42933</v>
      </c>
      <c r="C21" s="16"/>
      <c r="D21" s="16"/>
      <c r="E21" s="8">
        <f t="shared" si="0"/>
        <v>298900</v>
      </c>
      <c r="F21" s="17"/>
      <c r="G21" s="17"/>
      <c r="H21" s="17">
        <v>150000</v>
      </c>
      <c r="I21" s="10" t="s">
        <v>187</v>
      </c>
      <c r="J21" s="10"/>
    </row>
    <row r="22" spans="2:10">
      <c r="B22" s="2">
        <v>42934</v>
      </c>
      <c r="C22" s="16"/>
      <c r="D22" s="16"/>
      <c r="E22" s="8">
        <f t="shared" si="0"/>
        <v>298900</v>
      </c>
      <c r="F22" s="17"/>
      <c r="G22" s="17"/>
      <c r="H22" s="17">
        <v>50000</v>
      </c>
      <c r="I22" s="10" t="s">
        <v>67</v>
      </c>
      <c r="J22" s="10"/>
    </row>
    <row r="23" spans="2:10">
      <c r="B23" s="2">
        <v>42934</v>
      </c>
      <c r="C23" s="16"/>
      <c r="D23" s="16"/>
      <c r="E23" s="8">
        <f t="shared" si="0"/>
        <v>298900</v>
      </c>
      <c r="F23" s="17">
        <v>35700</v>
      </c>
      <c r="G23" s="17"/>
      <c r="H23" s="17"/>
      <c r="I23" s="10" t="s">
        <v>186</v>
      </c>
      <c r="J23" s="10"/>
    </row>
    <row r="24" spans="2:10">
      <c r="B24" s="2">
        <v>42934</v>
      </c>
      <c r="C24" s="16"/>
      <c r="D24" s="16"/>
      <c r="E24" s="8">
        <f t="shared" si="0"/>
        <v>298900</v>
      </c>
      <c r="F24" s="17">
        <v>9825</v>
      </c>
      <c r="G24" s="17"/>
      <c r="H24" s="17"/>
      <c r="I24" s="10" t="s">
        <v>199</v>
      </c>
      <c r="J24" s="10"/>
    </row>
    <row r="25" spans="2:10">
      <c r="B25" s="2">
        <v>42937</v>
      </c>
      <c r="C25" s="16"/>
      <c r="D25" s="16">
        <v>-72250</v>
      </c>
      <c r="E25" s="8">
        <f t="shared" si="0"/>
        <v>226650</v>
      </c>
      <c r="F25" s="17"/>
      <c r="G25" s="17"/>
      <c r="H25" s="17"/>
      <c r="I25" s="10" t="s">
        <v>61</v>
      </c>
      <c r="J25" s="10"/>
    </row>
    <row r="26" spans="2:10">
      <c r="B26" s="2">
        <v>42941</v>
      </c>
      <c r="C26" s="16">
        <v>450000</v>
      </c>
      <c r="D26" s="16"/>
      <c r="E26" s="8">
        <f t="shared" si="0"/>
        <v>676650</v>
      </c>
      <c r="F26" s="17"/>
      <c r="G26" s="17"/>
      <c r="H26" s="17"/>
      <c r="I26" s="10" t="s">
        <v>188</v>
      </c>
      <c r="J26" s="10"/>
    </row>
    <row r="27" spans="2:10">
      <c r="B27" s="2">
        <v>42942</v>
      </c>
      <c r="C27" s="16"/>
      <c r="D27" s="16"/>
      <c r="E27" s="8">
        <f t="shared" si="0"/>
        <v>676650</v>
      </c>
      <c r="F27" s="17"/>
      <c r="G27" s="17"/>
      <c r="H27" s="17">
        <v>200000</v>
      </c>
      <c r="I27" s="1" t="s">
        <v>190</v>
      </c>
      <c r="J27" s="10"/>
    </row>
    <row r="28" spans="2:10">
      <c r="B28" s="2">
        <v>42943</v>
      </c>
      <c r="C28" s="16"/>
      <c r="D28" s="16">
        <v>-1000</v>
      </c>
      <c r="E28" s="8">
        <f t="shared" si="0"/>
        <v>675650</v>
      </c>
      <c r="F28" s="17"/>
      <c r="G28" s="17"/>
      <c r="H28" s="17"/>
      <c r="I28" s="10" t="s">
        <v>189</v>
      </c>
      <c r="J28" s="10"/>
    </row>
    <row r="29" spans="2:10">
      <c r="B29" s="2">
        <v>42944</v>
      </c>
      <c r="C29" s="16"/>
      <c r="D29" s="16"/>
      <c r="E29" s="8">
        <f t="shared" si="0"/>
        <v>675650</v>
      </c>
      <c r="F29" s="17">
        <v>30702</v>
      </c>
      <c r="G29" s="17"/>
      <c r="H29" s="17"/>
      <c r="I29" s="10" t="s">
        <v>197</v>
      </c>
      <c r="J29" s="10"/>
    </row>
    <row r="30" spans="2:10">
      <c r="B30" s="2">
        <v>42944</v>
      </c>
      <c r="C30" s="16"/>
      <c r="D30" s="16"/>
      <c r="E30" s="8">
        <f t="shared" si="0"/>
        <v>675650</v>
      </c>
      <c r="F30" s="17">
        <v>2857</v>
      </c>
      <c r="G30" s="17"/>
      <c r="H30" s="17"/>
      <c r="I30" s="10" t="s">
        <v>198</v>
      </c>
      <c r="J30" s="10"/>
    </row>
    <row r="31" spans="2:10">
      <c r="B31" s="2">
        <v>42947</v>
      </c>
      <c r="C31" s="16"/>
      <c r="D31" s="16">
        <v>-22150</v>
      </c>
      <c r="E31" s="8">
        <f t="shared" si="0"/>
        <v>653500</v>
      </c>
      <c r="F31" s="17">
        <v>-22150</v>
      </c>
      <c r="G31" s="17"/>
      <c r="H31" s="17"/>
      <c r="I31" s="10" t="s">
        <v>191</v>
      </c>
      <c r="J31" s="10"/>
    </row>
    <row r="32" spans="2:10">
      <c r="B32" s="2">
        <v>42947</v>
      </c>
      <c r="C32" s="16"/>
      <c r="D32" s="16"/>
      <c r="E32" s="8">
        <f t="shared" si="0"/>
        <v>653500</v>
      </c>
      <c r="F32" s="17"/>
      <c r="G32" s="17"/>
      <c r="H32" s="17">
        <v>-319300</v>
      </c>
      <c r="I32" s="10" t="s">
        <v>121</v>
      </c>
      <c r="J32" s="10"/>
    </row>
    <row r="33" spans="2:10">
      <c r="B33" s="2"/>
      <c r="C33" s="16"/>
      <c r="D33" s="16"/>
      <c r="E33" s="8">
        <f t="shared" si="0"/>
        <v>653500</v>
      </c>
      <c r="F33" s="17"/>
      <c r="G33" s="17"/>
      <c r="H33" s="17"/>
      <c r="I33" s="10"/>
      <c r="J33" s="10"/>
    </row>
    <row r="34" spans="2:10">
      <c r="B34" s="2"/>
      <c r="C34" s="16"/>
      <c r="D34" s="16"/>
      <c r="E34" s="8">
        <f t="shared" si="0"/>
        <v>653500</v>
      </c>
      <c r="F34" s="17">
        <f>SUM(F4:F33)</f>
        <v>240434</v>
      </c>
      <c r="G34" s="17"/>
      <c r="H34" s="17">
        <f>SUM(H4:H33)</f>
        <v>877547</v>
      </c>
      <c r="I34" s="10"/>
      <c r="J34" s="10"/>
    </row>
    <row r="35" spans="2:10">
      <c r="B35" s="2"/>
      <c r="C35" s="16"/>
      <c r="D35" s="16"/>
      <c r="E35" s="8">
        <f t="shared" si="0"/>
        <v>653500</v>
      </c>
      <c r="F35" s="17"/>
      <c r="G35" s="17"/>
      <c r="H35" s="17"/>
      <c r="I35" s="10"/>
      <c r="J35" s="10"/>
    </row>
    <row r="36" spans="2:10">
      <c r="B36" s="2"/>
      <c r="C36" s="16"/>
      <c r="D36" s="16"/>
      <c r="E36" s="8">
        <f t="shared" si="0"/>
        <v>653500</v>
      </c>
      <c r="F36" s="17"/>
      <c r="G36" s="17"/>
      <c r="H36" s="17"/>
      <c r="I36" s="10"/>
      <c r="J36" s="10"/>
    </row>
    <row r="37" spans="2:10">
      <c r="B37" s="28" t="s">
        <v>47</v>
      </c>
      <c r="C37" s="38"/>
      <c r="D37" s="38"/>
      <c r="E37" s="42">
        <f t="shared" si="0"/>
        <v>653500</v>
      </c>
      <c r="F37" s="38"/>
      <c r="G37" s="38"/>
      <c r="H37" s="22">
        <f>H34-F34</f>
        <v>637113</v>
      </c>
      <c r="I37" s="10"/>
      <c r="J37" s="10"/>
    </row>
    <row r="38" spans="2:10">
      <c r="B38" s="2"/>
      <c r="C38" s="16"/>
      <c r="D38" s="16"/>
      <c r="E38" s="8">
        <f t="shared" si="0"/>
        <v>653500</v>
      </c>
      <c r="F38" s="17"/>
      <c r="G38" s="17"/>
      <c r="H38" s="17"/>
      <c r="I38" s="10"/>
      <c r="J38" s="10"/>
    </row>
    <row r="39" spans="2:10">
      <c r="B39" s="2"/>
      <c r="C39" s="16"/>
      <c r="D39" s="16"/>
      <c r="E39" s="8">
        <f t="shared" si="0"/>
        <v>653500</v>
      </c>
      <c r="F39" s="17"/>
      <c r="G39" s="17"/>
      <c r="H39" s="17"/>
      <c r="I39" s="10"/>
      <c r="J39" s="10"/>
    </row>
    <row r="40" spans="2:10">
      <c r="B40" s="2"/>
      <c r="C40" s="16"/>
      <c r="D40" s="16"/>
      <c r="E40" s="8">
        <f t="shared" si="0"/>
        <v>653500</v>
      </c>
      <c r="F40" s="17"/>
      <c r="G40" s="17"/>
      <c r="H40" s="17"/>
      <c r="I40" s="10"/>
      <c r="J40" s="10"/>
    </row>
    <row r="41" spans="2:10">
      <c r="B41" s="2"/>
      <c r="C41" s="16"/>
      <c r="D41" s="16"/>
      <c r="E41" s="8">
        <f t="shared" si="0"/>
        <v>653500</v>
      </c>
      <c r="F41" s="17"/>
      <c r="G41" s="17"/>
      <c r="H41" s="17"/>
      <c r="I41" s="10"/>
      <c r="J41" s="10"/>
    </row>
    <row r="42" spans="2:10">
      <c r="B42" s="39"/>
      <c r="C42" s="17"/>
      <c r="D42" s="17"/>
      <c r="E42" s="8">
        <f t="shared" si="0"/>
        <v>653500</v>
      </c>
      <c r="F42" s="17"/>
      <c r="G42" s="17"/>
      <c r="H42" s="17"/>
      <c r="I42" s="10"/>
      <c r="J42" s="10"/>
    </row>
    <row r="43" spans="2:10">
      <c r="B43" s="2"/>
      <c r="C43" s="16"/>
      <c r="D43" s="16"/>
      <c r="E43" s="8">
        <f t="shared" si="0"/>
        <v>653500</v>
      </c>
      <c r="F43" s="17"/>
      <c r="G43" s="17"/>
      <c r="H43" s="10"/>
      <c r="I43" s="10"/>
      <c r="J43" s="10"/>
    </row>
    <row r="44" spans="2:10">
      <c r="B44" s="2"/>
      <c r="C44" s="16"/>
      <c r="D44" s="16"/>
      <c r="E44" s="8">
        <f t="shared" si="0"/>
        <v>653500</v>
      </c>
      <c r="F44" s="17"/>
      <c r="G44" s="17"/>
      <c r="H44" s="17"/>
      <c r="I44" s="10"/>
      <c r="J44" s="10"/>
    </row>
    <row r="45" spans="2:10">
      <c r="C45" s="36"/>
      <c r="D45" s="36"/>
      <c r="E45" s="8">
        <f t="shared" si="0"/>
        <v>653500</v>
      </c>
      <c r="F45" s="36"/>
      <c r="G45" s="17"/>
      <c r="H45" s="17"/>
      <c r="I45" s="10"/>
    </row>
    <row r="46" spans="2:10">
      <c r="B46" s="39"/>
      <c r="C46" s="17"/>
      <c r="D46" s="17"/>
      <c r="E46" s="8">
        <f t="shared" si="0"/>
        <v>653500</v>
      </c>
      <c r="F46" s="17"/>
      <c r="G46" s="17"/>
      <c r="H46" s="17"/>
      <c r="I46" s="10"/>
    </row>
    <row r="47" spans="2:10">
      <c r="B47" s="32"/>
      <c r="C47" s="17"/>
      <c r="D47" s="17"/>
      <c r="E47" s="8">
        <f t="shared" si="0"/>
        <v>653500</v>
      </c>
      <c r="F47" s="17"/>
      <c r="G47" s="17"/>
      <c r="H47" s="17"/>
      <c r="I47" s="10"/>
    </row>
    <row r="48" spans="2:10">
      <c r="B48" s="39"/>
      <c r="C48" s="17"/>
      <c r="D48" s="17"/>
      <c r="E48" s="8">
        <f t="shared" si="0"/>
        <v>653500</v>
      </c>
      <c r="F48" s="36"/>
      <c r="G48" s="36"/>
      <c r="H48" s="36"/>
      <c r="I48" s="10"/>
    </row>
    <row r="49" spans="2:12">
      <c r="B49" s="2"/>
      <c r="C49" s="16"/>
      <c r="D49" s="16"/>
      <c r="E49" s="8">
        <f t="shared" si="0"/>
        <v>653500</v>
      </c>
      <c r="F49" s="17"/>
      <c r="G49" s="17"/>
      <c r="H49" s="17"/>
      <c r="I49" s="10"/>
    </row>
    <row r="50" spans="2:12">
      <c r="B50" s="2"/>
      <c r="C50" s="16"/>
      <c r="D50" s="16"/>
      <c r="E50" s="8">
        <f t="shared" si="0"/>
        <v>653500</v>
      </c>
      <c r="F50" s="17"/>
      <c r="G50" s="17"/>
      <c r="H50" s="17"/>
      <c r="I50" s="10"/>
    </row>
    <row r="51" spans="2:12">
      <c r="B51" s="2"/>
      <c r="C51" s="16"/>
      <c r="D51" s="16"/>
      <c r="E51" s="8">
        <f t="shared" si="0"/>
        <v>653500</v>
      </c>
      <c r="F51" s="17"/>
      <c r="G51" s="17"/>
      <c r="H51" s="17"/>
      <c r="I51" s="10"/>
    </row>
    <row r="52" spans="2:12">
      <c r="B52" s="2"/>
      <c r="C52" s="16"/>
      <c r="D52" s="16"/>
      <c r="E52" s="8">
        <f t="shared" si="0"/>
        <v>653500</v>
      </c>
      <c r="F52" s="16"/>
      <c r="G52" s="16"/>
      <c r="H52" s="16"/>
    </row>
    <row r="53" spans="2:12">
      <c r="B53" s="2"/>
      <c r="C53" s="16"/>
      <c r="D53" s="16"/>
      <c r="E53" s="8">
        <f t="shared" si="0"/>
        <v>653500</v>
      </c>
      <c r="F53" s="16"/>
      <c r="G53" s="16"/>
      <c r="H53" s="16"/>
    </row>
    <row r="54" spans="2:12">
      <c r="B54" s="2"/>
      <c r="C54" s="16"/>
      <c r="D54" s="16"/>
      <c r="E54" s="8">
        <f t="shared" si="0"/>
        <v>653500</v>
      </c>
      <c r="F54" s="16"/>
      <c r="G54" s="16"/>
      <c r="H54" s="16"/>
    </row>
    <row r="55" spans="2:12">
      <c r="B55" s="2"/>
      <c r="C55" s="16"/>
      <c r="D55" s="16"/>
      <c r="E55" s="8">
        <f t="shared" si="0"/>
        <v>653500</v>
      </c>
      <c r="F55" s="16"/>
      <c r="G55" s="16"/>
      <c r="H55" s="16"/>
    </row>
    <row r="56" spans="2:12">
      <c r="B56" s="2"/>
      <c r="C56" s="16"/>
      <c r="D56" s="16"/>
      <c r="E56" s="8">
        <f t="shared" si="0"/>
        <v>653500</v>
      </c>
      <c r="F56" s="16"/>
      <c r="G56" s="16"/>
      <c r="H56" s="16"/>
    </row>
    <row r="57" spans="2:12">
      <c r="B57" s="2"/>
      <c r="C57" s="16"/>
      <c r="D57" s="16"/>
      <c r="E57" s="8">
        <f t="shared" si="0"/>
        <v>653500</v>
      </c>
      <c r="F57" s="16"/>
      <c r="G57" s="16"/>
      <c r="H57" s="16"/>
    </row>
    <row r="58" spans="2:12">
      <c r="B58" s="2"/>
      <c r="C58" s="16"/>
      <c r="D58" s="16"/>
      <c r="E58" s="8">
        <f t="shared" si="0"/>
        <v>653500</v>
      </c>
      <c r="F58" s="16"/>
      <c r="G58" s="16"/>
      <c r="H58" s="16"/>
    </row>
    <row r="59" spans="2:12">
      <c r="B59" s="2"/>
      <c r="C59" s="16"/>
      <c r="D59" s="16"/>
      <c r="E59" s="8">
        <f t="shared" si="0"/>
        <v>653500</v>
      </c>
      <c r="F59" s="16"/>
      <c r="G59" s="16"/>
      <c r="H59" s="16"/>
    </row>
    <row r="60" spans="2:12">
      <c r="B60" s="2"/>
      <c r="C60" s="17"/>
      <c r="D60" s="17"/>
      <c r="E60" s="8">
        <f t="shared" si="0"/>
        <v>653500</v>
      </c>
      <c r="F60" s="17"/>
      <c r="G60" s="17"/>
      <c r="H60" s="17"/>
      <c r="I60" s="10"/>
    </row>
    <row r="61" spans="2:12">
      <c r="B61" s="32"/>
      <c r="C61" s="17"/>
      <c r="D61" s="17"/>
      <c r="E61" s="8">
        <f t="shared" si="0"/>
        <v>653500</v>
      </c>
      <c r="F61" s="17"/>
      <c r="G61" s="17"/>
      <c r="H61" s="17"/>
      <c r="I61" s="10"/>
      <c r="J61" s="10"/>
      <c r="K61" s="10"/>
      <c r="L61" s="10"/>
    </row>
    <row r="62" spans="2:12">
      <c r="B62" s="32"/>
      <c r="C62" s="17"/>
      <c r="D62" s="17"/>
      <c r="E62" s="8">
        <f t="shared" si="0"/>
        <v>653500</v>
      </c>
      <c r="F62" s="17"/>
      <c r="G62" s="17"/>
      <c r="H62" s="17"/>
      <c r="I62" s="10"/>
      <c r="J62" s="10"/>
      <c r="K62" s="10"/>
      <c r="L62" s="10"/>
    </row>
    <row r="63" spans="2:12">
      <c r="B63" s="32"/>
      <c r="C63" s="17"/>
      <c r="D63" s="17"/>
      <c r="E63" s="8">
        <f t="shared" si="0"/>
        <v>653500</v>
      </c>
      <c r="F63" s="17"/>
      <c r="G63" s="17"/>
      <c r="H63" s="17"/>
      <c r="I63" s="10"/>
      <c r="J63" s="10"/>
      <c r="K63" s="10"/>
      <c r="L63" s="10"/>
    </row>
    <row r="64" spans="2:12">
      <c r="B64" s="2"/>
      <c r="C64" s="16"/>
      <c r="D64" s="16"/>
      <c r="E64" s="8">
        <f t="shared" si="0"/>
        <v>653500</v>
      </c>
      <c r="F64" s="17"/>
      <c r="G64" s="17"/>
      <c r="H64" s="17"/>
      <c r="I64" s="10"/>
      <c r="J64" s="10"/>
      <c r="K64" s="10"/>
      <c r="L64" s="10"/>
    </row>
    <row r="65" spans="2:12">
      <c r="B65" s="2"/>
      <c r="C65" s="16"/>
      <c r="D65" s="16"/>
      <c r="E65" s="8">
        <f t="shared" si="0"/>
        <v>653500</v>
      </c>
      <c r="F65" s="17"/>
      <c r="G65" s="17"/>
      <c r="H65" s="17"/>
      <c r="I65" s="10"/>
      <c r="J65" s="10"/>
      <c r="K65" s="10"/>
      <c r="L65" s="10"/>
    </row>
    <row r="66" spans="2:12">
      <c r="B66" s="2"/>
      <c r="C66" s="16"/>
      <c r="D66" s="16"/>
      <c r="E66" s="8">
        <f t="shared" si="0"/>
        <v>653500</v>
      </c>
      <c r="F66" s="17"/>
      <c r="G66" s="17"/>
      <c r="H66" s="17"/>
      <c r="I66" s="10"/>
      <c r="J66" s="10"/>
      <c r="K66" s="10"/>
      <c r="L66" s="10"/>
    </row>
    <row r="67" spans="2:12">
      <c r="B67" s="2"/>
      <c r="C67" s="16"/>
      <c r="D67" s="16"/>
      <c r="E67" s="8">
        <f t="shared" si="0"/>
        <v>653500</v>
      </c>
      <c r="F67" s="16"/>
      <c r="G67" s="16"/>
      <c r="H67" s="16"/>
    </row>
    <row r="68" spans="2:12">
      <c r="B68" s="2"/>
      <c r="C68" s="16"/>
      <c r="D68" s="16"/>
      <c r="E68" s="8">
        <f t="shared" si="0"/>
        <v>653500</v>
      </c>
      <c r="F68" s="16"/>
      <c r="G68" s="16"/>
      <c r="H68" s="16"/>
    </row>
    <row r="69" spans="2:12">
      <c r="B69" s="2"/>
      <c r="C69" s="16"/>
      <c r="D69" s="16"/>
      <c r="E69" s="8">
        <f t="shared" si="0"/>
        <v>653500</v>
      </c>
      <c r="F69" s="16"/>
      <c r="G69" s="16"/>
      <c r="H69" s="16"/>
    </row>
    <row r="70" spans="2:12">
      <c r="B70" s="2"/>
      <c r="C70" s="16"/>
      <c r="D70" s="16"/>
      <c r="E70" s="8">
        <f t="shared" si="0"/>
        <v>653500</v>
      </c>
      <c r="F70" s="16"/>
      <c r="G70" s="16"/>
      <c r="H70" s="16"/>
    </row>
    <row r="71" spans="2:12">
      <c r="B71" s="2"/>
      <c r="C71" s="16"/>
      <c r="D71" s="16"/>
      <c r="E71" s="8">
        <f t="shared" si="0"/>
        <v>653500</v>
      </c>
      <c r="F71" s="16"/>
      <c r="G71" s="16"/>
      <c r="H71" s="16"/>
    </row>
    <row r="72" spans="2:12">
      <c r="B72" s="2"/>
      <c r="C72" s="16"/>
      <c r="D72" s="16"/>
      <c r="E72" s="8">
        <f t="shared" si="0"/>
        <v>653500</v>
      </c>
      <c r="F72" s="16"/>
      <c r="G72" s="16"/>
      <c r="H72" s="16"/>
    </row>
    <row r="73" spans="2:12">
      <c r="B73" s="2"/>
      <c r="C73" s="16"/>
      <c r="D73" s="16"/>
      <c r="E73" s="8">
        <f t="shared" si="0"/>
        <v>653500</v>
      </c>
      <c r="F73" s="16"/>
      <c r="G73" s="16"/>
      <c r="H73" s="16"/>
    </row>
    <row r="74" spans="2:12">
      <c r="B74" s="2"/>
      <c r="C74" s="16"/>
      <c r="D74" s="16"/>
      <c r="E74" s="8">
        <f t="shared" si="0"/>
        <v>653500</v>
      </c>
      <c r="F74" s="16"/>
      <c r="G74" s="16"/>
      <c r="H74" s="16"/>
    </row>
    <row r="75" spans="2:12">
      <c r="B75" s="2"/>
      <c r="C75" s="16"/>
      <c r="D75" s="16"/>
      <c r="E75" s="8">
        <f t="shared" si="0"/>
        <v>653500</v>
      </c>
      <c r="F75" s="16"/>
      <c r="G75" s="16"/>
      <c r="H75" s="16"/>
    </row>
    <row r="76" spans="2:12">
      <c r="B76" s="2"/>
      <c r="C76" s="16"/>
      <c r="D76" s="16"/>
      <c r="E76" s="8">
        <f t="shared" ref="E76:E105" si="1">E75+C76+D76</f>
        <v>653500</v>
      </c>
      <c r="F76" s="16"/>
      <c r="G76" s="16"/>
      <c r="H76" s="16"/>
    </row>
    <row r="77" spans="2:12">
      <c r="C77" s="16"/>
      <c r="D77" s="16"/>
      <c r="E77" s="8">
        <f t="shared" si="1"/>
        <v>653500</v>
      </c>
      <c r="G77" s="16"/>
      <c r="I77" s="24"/>
    </row>
    <row r="78" spans="2:12">
      <c r="C78" s="16"/>
      <c r="D78" s="16"/>
      <c r="E78" s="8">
        <f t="shared" si="1"/>
        <v>653500</v>
      </c>
      <c r="I78" s="24"/>
    </row>
    <row r="79" spans="2:12">
      <c r="B79" s="2"/>
      <c r="C79" s="16"/>
      <c r="D79" s="16"/>
      <c r="E79" s="8">
        <f t="shared" si="1"/>
        <v>653500</v>
      </c>
      <c r="F79" s="16"/>
      <c r="G79" s="16"/>
      <c r="H79" s="16"/>
    </row>
    <row r="80" spans="2:12">
      <c r="C80" s="16"/>
      <c r="D80" s="16"/>
      <c r="E80" s="8">
        <f t="shared" si="1"/>
        <v>653500</v>
      </c>
      <c r="F80" s="16"/>
      <c r="G80" s="16"/>
      <c r="H80" s="16"/>
    </row>
    <row r="81" spans="2:8">
      <c r="C81" s="16"/>
      <c r="D81" s="16"/>
      <c r="E81" s="8">
        <f t="shared" si="1"/>
        <v>653500</v>
      </c>
      <c r="F81" s="16"/>
      <c r="G81" s="16"/>
      <c r="H81" s="16"/>
    </row>
    <row r="82" spans="2:8">
      <c r="C82" s="16"/>
      <c r="D82" s="16"/>
      <c r="E82" s="8">
        <f t="shared" si="1"/>
        <v>653500</v>
      </c>
      <c r="F82" s="16"/>
      <c r="G82" s="16"/>
      <c r="H82" s="16"/>
    </row>
    <row r="83" spans="2:8">
      <c r="C83" s="16"/>
      <c r="D83" s="16"/>
      <c r="E83" s="8">
        <f t="shared" si="1"/>
        <v>653500</v>
      </c>
      <c r="F83" s="16"/>
      <c r="G83" s="16"/>
      <c r="H83" s="16"/>
    </row>
    <row r="84" spans="2:8">
      <c r="B84" s="2"/>
      <c r="C84" s="16"/>
      <c r="D84" s="16"/>
      <c r="E84" s="8">
        <f t="shared" si="1"/>
        <v>653500</v>
      </c>
      <c r="F84" s="16"/>
      <c r="G84" s="16"/>
      <c r="H84" s="16"/>
    </row>
    <row r="85" spans="2:8">
      <c r="B85" s="2"/>
      <c r="C85" s="16"/>
      <c r="D85" s="16"/>
      <c r="E85" s="8">
        <f t="shared" si="1"/>
        <v>653500</v>
      </c>
      <c r="F85" s="16"/>
      <c r="G85" s="16"/>
      <c r="H85" s="16"/>
    </row>
    <row r="86" spans="2:8">
      <c r="C86" s="16"/>
      <c r="D86" s="16"/>
      <c r="E86" s="8">
        <f t="shared" si="1"/>
        <v>653500</v>
      </c>
      <c r="F86" s="16"/>
      <c r="G86" s="16"/>
      <c r="H86" s="16"/>
    </row>
    <row r="87" spans="2:8">
      <c r="C87" s="16"/>
      <c r="D87" s="16"/>
      <c r="E87" s="8">
        <f t="shared" si="1"/>
        <v>653500</v>
      </c>
      <c r="F87" s="16"/>
      <c r="G87" s="16"/>
      <c r="H87" s="16"/>
    </row>
    <row r="88" spans="2:8">
      <c r="C88" s="16"/>
      <c r="D88" s="16"/>
      <c r="E88" s="8">
        <f t="shared" si="1"/>
        <v>653500</v>
      </c>
      <c r="F88" s="16"/>
      <c r="G88" s="16"/>
      <c r="H88" s="16"/>
    </row>
    <row r="89" spans="2:8">
      <c r="C89" s="16"/>
      <c r="D89" s="16"/>
      <c r="E89" s="8">
        <f t="shared" si="1"/>
        <v>653500</v>
      </c>
      <c r="F89" s="16"/>
      <c r="G89" s="16"/>
      <c r="H89" s="16"/>
    </row>
    <row r="90" spans="2:8">
      <c r="C90" s="16"/>
      <c r="D90" s="16"/>
      <c r="E90" s="8">
        <f t="shared" si="1"/>
        <v>653500</v>
      </c>
      <c r="F90" s="16"/>
      <c r="G90" s="16"/>
      <c r="H90" s="16"/>
    </row>
    <row r="91" spans="2:8">
      <c r="C91" s="16"/>
      <c r="D91" s="16"/>
      <c r="E91" s="8">
        <f t="shared" si="1"/>
        <v>653500</v>
      </c>
      <c r="F91" s="16"/>
      <c r="G91" s="16"/>
      <c r="H91" s="16"/>
    </row>
    <row r="92" spans="2:8">
      <c r="C92" s="16"/>
      <c r="D92" s="16"/>
      <c r="E92" s="8">
        <f t="shared" si="1"/>
        <v>653500</v>
      </c>
      <c r="F92" s="16"/>
      <c r="G92" s="16"/>
      <c r="H92" s="16"/>
    </row>
    <row r="93" spans="2:8">
      <c r="C93" s="16"/>
      <c r="D93" s="16"/>
      <c r="E93" s="8">
        <f t="shared" si="1"/>
        <v>653500</v>
      </c>
      <c r="F93" s="16"/>
      <c r="G93" s="16"/>
      <c r="H93" s="16"/>
    </row>
    <row r="94" spans="2:8">
      <c r="C94" s="16"/>
      <c r="D94" s="16"/>
      <c r="E94" s="8">
        <f t="shared" si="1"/>
        <v>653500</v>
      </c>
      <c r="F94" s="16"/>
      <c r="G94" s="16"/>
      <c r="H94" s="16"/>
    </row>
    <row r="95" spans="2:8">
      <c r="C95" s="16"/>
      <c r="D95" s="16"/>
      <c r="E95" s="8">
        <f t="shared" si="1"/>
        <v>653500</v>
      </c>
      <c r="F95" s="16"/>
      <c r="G95" s="16"/>
      <c r="H95" s="16"/>
    </row>
    <row r="96" spans="2:8">
      <c r="C96" s="16"/>
      <c r="D96" s="16"/>
      <c r="E96" s="8">
        <f t="shared" si="1"/>
        <v>653500</v>
      </c>
      <c r="F96" s="16"/>
      <c r="G96" s="16"/>
      <c r="H96" s="16"/>
    </row>
    <row r="97" spans="3:9">
      <c r="C97" s="16"/>
      <c r="D97" s="16"/>
      <c r="E97" s="8">
        <f t="shared" si="1"/>
        <v>653500</v>
      </c>
      <c r="F97" s="16"/>
      <c r="G97" s="16"/>
      <c r="H97" s="16"/>
    </row>
    <row r="98" spans="3:9">
      <c r="C98" s="16"/>
      <c r="D98" s="16"/>
      <c r="E98" s="8">
        <f t="shared" si="1"/>
        <v>653500</v>
      </c>
      <c r="F98" s="16"/>
      <c r="G98" s="16"/>
      <c r="H98" s="16"/>
    </row>
    <row r="99" spans="3:9">
      <c r="C99" s="16"/>
      <c r="D99" s="16"/>
      <c r="E99" s="8">
        <f t="shared" si="1"/>
        <v>653500</v>
      </c>
      <c r="F99" s="16"/>
      <c r="G99" s="16"/>
      <c r="H99" s="16"/>
    </row>
    <row r="100" spans="3:9">
      <c r="C100" s="16"/>
      <c r="D100" s="16"/>
      <c r="E100" s="8">
        <f t="shared" si="1"/>
        <v>653500</v>
      </c>
      <c r="F100" s="16"/>
      <c r="G100" s="16"/>
      <c r="H100" s="16"/>
    </row>
    <row r="101" spans="3:9">
      <c r="C101" s="16"/>
      <c r="D101" s="16"/>
      <c r="E101" s="8">
        <f t="shared" si="1"/>
        <v>653500</v>
      </c>
      <c r="F101" s="16"/>
      <c r="G101" s="16"/>
      <c r="H101" s="16"/>
    </row>
    <row r="102" spans="3:9">
      <c r="C102" s="16"/>
      <c r="D102" s="16"/>
      <c r="E102" s="8">
        <f t="shared" si="1"/>
        <v>653500</v>
      </c>
      <c r="F102" s="16"/>
      <c r="G102" s="16"/>
      <c r="H102" s="16"/>
    </row>
    <row r="103" spans="3:9">
      <c r="C103" s="16"/>
      <c r="D103" s="16"/>
      <c r="E103" s="8">
        <f t="shared" si="1"/>
        <v>653500</v>
      </c>
      <c r="F103" s="16"/>
      <c r="G103" s="16"/>
      <c r="H103" s="16"/>
    </row>
    <row r="104" spans="3:9">
      <c r="C104" s="16"/>
      <c r="D104" s="16"/>
      <c r="E104" s="8">
        <f t="shared" si="1"/>
        <v>653500</v>
      </c>
      <c r="F104" s="16"/>
      <c r="G104" s="16"/>
      <c r="H104" s="16"/>
    </row>
    <row r="105" spans="3:9">
      <c r="C105" s="4"/>
      <c r="D105" s="16"/>
      <c r="E105" s="8">
        <f t="shared" si="1"/>
        <v>653500</v>
      </c>
      <c r="F105" s="4"/>
      <c r="G105" s="4"/>
      <c r="H105" s="4"/>
      <c r="I105" s="20"/>
    </row>
    <row r="106" spans="3:9">
      <c r="C106" s="4"/>
      <c r="D106" s="4"/>
      <c r="E106" s="8"/>
      <c r="F106" s="4"/>
      <c r="G106" s="4"/>
      <c r="H106" s="4"/>
    </row>
    <row r="107" spans="3:9">
      <c r="C107" s="4"/>
      <c r="D107" s="4"/>
      <c r="E107" s="8"/>
      <c r="F107" s="4"/>
      <c r="G107" s="4"/>
      <c r="H107" s="4"/>
    </row>
    <row r="108" spans="3:9">
      <c r="C108" s="4"/>
      <c r="D108" s="4"/>
      <c r="E108" s="8"/>
      <c r="F108" s="4"/>
      <c r="G108" s="4"/>
      <c r="H108" s="4"/>
    </row>
    <row r="109" spans="3:9">
      <c r="C109" s="4"/>
      <c r="D109" s="4"/>
      <c r="E109" s="8"/>
      <c r="F109" s="4"/>
      <c r="G109" s="4"/>
      <c r="H109" s="4"/>
    </row>
    <row r="110" spans="3:9">
      <c r="C110" s="4"/>
      <c r="D110" s="4"/>
      <c r="E110" s="8"/>
      <c r="F110" s="4"/>
      <c r="G110" s="4"/>
      <c r="H110" s="4"/>
    </row>
    <row r="111" spans="3:9">
      <c r="C111" s="4"/>
      <c r="D111" s="4"/>
      <c r="E111" s="8"/>
      <c r="F111" s="4"/>
      <c r="G111" s="4"/>
      <c r="H111" s="4"/>
    </row>
    <row r="112" spans="3:9">
      <c r="E112" s="7"/>
    </row>
    <row r="113" spans="5:5">
      <c r="E113" s="7"/>
    </row>
    <row r="114" spans="5:5">
      <c r="E114" s="7"/>
    </row>
  </sheetData>
  <pageMargins left="0.7" right="0.7" top="0.75" bottom="0.75" header="0.3" footer="0.3"/>
  <pageSetup orientation="portrait" verticalDpi="2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B2:L117"/>
  <sheetViews>
    <sheetView topLeftCell="A10" workbookViewId="0">
      <selection activeCell="I26" sqref="I26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6384" width="11.42578125" style="1"/>
  </cols>
  <sheetData>
    <row r="2" spans="2:10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0">
      <c r="C3" s="3"/>
      <c r="D3" s="3"/>
      <c r="E3" s="6"/>
      <c r="I3" s="3"/>
    </row>
    <row r="4" spans="2:10">
      <c r="B4" s="13" t="s">
        <v>36</v>
      </c>
      <c r="C4" s="13"/>
      <c r="D4" s="13"/>
      <c r="E4" s="14">
        <v>653500</v>
      </c>
      <c r="F4" s="29">
        <v>0</v>
      </c>
      <c r="G4" s="13"/>
      <c r="H4" s="22">
        <v>637113</v>
      </c>
    </row>
    <row r="5" spans="2:10">
      <c r="B5" s="2"/>
      <c r="C5" s="16"/>
      <c r="D5" s="16"/>
      <c r="E5" s="8">
        <f>E4+C5+D5</f>
        <v>653500</v>
      </c>
      <c r="F5" s="17"/>
      <c r="G5" s="17"/>
      <c r="H5" s="17"/>
    </row>
    <row r="6" spans="2:10">
      <c r="B6" s="2">
        <v>42949</v>
      </c>
      <c r="C6" s="16"/>
      <c r="D6" s="16"/>
      <c r="E6" s="8">
        <f t="shared" ref="E6:E70" si="0">E5+C6+D6</f>
        <v>653500</v>
      </c>
      <c r="F6" s="17">
        <v>26609</v>
      </c>
      <c r="G6" s="17"/>
      <c r="H6" s="17"/>
      <c r="I6" s="1" t="s">
        <v>201</v>
      </c>
    </row>
    <row r="7" spans="2:10">
      <c r="B7" s="2">
        <v>42949</v>
      </c>
      <c r="C7" s="16"/>
      <c r="D7" s="16"/>
      <c r="E7" s="8">
        <f t="shared" si="0"/>
        <v>653500</v>
      </c>
      <c r="F7" s="17">
        <v>13336</v>
      </c>
      <c r="G7" s="17"/>
      <c r="H7" s="17"/>
      <c r="I7" s="1" t="s">
        <v>201</v>
      </c>
    </row>
    <row r="8" spans="2:10">
      <c r="B8" s="2">
        <v>42949</v>
      </c>
      <c r="C8" s="16"/>
      <c r="D8" s="16"/>
      <c r="E8" s="8">
        <f t="shared" si="0"/>
        <v>653500</v>
      </c>
      <c r="F8" s="17">
        <v>23491</v>
      </c>
      <c r="G8" s="17"/>
      <c r="H8" s="17"/>
      <c r="I8" s="1" t="s">
        <v>202</v>
      </c>
    </row>
    <row r="9" spans="2:10">
      <c r="B9" s="2">
        <v>42949</v>
      </c>
      <c r="C9" s="16"/>
      <c r="D9" s="16"/>
      <c r="E9" s="8">
        <f t="shared" si="0"/>
        <v>653500</v>
      </c>
      <c r="F9" s="17">
        <v>33200</v>
      </c>
      <c r="G9" s="17"/>
      <c r="H9" s="17"/>
      <c r="I9" s="1" t="s">
        <v>203</v>
      </c>
    </row>
    <row r="10" spans="2:10">
      <c r="B10" s="2">
        <v>42950</v>
      </c>
      <c r="C10" s="16"/>
      <c r="D10" s="16"/>
      <c r="E10" s="8">
        <f t="shared" si="0"/>
        <v>653500</v>
      </c>
      <c r="F10" s="17"/>
      <c r="G10" s="17"/>
      <c r="H10" s="17">
        <v>200000</v>
      </c>
      <c r="I10" s="1" t="s">
        <v>68</v>
      </c>
    </row>
    <row r="11" spans="2:10">
      <c r="B11" s="2">
        <v>42955</v>
      </c>
      <c r="C11" s="16"/>
      <c r="D11" s="16">
        <v>-5200</v>
      </c>
      <c r="E11" s="8">
        <f t="shared" si="0"/>
        <v>648300</v>
      </c>
      <c r="F11" s="17"/>
      <c r="G11" s="17"/>
      <c r="H11" s="17"/>
      <c r="I11" s="10" t="s">
        <v>1</v>
      </c>
    </row>
    <row r="12" spans="2:10">
      <c r="B12" s="2">
        <v>42955</v>
      </c>
      <c r="C12" s="16"/>
      <c r="D12" s="16"/>
      <c r="E12" s="8">
        <f t="shared" si="0"/>
        <v>648300</v>
      </c>
      <c r="F12" s="17">
        <v>15000</v>
      </c>
      <c r="G12" s="17"/>
      <c r="H12" s="17"/>
      <c r="I12" s="10" t="s">
        <v>192</v>
      </c>
      <c r="J12" s="10"/>
    </row>
    <row r="13" spans="2:10">
      <c r="B13" s="2">
        <v>42956</v>
      </c>
      <c r="C13" s="16"/>
      <c r="D13" s="16"/>
      <c r="E13" s="8">
        <f t="shared" si="0"/>
        <v>648300</v>
      </c>
      <c r="F13" s="17">
        <v>76000</v>
      </c>
      <c r="G13" s="17"/>
      <c r="H13" s="17"/>
      <c r="I13" s="10" t="s">
        <v>193</v>
      </c>
      <c r="J13" s="10"/>
    </row>
    <row r="14" spans="2:10">
      <c r="B14" s="2">
        <v>42956</v>
      </c>
      <c r="C14" s="16"/>
      <c r="D14" s="16"/>
      <c r="E14" s="8">
        <f t="shared" si="0"/>
        <v>648300</v>
      </c>
      <c r="F14" s="17">
        <v>14900</v>
      </c>
      <c r="G14" s="17"/>
      <c r="H14" s="17"/>
      <c r="I14" s="10" t="s">
        <v>200</v>
      </c>
      <c r="J14" s="10"/>
    </row>
    <row r="15" spans="2:10">
      <c r="B15" s="2">
        <v>42962</v>
      </c>
      <c r="C15" s="16">
        <v>200000</v>
      </c>
      <c r="D15" s="16"/>
      <c r="E15" s="8">
        <f t="shared" si="0"/>
        <v>848300</v>
      </c>
      <c r="F15" s="17"/>
      <c r="G15" s="17"/>
      <c r="H15" s="17"/>
      <c r="I15" s="10" t="s">
        <v>194</v>
      </c>
      <c r="J15" s="10"/>
    </row>
    <row r="16" spans="2:10">
      <c r="B16" s="2">
        <v>42963</v>
      </c>
      <c r="C16" s="16"/>
      <c r="D16" s="16">
        <v>-83000</v>
      </c>
      <c r="E16" s="8">
        <f t="shared" si="0"/>
        <v>765300</v>
      </c>
      <c r="F16" s="17"/>
      <c r="G16" s="17"/>
      <c r="H16" s="17"/>
      <c r="I16" s="10" t="s">
        <v>195</v>
      </c>
      <c r="J16" s="10"/>
    </row>
    <row r="17" spans="2:10">
      <c r="B17" s="2">
        <v>42964</v>
      </c>
      <c r="C17" s="16"/>
      <c r="D17" s="16">
        <v>-52000</v>
      </c>
      <c r="E17" s="8">
        <f t="shared" si="0"/>
        <v>713300</v>
      </c>
      <c r="F17" s="17"/>
      <c r="G17" s="17"/>
      <c r="H17" s="17"/>
      <c r="I17" s="10" t="s">
        <v>62</v>
      </c>
      <c r="J17" s="10"/>
    </row>
    <row r="18" spans="2:10">
      <c r="B18" s="2">
        <v>42964</v>
      </c>
      <c r="C18" s="16"/>
      <c r="D18" s="16"/>
      <c r="E18" s="8">
        <f t="shared" si="0"/>
        <v>713300</v>
      </c>
      <c r="F18" s="17"/>
      <c r="G18" s="17"/>
      <c r="H18" s="17">
        <v>50000</v>
      </c>
      <c r="I18" s="10" t="s">
        <v>140</v>
      </c>
      <c r="J18" s="10"/>
    </row>
    <row r="19" spans="2:10">
      <c r="B19" s="2">
        <v>42965</v>
      </c>
      <c r="C19" s="16">
        <v>200000</v>
      </c>
      <c r="D19" s="16"/>
      <c r="E19" s="8">
        <f t="shared" si="0"/>
        <v>913300</v>
      </c>
      <c r="F19" s="17"/>
      <c r="G19" s="17"/>
      <c r="H19" s="17"/>
      <c r="I19" s="10" t="s">
        <v>194</v>
      </c>
      <c r="J19" s="10"/>
    </row>
    <row r="20" spans="2:10">
      <c r="B20" s="30">
        <v>42965</v>
      </c>
      <c r="C20" s="31"/>
      <c r="D20" s="31"/>
      <c r="E20" s="8">
        <f t="shared" si="0"/>
        <v>913300</v>
      </c>
      <c r="F20" s="17">
        <v>124000</v>
      </c>
      <c r="G20" s="17"/>
      <c r="H20" s="17"/>
      <c r="I20" s="10" t="s">
        <v>204</v>
      </c>
      <c r="J20" s="10"/>
    </row>
    <row r="21" spans="2:10">
      <c r="B21" s="2">
        <v>42970</v>
      </c>
      <c r="C21" s="16"/>
      <c r="D21" s="16"/>
      <c r="E21" s="8">
        <f t="shared" si="0"/>
        <v>913300</v>
      </c>
      <c r="F21" s="17"/>
      <c r="G21" s="17"/>
      <c r="H21" s="17">
        <v>50000</v>
      </c>
      <c r="I21" s="10" t="s">
        <v>67</v>
      </c>
      <c r="J21" s="10"/>
    </row>
    <row r="22" spans="2:10">
      <c r="B22" s="2">
        <v>42970</v>
      </c>
      <c r="C22" s="16">
        <v>180000</v>
      </c>
      <c r="D22" s="16"/>
      <c r="E22" s="8">
        <f t="shared" si="0"/>
        <v>1093300</v>
      </c>
      <c r="F22" s="17"/>
      <c r="G22" s="17"/>
      <c r="H22" s="17"/>
      <c r="I22" s="10" t="s">
        <v>205</v>
      </c>
      <c r="J22" s="10"/>
    </row>
    <row r="23" spans="2:10">
      <c r="B23" s="2">
        <v>42970</v>
      </c>
      <c r="C23" s="16">
        <v>250000</v>
      </c>
      <c r="D23" s="16"/>
      <c r="E23" s="8">
        <f t="shared" si="0"/>
        <v>1343300</v>
      </c>
      <c r="F23" s="17"/>
      <c r="G23" s="17"/>
      <c r="H23" s="17"/>
      <c r="I23" s="10" t="s">
        <v>206</v>
      </c>
      <c r="J23" s="10"/>
    </row>
    <row r="24" spans="2:10">
      <c r="B24" s="2">
        <v>42971</v>
      </c>
      <c r="C24" s="16"/>
      <c r="D24" s="16"/>
      <c r="E24" s="8">
        <f t="shared" si="0"/>
        <v>1343300</v>
      </c>
      <c r="F24" s="17"/>
      <c r="G24" s="17"/>
      <c r="H24" s="17">
        <v>-184680</v>
      </c>
      <c r="I24" s="10" t="s">
        <v>207</v>
      </c>
      <c r="J24" s="10"/>
    </row>
    <row r="25" spans="2:10">
      <c r="B25" s="2">
        <v>42971</v>
      </c>
      <c r="D25" s="16"/>
      <c r="E25" s="8">
        <f t="shared" si="0"/>
        <v>1343300</v>
      </c>
      <c r="F25" s="17"/>
      <c r="G25" s="10"/>
      <c r="H25" s="17">
        <v>200000</v>
      </c>
      <c r="I25" s="10" t="s">
        <v>66</v>
      </c>
      <c r="J25" s="10"/>
    </row>
    <row r="26" spans="2:10">
      <c r="B26" s="2">
        <v>42972</v>
      </c>
      <c r="D26" s="16"/>
      <c r="E26" s="8">
        <f t="shared" si="0"/>
        <v>1343300</v>
      </c>
      <c r="F26" s="17"/>
      <c r="G26" s="10"/>
      <c r="H26" s="17">
        <v>200000</v>
      </c>
      <c r="I26" s="10" t="s">
        <v>210</v>
      </c>
      <c r="J26" s="10"/>
    </row>
    <row r="27" spans="2:10">
      <c r="B27" s="2">
        <v>42975</v>
      </c>
      <c r="C27" s="16"/>
      <c r="D27" s="16">
        <v>-61500</v>
      </c>
      <c r="E27" s="8">
        <f t="shared" si="0"/>
        <v>1281800</v>
      </c>
      <c r="F27" s="17"/>
      <c r="G27" s="17"/>
      <c r="H27" s="17"/>
      <c r="I27" s="10" t="s">
        <v>61</v>
      </c>
      <c r="J27" s="10"/>
    </row>
    <row r="28" spans="2:10">
      <c r="B28" s="2">
        <v>42975</v>
      </c>
      <c r="C28" s="16"/>
      <c r="D28" s="16"/>
      <c r="E28" s="8">
        <f t="shared" si="0"/>
        <v>1281800</v>
      </c>
      <c r="F28" s="17">
        <v>300000</v>
      </c>
      <c r="G28" s="17"/>
      <c r="H28" s="17"/>
      <c r="I28" s="10" t="s">
        <v>208</v>
      </c>
      <c r="J28" s="10"/>
    </row>
    <row r="29" spans="2:10">
      <c r="B29" s="2">
        <v>42975</v>
      </c>
      <c r="C29" s="16">
        <v>100000</v>
      </c>
      <c r="D29" s="16"/>
      <c r="E29" s="8">
        <f t="shared" si="0"/>
        <v>1381800</v>
      </c>
      <c r="F29" s="17"/>
      <c r="G29" s="17"/>
      <c r="H29" s="17"/>
      <c r="I29" s="10" t="s">
        <v>209</v>
      </c>
      <c r="J29" s="10"/>
    </row>
    <row r="30" spans="2:10">
      <c r="B30" s="2">
        <v>42976</v>
      </c>
      <c r="C30" s="16"/>
      <c r="D30" s="16">
        <v>-120000</v>
      </c>
      <c r="E30" s="8">
        <f t="shared" si="0"/>
        <v>1261800</v>
      </c>
      <c r="F30" s="17"/>
      <c r="G30" s="17"/>
      <c r="H30" s="17"/>
      <c r="I30" s="10" t="s">
        <v>254</v>
      </c>
      <c r="J30" s="10"/>
    </row>
    <row r="31" spans="2:10">
      <c r="B31" s="2">
        <v>42976</v>
      </c>
      <c r="C31" s="16"/>
      <c r="D31" s="16">
        <v>-190000</v>
      </c>
      <c r="E31" s="8">
        <f t="shared" si="0"/>
        <v>1071800</v>
      </c>
      <c r="F31" s="17"/>
      <c r="G31" s="17"/>
      <c r="H31" s="17"/>
      <c r="I31" s="10" t="s">
        <v>211</v>
      </c>
      <c r="J31" s="10"/>
    </row>
    <row r="32" spans="2:10">
      <c r="B32" s="2">
        <v>42976</v>
      </c>
      <c r="C32" s="16"/>
      <c r="D32" s="16"/>
      <c r="E32" s="8">
        <f t="shared" si="0"/>
        <v>1071800</v>
      </c>
      <c r="F32" s="17"/>
      <c r="G32" s="17"/>
      <c r="H32" s="17">
        <v>-319300</v>
      </c>
      <c r="I32" s="1" t="s">
        <v>121</v>
      </c>
      <c r="J32" s="10"/>
    </row>
    <row r="33" spans="2:10">
      <c r="B33" s="2">
        <v>42976</v>
      </c>
      <c r="C33" s="16">
        <v>300000</v>
      </c>
      <c r="D33" s="16"/>
      <c r="E33" s="8">
        <f t="shared" si="0"/>
        <v>1371800</v>
      </c>
      <c r="F33" s="17"/>
      <c r="G33" s="17"/>
      <c r="H33" s="17"/>
      <c r="I33" s="10" t="s">
        <v>206</v>
      </c>
      <c r="J33" s="10"/>
    </row>
    <row r="34" spans="2:10">
      <c r="B34" s="2">
        <v>42978</v>
      </c>
      <c r="C34" s="16"/>
      <c r="D34" s="16">
        <v>-74600</v>
      </c>
      <c r="E34" s="8">
        <f t="shared" si="0"/>
        <v>1297200</v>
      </c>
      <c r="F34" s="17"/>
      <c r="G34" s="17"/>
      <c r="H34" s="17"/>
      <c r="I34" s="10" t="s">
        <v>96</v>
      </c>
      <c r="J34" s="10"/>
    </row>
    <row r="35" spans="2:10">
      <c r="B35" s="2">
        <v>42978</v>
      </c>
      <c r="C35" s="16"/>
      <c r="D35" s="16">
        <v>-2000</v>
      </c>
      <c r="E35" s="8">
        <f t="shared" si="0"/>
        <v>1295200</v>
      </c>
      <c r="F35" s="17"/>
      <c r="G35" s="17"/>
      <c r="H35" s="17"/>
      <c r="I35" s="10" t="s">
        <v>189</v>
      </c>
      <c r="J35" s="10"/>
    </row>
    <row r="36" spans="2:10">
      <c r="B36" s="2"/>
      <c r="C36" s="16"/>
      <c r="D36" s="16"/>
      <c r="E36" s="8">
        <f>E35+C36+D36</f>
        <v>1295200</v>
      </c>
      <c r="F36" s="17"/>
      <c r="G36" s="17"/>
      <c r="H36" s="17"/>
      <c r="I36" s="10"/>
      <c r="J36" s="10"/>
    </row>
    <row r="37" spans="2:10">
      <c r="B37" s="2"/>
      <c r="C37" s="16"/>
      <c r="D37" s="16">
        <v>-400000</v>
      </c>
      <c r="E37" s="8">
        <f t="shared" si="0"/>
        <v>895200</v>
      </c>
      <c r="F37" s="17"/>
      <c r="G37" s="17"/>
      <c r="H37" s="17"/>
      <c r="I37" s="1" t="s">
        <v>41</v>
      </c>
      <c r="J37" s="10"/>
    </row>
    <row r="38" spans="2:10">
      <c r="B38" s="2"/>
      <c r="C38" s="16"/>
      <c r="D38" s="16">
        <v>-400000</v>
      </c>
      <c r="E38" s="8">
        <f>E37+C38+D38</f>
        <v>495200</v>
      </c>
      <c r="G38" s="17"/>
      <c r="I38" s="1" t="s">
        <v>42</v>
      </c>
      <c r="J38" s="10"/>
    </row>
    <row r="39" spans="2:10">
      <c r="B39" s="2"/>
      <c r="C39" s="16"/>
      <c r="D39" s="16"/>
      <c r="E39" s="8">
        <f t="shared" si="0"/>
        <v>495200</v>
      </c>
      <c r="F39" s="17">
        <f>SUM(F4:F37)</f>
        <v>626536</v>
      </c>
      <c r="G39" s="17"/>
      <c r="H39" s="17">
        <f>SUM(H4:H37)</f>
        <v>833133</v>
      </c>
      <c r="I39" s="10"/>
      <c r="J39" s="10"/>
    </row>
    <row r="40" spans="2:10">
      <c r="B40" s="2"/>
      <c r="C40" s="16"/>
      <c r="D40" s="16"/>
      <c r="E40" s="8">
        <f t="shared" si="0"/>
        <v>495200</v>
      </c>
      <c r="F40" s="17"/>
      <c r="G40" s="17"/>
      <c r="H40" s="17"/>
      <c r="I40" s="10"/>
      <c r="J40" s="10"/>
    </row>
    <row r="41" spans="2:10">
      <c r="B41" s="28" t="s">
        <v>47</v>
      </c>
      <c r="C41" s="22"/>
      <c r="D41" s="22"/>
      <c r="E41" s="14">
        <f t="shared" si="0"/>
        <v>495200</v>
      </c>
      <c r="F41" s="22"/>
      <c r="G41" s="22"/>
      <c r="H41" s="22">
        <f>H39-F39</f>
        <v>206597</v>
      </c>
      <c r="I41" s="10"/>
      <c r="J41" s="10"/>
    </row>
    <row r="42" spans="2:10">
      <c r="B42" s="2"/>
      <c r="C42" s="16"/>
      <c r="D42" s="16"/>
      <c r="E42" s="8">
        <f t="shared" si="0"/>
        <v>495200</v>
      </c>
      <c r="F42" s="17"/>
      <c r="G42" s="17"/>
      <c r="H42" s="17"/>
      <c r="I42" s="10"/>
      <c r="J42" s="10"/>
    </row>
    <row r="43" spans="2:10">
      <c r="B43" s="2"/>
      <c r="C43" s="16"/>
      <c r="D43" s="16"/>
      <c r="E43" s="8">
        <f t="shared" si="0"/>
        <v>495200</v>
      </c>
      <c r="I43" s="10"/>
      <c r="J43" s="10"/>
    </row>
    <row r="44" spans="2:10">
      <c r="B44" s="2"/>
      <c r="C44" s="16"/>
      <c r="D44" s="16"/>
      <c r="E44" s="8">
        <f t="shared" si="0"/>
        <v>495200</v>
      </c>
      <c r="I44" s="10"/>
      <c r="J44" s="10"/>
    </row>
    <row r="45" spans="2:10">
      <c r="B45" s="39"/>
      <c r="C45" s="17"/>
      <c r="D45" s="17"/>
      <c r="E45" s="8">
        <f t="shared" si="0"/>
        <v>495200</v>
      </c>
      <c r="I45" s="10"/>
      <c r="J45" s="10"/>
    </row>
    <row r="46" spans="2:10">
      <c r="B46" s="2"/>
      <c r="C46" s="16"/>
      <c r="D46" s="16"/>
      <c r="E46" s="8">
        <f t="shared" si="0"/>
        <v>495200</v>
      </c>
      <c r="F46" s="17"/>
      <c r="G46" s="17"/>
      <c r="H46" s="10"/>
      <c r="I46" s="10"/>
      <c r="J46" s="10"/>
    </row>
    <row r="47" spans="2:10">
      <c r="B47" s="2"/>
      <c r="C47" s="16"/>
      <c r="D47" s="16"/>
      <c r="E47" s="8">
        <f t="shared" si="0"/>
        <v>495200</v>
      </c>
      <c r="F47" s="17"/>
      <c r="G47" s="17"/>
      <c r="H47" s="17"/>
      <c r="I47" s="10"/>
      <c r="J47" s="10"/>
    </row>
    <row r="48" spans="2:10">
      <c r="C48" s="36"/>
      <c r="D48" s="36"/>
      <c r="E48" s="8">
        <f t="shared" si="0"/>
        <v>495200</v>
      </c>
      <c r="F48" s="36"/>
      <c r="G48" s="17"/>
      <c r="H48" s="17"/>
      <c r="I48" s="10"/>
    </row>
    <row r="49" spans="2:12">
      <c r="B49" s="39"/>
      <c r="C49" s="17"/>
      <c r="D49" s="17"/>
      <c r="E49" s="8">
        <f t="shared" si="0"/>
        <v>495200</v>
      </c>
      <c r="F49" s="17"/>
      <c r="G49" s="17"/>
      <c r="H49" s="17"/>
      <c r="I49" s="10"/>
    </row>
    <row r="50" spans="2:12">
      <c r="B50" s="32"/>
      <c r="C50" s="17"/>
      <c r="D50" s="17"/>
      <c r="E50" s="8">
        <f t="shared" si="0"/>
        <v>495200</v>
      </c>
      <c r="F50" s="17"/>
      <c r="G50" s="17"/>
      <c r="H50" s="17"/>
      <c r="I50" s="10"/>
    </row>
    <row r="51" spans="2:12">
      <c r="B51" s="39"/>
      <c r="C51" s="17"/>
      <c r="D51" s="17"/>
      <c r="E51" s="8">
        <f t="shared" si="0"/>
        <v>495200</v>
      </c>
      <c r="F51" s="36"/>
      <c r="G51" s="36"/>
      <c r="H51" s="36"/>
      <c r="I51" s="10"/>
    </row>
    <row r="52" spans="2:12">
      <c r="B52" s="2"/>
      <c r="C52" s="16"/>
      <c r="D52" s="16"/>
      <c r="E52" s="8">
        <f t="shared" si="0"/>
        <v>495200</v>
      </c>
      <c r="F52" s="17"/>
      <c r="G52" s="17"/>
      <c r="H52" s="17"/>
      <c r="I52" s="10"/>
    </row>
    <row r="53" spans="2:12">
      <c r="B53" s="2"/>
      <c r="C53" s="16"/>
      <c r="D53" s="16"/>
      <c r="E53" s="8">
        <f t="shared" si="0"/>
        <v>495200</v>
      </c>
      <c r="F53" s="17"/>
      <c r="G53" s="17"/>
      <c r="H53" s="17"/>
      <c r="I53" s="10"/>
    </row>
    <row r="54" spans="2:12">
      <c r="B54" s="2"/>
      <c r="C54" s="16"/>
      <c r="D54" s="16"/>
      <c r="E54" s="8">
        <f t="shared" si="0"/>
        <v>495200</v>
      </c>
      <c r="F54" s="17"/>
      <c r="G54" s="17"/>
      <c r="H54" s="17"/>
      <c r="I54" s="10"/>
    </row>
    <row r="55" spans="2:12">
      <c r="B55" s="2"/>
      <c r="C55" s="16"/>
      <c r="D55" s="16"/>
      <c r="E55" s="8">
        <f t="shared" si="0"/>
        <v>495200</v>
      </c>
      <c r="F55" s="16"/>
      <c r="G55" s="16"/>
      <c r="H55" s="16"/>
    </row>
    <row r="56" spans="2:12">
      <c r="B56" s="2"/>
      <c r="C56" s="16"/>
      <c r="D56" s="16"/>
      <c r="E56" s="8">
        <f t="shared" si="0"/>
        <v>495200</v>
      </c>
      <c r="F56" s="16"/>
      <c r="G56" s="16"/>
      <c r="H56" s="16"/>
    </row>
    <row r="57" spans="2:12">
      <c r="B57" s="2"/>
      <c r="C57" s="16"/>
      <c r="D57" s="16"/>
      <c r="E57" s="8">
        <f t="shared" si="0"/>
        <v>495200</v>
      </c>
      <c r="F57" s="16"/>
      <c r="G57" s="16"/>
      <c r="H57" s="16"/>
    </row>
    <row r="58" spans="2:12">
      <c r="B58" s="2"/>
      <c r="C58" s="16"/>
      <c r="D58" s="16"/>
      <c r="E58" s="8">
        <f t="shared" si="0"/>
        <v>495200</v>
      </c>
      <c r="F58" s="16"/>
      <c r="G58" s="16"/>
      <c r="H58" s="16"/>
    </row>
    <row r="59" spans="2:12">
      <c r="B59" s="2"/>
      <c r="C59" s="16"/>
      <c r="D59" s="16"/>
      <c r="E59" s="8">
        <f t="shared" si="0"/>
        <v>495200</v>
      </c>
      <c r="F59" s="16"/>
      <c r="G59" s="16"/>
      <c r="H59" s="16"/>
    </row>
    <row r="60" spans="2:12">
      <c r="B60" s="2"/>
      <c r="C60" s="16"/>
      <c r="D60" s="16"/>
      <c r="E60" s="8">
        <f t="shared" si="0"/>
        <v>495200</v>
      </c>
      <c r="F60" s="16"/>
      <c r="G60" s="16"/>
      <c r="H60" s="16"/>
    </row>
    <row r="61" spans="2:12">
      <c r="B61" s="2"/>
      <c r="C61" s="16"/>
      <c r="D61" s="16"/>
      <c r="E61" s="8">
        <f t="shared" si="0"/>
        <v>495200</v>
      </c>
      <c r="F61" s="16"/>
      <c r="G61" s="16"/>
      <c r="H61" s="16"/>
    </row>
    <row r="62" spans="2:12">
      <c r="B62" s="2"/>
      <c r="C62" s="16"/>
      <c r="D62" s="16"/>
      <c r="E62" s="8">
        <f t="shared" si="0"/>
        <v>495200</v>
      </c>
      <c r="F62" s="16"/>
      <c r="G62" s="16"/>
      <c r="H62" s="16"/>
    </row>
    <row r="63" spans="2:12">
      <c r="B63" s="2"/>
      <c r="C63" s="17"/>
      <c r="D63" s="17"/>
      <c r="E63" s="8">
        <f t="shared" si="0"/>
        <v>495200</v>
      </c>
      <c r="F63" s="17"/>
      <c r="G63" s="17"/>
      <c r="H63" s="17"/>
      <c r="I63" s="10"/>
    </row>
    <row r="64" spans="2:12">
      <c r="B64" s="32"/>
      <c r="C64" s="17"/>
      <c r="D64" s="17"/>
      <c r="E64" s="8">
        <f t="shared" si="0"/>
        <v>495200</v>
      </c>
      <c r="F64" s="17"/>
      <c r="G64" s="17"/>
      <c r="H64" s="17"/>
      <c r="I64" s="10"/>
      <c r="J64" s="10"/>
      <c r="K64" s="10"/>
      <c r="L64" s="10"/>
    </row>
    <row r="65" spans="2:12">
      <c r="B65" s="32"/>
      <c r="C65" s="17"/>
      <c r="D65" s="17"/>
      <c r="E65" s="8">
        <f t="shared" si="0"/>
        <v>495200</v>
      </c>
      <c r="F65" s="17"/>
      <c r="G65" s="17"/>
      <c r="H65" s="17"/>
      <c r="I65" s="10"/>
      <c r="J65" s="10"/>
      <c r="K65" s="10"/>
      <c r="L65" s="10"/>
    </row>
    <row r="66" spans="2:12">
      <c r="B66" s="32"/>
      <c r="C66" s="17"/>
      <c r="D66" s="17"/>
      <c r="E66" s="8">
        <f t="shared" si="0"/>
        <v>495200</v>
      </c>
      <c r="F66" s="17"/>
      <c r="G66" s="17"/>
      <c r="H66" s="17"/>
      <c r="I66" s="10"/>
      <c r="J66" s="10"/>
      <c r="K66" s="10"/>
      <c r="L66" s="10"/>
    </row>
    <row r="67" spans="2:12">
      <c r="B67" s="2"/>
      <c r="C67" s="16"/>
      <c r="D67" s="16"/>
      <c r="E67" s="8">
        <f t="shared" si="0"/>
        <v>495200</v>
      </c>
      <c r="F67" s="17"/>
      <c r="G67" s="17"/>
      <c r="H67" s="17"/>
      <c r="I67" s="10"/>
      <c r="J67" s="10"/>
      <c r="K67" s="10"/>
      <c r="L67" s="10"/>
    </row>
    <row r="68" spans="2:12">
      <c r="B68" s="2"/>
      <c r="C68" s="16"/>
      <c r="D68" s="16"/>
      <c r="E68" s="8">
        <f t="shared" si="0"/>
        <v>495200</v>
      </c>
      <c r="F68" s="17"/>
      <c r="G68" s="17"/>
      <c r="H68" s="17"/>
      <c r="I68" s="10"/>
      <c r="J68" s="10"/>
      <c r="K68" s="10"/>
      <c r="L68" s="10"/>
    </row>
    <row r="69" spans="2:12">
      <c r="B69" s="2"/>
      <c r="C69" s="16"/>
      <c r="D69" s="16"/>
      <c r="E69" s="8">
        <f t="shared" si="0"/>
        <v>495200</v>
      </c>
      <c r="F69" s="17"/>
      <c r="G69" s="17"/>
      <c r="H69" s="17"/>
      <c r="I69" s="10"/>
      <c r="J69" s="10"/>
      <c r="K69" s="10"/>
      <c r="L69" s="10"/>
    </row>
    <row r="70" spans="2:12">
      <c r="B70" s="2"/>
      <c r="C70" s="16"/>
      <c r="D70" s="16"/>
      <c r="E70" s="8">
        <f t="shared" si="0"/>
        <v>495200</v>
      </c>
      <c r="F70" s="16"/>
      <c r="G70" s="16"/>
      <c r="H70" s="16"/>
    </row>
    <row r="71" spans="2:12">
      <c r="B71" s="2"/>
      <c r="C71" s="16"/>
      <c r="D71" s="16"/>
      <c r="E71" s="8">
        <f t="shared" ref="E71:E108" si="1">E70+C71+D71</f>
        <v>495200</v>
      </c>
      <c r="F71" s="16"/>
      <c r="G71" s="16"/>
      <c r="H71" s="16"/>
    </row>
    <row r="72" spans="2:12">
      <c r="B72" s="2"/>
      <c r="C72" s="16"/>
      <c r="D72" s="16"/>
      <c r="E72" s="8">
        <f t="shared" si="1"/>
        <v>495200</v>
      </c>
      <c r="F72" s="16"/>
      <c r="G72" s="16"/>
      <c r="H72" s="16"/>
    </row>
    <row r="73" spans="2:12">
      <c r="B73" s="2"/>
      <c r="C73" s="16"/>
      <c r="D73" s="16"/>
      <c r="E73" s="8">
        <f t="shared" si="1"/>
        <v>495200</v>
      </c>
      <c r="F73" s="16"/>
      <c r="G73" s="16"/>
      <c r="H73" s="16"/>
    </row>
    <row r="74" spans="2:12">
      <c r="B74" s="2"/>
      <c r="C74" s="16"/>
      <c r="D74" s="16"/>
      <c r="E74" s="8">
        <f t="shared" si="1"/>
        <v>495200</v>
      </c>
      <c r="F74" s="16"/>
      <c r="G74" s="16"/>
      <c r="H74" s="16"/>
    </row>
    <row r="75" spans="2:12">
      <c r="B75" s="2"/>
      <c r="C75" s="16"/>
      <c r="D75" s="16"/>
      <c r="E75" s="8">
        <f t="shared" si="1"/>
        <v>495200</v>
      </c>
      <c r="F75" s="16"/>
      <c r="G75" s="16"/>
      <c r="H75" s="16"/>
    </row>
    <row r="76" spans="2:12">
      <c r="B76" s="2"/>
      <c r="C76" s="16"/>
      <c r="D76" s="16"/>
      <c r="E76" s="8">
        <f t="shared" si="1"/>
        <v>495200</v>
      </c>
      <c r="F76" s="16"/>
      <c r="G76" s="16"/>
      <c r="H76" s="16"/>
    </row>
    <row r="77" spans="2:12">
      <c r="B77" s="2"/>
      <c r="C77" s="16"/>
      <c r="D77" s="16"/>
      <c r="E77" s="8">
        <f t="shared" si="1"/>
        <v>495200</v>
      </c>
      <c r="F77" s="16"/>
      <c r="G77" s="16"/>
      <c r="H77" s="16"/>
    </row>
    <row r="78" spans="2:12">
      <c r="B78" s="2"/>
      <c r="C78" s="16"/>
      <c r="D78" s="16"/>
      <c r="E78" s="8">
        <f t="shared" si="1"/>
        <v>495200</v>
      </c>
      <c r="F78" s="16"/>
      <c r="G78" s="16"/>
      <c r="H78" s="16"/>
    </row>
    <row r="79" spans="2:12">
      <c r="B79" s="2"/>
      <c r="C79" s="16"/>
      <c r="D79" s="16"/>
      <c r="E79" s="8">
        <f t="shared" si="1"/>
        <v>495200</v>
      </c>
      <c r="F79" s="16"/>
      <c r="G79" s="16"/>
      <c r="H79" s="16"/>
    </row>
    <row r="80" spans="2:12">
      <c r="C80" s="16"/>
      <c r="D80" s="16"/>
      <c r="E80" s="8">
        <f t="shared" si="1"/>
        <v>495200</v>
      </c>
      <c r="G80" s="16"/>
      <c r="I80" s="24"/>
    </row>
    <row r="81" spans="2:9">
      <c r="C81" s="16"/>
      <c r="D81" s="16"/>
      <c r="E81" s="8">
        <f t="shared" si="1"/>
        <v>495200</v>
      </c>
      <c r="I81" s="24"/>
    </row>
    <row r="82" spans="2:9">
      <c r="B82" s="2"/>
      <c r="C82" s="16"/>
      <c r="D82" s="16"/>
      <c r="E82" s="8">
        <f t="shared" si="1"/>
        <v>495200</v>
      </c>
      <c r="F82" s="16"/>
      <c r="G82" s="16"/>
      <c r="H82" s="16"/>
    </row>
    <row r="83" spans="2:9">
      <c r="C83" s="16"/>
      <c r="D83" s="16"/>
      <c r="E83" s="8">
        <f t="shared" si="1"/>
        <v>495200</v>
      </c>
      <c r="F83" s="16"/>
      <c r="G83" s="16"/>
      <c r="H83" s="16"/>
    </row>
    <row r="84" spans="2:9">
      <c r="C84" s="16"/>
      <c r="D84" s="16"/>
      <c r="E84" s="8">
        <f t="shared" si="1"/>
        <v>495200</v>
      </c>
      <c r="F84" s="16"/>
      <c r="G84" s="16"/>
      <c r="H84" s="16"/>
    </row>
    <row r="85" spans="2:9">
      <c r="C85" s="16"/>
      <c r="D85" s="16"/>
      <c r="E85" s="8">
        <f t="shared" si="1"/>
        <v>495200</v>
      </c>
      <c r="F85" s="16"/>
      <c r="G85" s="16"/>
      <c r="H85" s="16"/>
    </row>
    <row r="86" spans="2:9">
      <c r="C86" s="16"/>
      <c r="D86" s="16"/>
      <c r="E86" s="8">
        <f t="shared" si="1"/>
        <v>495200</v>
      </c>
      <c r="F86" s="16"/>
      <c r="G86" s="16"/>
      <c r="H86" s="16"/>
    </row>
    <row r="87" spans="2:9">
      <c r="B87" s="2"/>
      <c r="C87" s="16"/>
      <c r="D87" s="16"/>
      <c r="E87" s="8">
        <f t="shared" si="1"/>
        <v>495200</v>
      </c>
      <c r="F87" s="16"/>
      <c r="G87" s="16"/>
      <c r="H87" s="16"/>
    </row>
    <row r="88" spans="2:9">
      <c r="B88" s="2"/>
      <c r="C88" s="16"/>
      <c r="D88" s="16"/>
      <c r="E88" s="8">
        <f t="shared" si="1"/>
        <v>495200</v>
      </c>
      <c r="F88" s="16"/>
      <c r="G88" s="16"/>
      <c r="H88" s="16"/>
    </row>
    <row r="89" spans="2:9">
      <c r="C89" s="16"/>
      <c r="D89" s="16"/>
      <c r="E89" s="8">
        <f t="shared" si="1"/>
        <v>495200</v>
      </c>
      <c r="F89" s="16"/>
      <c r="G89" s="16"/>
      <c r="H89" s="16"/>
    </row>
    <row r="90" spans="2:9">
      <c r="C90" s="16"/>
      <c r="D90" s="16"/>
      <c r="E90" s="8">
        <f t="shared" si="1"/>
        <v>495200</v>
      </c>
      <c r="F90" s="16"/>
      <c r="G90" s="16"/>
      <c r="H90" s="16"/>
    </row>
    <row r="91" spans="2:9">
      <c r="C91" s="16"/>
      <c r="D91" s="16"/>
      <c r="E91" s="8">
        <f t="shared" si="1"/>
        <v>495200</v>
      </c>
      <c r="F91" s="16"/>
      <c r="G91" s="16"/>
      <c r="H91" s="16"/>
    </row>
    <row r="92" spans="2:9">
      <c r="C92" s="16"/>
      <c r="D92" s="16"/>
      <c r="E92" s="8">
        <f t="shared" si="1"/>
        <v>495200</v>
      </c>
      <c r="F92" s="16"/>
      <c r="G92" s="16"/>
      <c r="H92" s="16"/>
    </row>
    <row r="93" spans="2:9">
      <c r="C93" s="16"/>
      <c r="D93" s="16"/>
      <c r="E93" s="8">
        <f t="shared" si="1"/>
        <v>495200</v>
      </c>
      <c r="F93" s="16"/>
      <c r="G93" s="16"/>
      <c r="H93" s="16"/>
    </row>
    <row r="94" spans="2:9">
      <c r="C94" s="16"/>
      <c r="D94" s="16"/>
      <c r="E94" s="8">
        <f t="shared" si="1"/>
        <v>495200</v>
      </c>
      <c r="F94" s="16"/>
      <c r="G94" s="16"/>
      <c r="H94" s="16"/>
    </row>
    <row r="95" spans="2:9">
      <c r="C95" s="16"/>
      <c r="D95" s="16"/>
      <c r="E95" s="8">
        <f t="shared" si="1"/>
        <v>495200</v>
      </c>
      <c r="F95" s="16"/>
      <c r="G95" s="16"/>
      <c r="H95" s="16"/>
    </row>
    <row r="96" spans="2:9">
      <c r="C96" s="16"/>
      <c r="D96" s="16"/>
      <c r="E96" s="8">
        <f t="shared" si="1"/>
        <v>495200</v>
      </c>
      <c r="F96" s="16"/>
      <c r="G96" s="16"/>
      <c r="H96" s="16"/>
    </row>
    <row r="97" spans="3:9">
      <c r="C97" s="16"/>
      <c r="D97" s="16"/>
      <c r="E97" s="8">
        <f t="shared" si="1"/>
        <v>495200</v>
      </c>
      <c r="F97" s="16"/>
      <c r="G97" s="16"/>
      <c r="H97" s="16"/>
    </row>
    <row r="98" spans="3:9">
      <c r="C98" s="16"/>
      <c r="D98" s="16"/>
      <c r="E98" s="8">
        <f t="shared" si="1"/>
        <v>495200</v>
      </c>
      <c r="F98" s="16"/>
      <c r="G98" s="16"/>
      <c r="H98" s="16"/>
    </row>
    <row r="99" spans="3:9">
      <c r="C99" s="16"/>
      <c r="D99" s="16"/>
      <c r="E99" s="8">
        <f t="shared" si="1"/>
        <v>495200</v>
      </c>
      <c r="F99" s="16"/>
      <c r="G99" s="16"/>
      <c r="H99" s="16"/>
    </row>
    <row r="100" spans="3:9">
      <c r="C100" s="16"/>
      <c r="D100" s="16"/>
      <c r="E100" s="8">
        <f t="shared" si="1"/>
        <v>495200</v>
      </c>
      <c r="F100" s="16"/>
      <c r="G100" s="16"/>
      <c r="H100" s="16"/>
    </row>
    <row r="101" spans="3:9">
      <c r="C101" s="16"/>
      <c r="D101" s="16"/>
      <c r="E101" s="8">
        <f t="shared" si="1"/>
        <v>495200</v>
      </c>
      <c r="F101" s="16"/>
      <c r="G101" s="16"/>
      <c r="H101" s="16"/>
    </row>
    <row r="102" spans="3:9">
      <c r="C102" s="16"/>
      <c r="D102" s="16"/>
      <c r="E102" s="8">
        <f t="shared" si="1"/>
        <v>495200</v>
      </c>
      <c r="F102" s="16"/>
      <c r="G102" s="16"/>
      <c r="H102" s="16"/>
    </row>
    <row r="103" spans="3:9">
      <c r="C103" s="16"/>
      <c r="D103" s="16"/>
      <c r="E103" s="8">
        <f t="shared" si="1"/>
        <v>495200</v>
      </c>
      <c r="F103" s="16"/>
      <c r="G103" s="16"/>
      <c r="H103" s="16"/>
    </row>
    <row r="104" spans="3:9">
      <c r="C104" s="16"/>
      <c r="D104" s="16"/>
      <c r="E104" s="8">
        <f t="shared" si="1"/>
        <v>495200</v>
      </c>
      <c r="F104" s="16"/>
      <c r="G104" s="16"/>
      <c r="H104" s="16"/>
    </row>
    <row r="105" spans="3:9">
      <c r="C105" s="16"/>
      <c r="D105" s="16"/>
      <c r="E105" s="8">
        <f t="shared" si="1"/>
        <v>495200</v>
      </c>
      <c r="F105" s="16"/>
      <c r="G105" s="16"/>
      <c r="H105" s="16"/>
    </row>
    <row r="106" spans="3:9">
      <c r="C106" s="16"/>
      <c r="D106" s="16"/>
      <c r="E106" s="8">
        <f t="shared" si="1"/>
        <v>495200</v>
      </c>
      <c r="F106" s="16"/>
      <c r="G106" s="16"/>
      <c r="H106" s="16"/>
    </row>
    <row r="107" spans="3:9">
      <c r="C107" s="16"/>
      <c r="D107" s="16"/>
      <c r="E107" s="8">
        <f t="shared" si="1"/>
        <v>495200</v>
      </c>
      <c r="F107" s="16"/>
      <c r="G107" s="16"/>
      <c r="H107" s="16"/>
    </row>
    <row r="108" spans="3:9">
      <c r="C108" s="4"/>
      <c r="D108" s="16"/>
      <c r="E108" s="8">
        <f t="shared" si="1"/>
        <v>495200</v>
      </c>
      <c r="F108" s="4"/>
      <c r="G108" s="4"/>
      <c r="H108" s="4"/>
      <c r="I108" s="20"/>
    </row>
    <row r="109" spans="3:9">
      <c r="C109" s="4"/>
      <c r="D109" s="4"/>
      <c r="E109" s="8"/>
      <c r="F109" s="4"/>
      <c r="G109" s="4"/>
      <c r="H109" s="4"/>
    </row>
    <row r="110" spans="3:9">
      <c r="C110" s="4"/>
      <c r="D110" s="4"/>
      <c r="E110" s="8"/>
      <c r="F110" s="4"/>
      <c r="G110" s="4"/>
      <c r="H110" s="4"/>
    </row>
    <row r="111" spans="3:9">
      <c r="C111" s="4"/>
      <c r="D111" s="4"/>
      <c r="E111" s="8"/>
      <c r="F111" s="4"/>
      <c r="G111" s="4"/>
      <c r="H111" s="4"/>
    </row>
    <row r="112" spans="3:9">
      <c r="C112" s="4"/>
      <c r="D112" s="4"/>
      <c r="E112" s="8"/>
      <c r="F112" s="4"/>
      <c r="G112" s="4"/>
      <c r="H112" s="4"/>
    </row>
    <row r="113" spans="3:8">
      <c r="C113" s="4"/>
      <c r="D113" s="4"/>
      <c r="E113" s="8"/>
      <c r="F113" s="4"/>
      <c r="G113" s="4"/>
      <c r="H113" s="4"/>
    </row>
    <row r="114" spans="3:8">
      <c r="C114" s="4"/>
      <c r="D114" s="4"/>
      <c r="E114" s="8"/>
      <c r="F114" s="4"/>
      <c r="G114" s="4"/>
      <c r="H114" s="4"/>
    </row>
    <row r="115" spans="3:8">
      <c r="E115" s="7"/>
    </row>
    <row r="116" spans="3:8">
      <c r="E116" s="7"/>
    </row>
    <row r="117" spans="3:8">
      <c r="E117" s="7"/>
    </row>
  </sheetData>
  <pageMargins left="0.7" right="0.7" top="0.75" bottom="0.75" header="0.3" footer="0.3"/>
  <pageSetup orientation="portrait" verticalDpi="2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B2:L120"/>
  <sheetViews>
    <sheetView topLeftCell="A10" workbookViewId="0">
      <selection activeCell="I30" sqref="I30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6384" width="11.42578125" style="1"/>
  </cols>
  <sheetData>
    <row r="2" spans="2:10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0">
      <c r="C3" s="3"/>
      <c r="D3" s="3"/>
      <c r="E3" s="6"/>
      <c r="I3" s="3"/>
    </row>
    <row r="4" spans="2:10">
      <c r="B4" s="13" t="s">
        <v>36</v>
      </c>
      <c r="C4" s="13"/>
      <c r="D4" s="13"/>
      <c r="E4" s="14">
        <v>495200</v>
      </c>
      <c r="F4" s="29">
        <v>0</v>
      </c>
      <c r="G4" s="13"/>
      <c r="H4" s="22">
        <v>206597</v>
      </c>
    </row>
    <row r="5" spans="2:10">
      <c r="B5" s="2"/>
      <c r="C5" s="16"/>
      <c r="D5" s="16"/>
      <c r="E5" s="8">
        <f>E4+C5+D5</f>
        <v>495200</v>
      </c>
      <c r="F5" s="17"/>
      <c r="G5" s="17"/>
      <c r="H5" s="17"/>
    </row>
    <row r="6" spans="2:10">
      <c r="B6" s="2">
        <v>42981</v>
      </c>
      <c r="C6" s="16"/>
      <c r="D6" s="16"/>
      <c r="E6" s="8">
        <f t="shared" ref="E6:E72" si="0">E5+C6+D6</f>
        <v>495200</v>
      </c>
      <c r="F6" s="17"/>
      <c r="G6" s="17"/>
      <c r="H6" s="17">
        <v>600000</v>
      </c>
      <c r="I6" s="1" t="s">
        <v>212</v>
      </c>
    </row>
    <row r="7" spans="2:10">
      <c r="B7" s="2">
        <v>42982</v>
      </c>
      <c r="C7" s="16"/>
      <c r="D7" s="16"/>
      <c r="E7" s="8">
        <f t="shared" si="0"/>
        <v>495200</v>
      </c>
      <c r="F7" s="17">
        <v>567630</v>
      </c>
      <c r="G7" s="17"/>
      <c r="H7" s="17"/>
      <c r="I7" s="1" t="s">
        <v>213</v>
      </c>
    </row>
    <row r="8" spans="2:10">
      <c r="B8" s="2">
        <v>42982</v>
      </c>
      <c r="C8" s="16"/>
      <c r="D8" s="16">
        <v>-2500</v>
      </c>
      <c r="E8" s="8">
        <f t="shared" si="0"/>
        <v>492700</v>
      </c>
      <c r="F8" s="17"/>
      <c r="G8" s="17"/>
      <c r="H8" s="17"/>
      <c r="I8" s="1" t="s">
        <v>214</v>
      </c>
    </row>
    <row r="9" spans="2:10">
      <c r="B9" s="2">
        <v>42983</v>
      </c>
      <c r="C9" s="16"/>
      <c r="D9" s="16">
        <v>-7800</v>
      </c>
      <c r="E9" s="8">
        <f t="shared" si="0"/>
        <v>484900</v>
      </c>
      <c r="F9" s="17"/>
      <c r="G9" s="17"/>
      <c r="H9" s="17"/>
      <c r="I9" s="1" t="s">
        <v>215</v>
      </c>
    </row>
    <row r="10" spans="2:10">
      <c r="B10" s="2">
        <v>42983</v>
      </c>
      <c r="C10" s="16"/>
      <c r="D10" s="16"/>
      <c r="E10" s="8">
        <f t="shared" si="0"/>
        <v>484900</v>
      </c>
      <c r="F10" s="17">
        <v>10250</v>
      </c>
      <c r="G10" s="17"/>
      <c r="H10" s="17"/>
      <c r="I10" s="1" t="s">
        <v>218</v>
      </c>
    </row>
    <row r="11" spans="2:10">
      <c r="B11" s="2">
        <v>42984</v>
      </c>
      <c r="C11" s="16"/>
      <c r="D11" s="16"/>
      <c r="E11" s="8">
        <f t="shared" si="0"/>
        <v>484900</v>
      </c>
      <c r="F11" s="17">
        <v>21000</v>
      </c>
      <c r="G11" s="17"/>
      <c r="H11" s="17"/>
      <c r="I11" s="1" t="s">
        <v>218</v>
      </c>
    </row>
    <row r="12" spans="2:10">
      <c r="B12" s="2">
        <v>42984</v>
      </c>
      <c r="C12" s="16">
        <v>100000</v>
      </c>
      <c r="D12" s="16"/>
      <c r="E12" s="8">
        <f t="shared" si="0"/>
        <v>584900</v>
      </c>
      <c r="F12" s="17"/>
      <c r="G12" s="17"/>
      <c r="H12" s="17"/>
      <c r="I12" s="1" t="s">
        <v>216</v>
      </c>
    </row>
    <row r="13" spans="2:10">
      <c r="B13" s="2">
        <v>42984</v>
      </c>
      <c r="C13" s="16"/>
      <c r="D13" s="16"/>
      <c r="E13" s="8">
        <f t="shared" si="0"/>
        <v>584900</v>
      </c>
      <c r="F13" s="17">
        <v>-50000</v>
      </c>
      <c r="G13" s="17"/>
      <c r="H13" s="17"/>
      <c r="I13" s="10" t="s">
        <v>217</v>
      </c>
    </row>
    <row r="14" spans="2:10">
      <c r="B14" s="2">
        <v>42984</v>
      </c>
      <c r="C14" s="16"/>
      <c r="D14" s="16"/>
      <c r="E14" s="8">
        <f t="shared" si="0"/>
        <v>584900</v>
      </c>
      <c r="F14" s="17">
        <v>31535</v>
      </c>
      <c r="G14" s="17"/>
      <c r="H14" s="17"/>
      <c r="I14" s="10" t="s">
        <v>244</v>
      </c>
    </row>
    <row r="15" spans="2:10">
      <c r="B15" s="2">
        <v>42985</v>
      </c>
      <c r="C15" s="16"/>
      <c r="D15" s="16">
        <v>-70000</v>
      </c>
      <c r="E15" s="8">
        <f t="shared" si="0"/>
        <v>514900</v>
      </c>
      <c r="F15" s="17">
        <v>-70000</v>
      </c>
      <c r="G15" s="17"/>
      <c r="H15" s="17"/>
      <c r="I15" s="10" t="s">
        <v>159</v>
      </c>
      <c r="J15" s="10"/>
    </row>
    <row r="16" spans="2:10">
      <c r="B16" s="2">
        <v>42985</v>
      </c>
      <c r="C16" s="16"/>
      <c r="D16" s="16">
        <v>-51000</v>
      </c>
      <c r="E16" s="8">
        <f t="shared" si="0"/>
        <v>463900</v>
      </c>
      <c r="F16" s="17">
        <v>-51000</v>
      </c>
      <c r="G16" s="17"/>
      <c r="H16" s="17"/>
      <c r="I16" s="10" t="s">
        <v>158</v>
      </c>
      <c r="J16" s="10"/>
    </row>
    <row r="17" spans="2:10">
      <c r="B17" s="2">
        <v>42985</v>
      </c>
      <c r="C17" s="16"/>
      <c r="D17" s="16">
        <v>-94000</v>
      </c>
      <c r="E17" s="8">
        <f t="shared" si="0"/>
        <v>369900</v>
      </c>
      <c r="F17" s="17">
        <v>-94000</v>
      </c>
      <c r="G17" s="17"/>
      <c r="H17" s="17"/>
      <c r="I17" s="10" t="s">
        <v>160</v>
      </c>
      <c r="J17" s="10"/>
    </row>
    <row r="18" spans="2:10">
      <c r="B18" s="2">
        <v>42987</v>
      </c>
      <c r="C18" s="16"/>
      <c r="D18" s="16"/>
      <c r="E18" s="8">
        <f t="shared" si="0"/>
        <v>369900</v>
      </c>
      <c r="F18" s="17"/>
      <c r="G18" s="17"/>
      <c r="H18" s="17">
        <v>45000</v>
      </c>
      <c r="I18" s="1" t="s">
        <v>223</v>
      </c>
      <c r="J18" s="10"/>
    </row>
    <row r="19" spans="2:10">
      <c r="B19" s="2">
        <v>42989</v>
      </c>
      <c r="C19" s="16"/>
      <c r="D19" s="16"/>
      <c r="E19" s="8">
        <f t="shared" si="0"/>
        <v>369900</v>
      </c>
      <c r="F19" s="17">
        <v>81000</v>
      </c>
      <c r="G19" s="17"/>
      <c r="H19" s="17"/>
      <c r="I19" s="1" t="s">
        <v>219</v>
      </c>
      <c r="J19" s="10"/>
    </row>
    <row r="20" spans="2:10">
      <c r="B20" s="2">
        <v>42989</v>
      </c>
      <c r="C20" s="16"/>
      <c r="D20" s="16"/>
      <c r="E20" s="8">
        <f t="shared" si="0"/>
        <v>369900</v>
      </c>
      <c r="F20" s="17">
        <v>30000</v>
      </c>
      <c r="G20" s="17"/>
      <c r="H20" s="17"/>
      <c r="I20" s="10" t="s">
        <v>220</v>
      </c>
      <c r="J20" s="10"/>
    </row>
    <row r="21" spans="2:10">
      <c r="B21" s="2">
        <v>42989</v>
      </c>
      <c r="C21" s="16"/>
      <c r="D21" s="16"/>
      <c r="E21" s="8">
        <f t="shared" si="0"/>
        <v>369900</v>
      </c>
      <c r="F21" s="17">
        <v>21000</v>
      </c>
      <c r="G21" s="17"/>
      <c r="H21" s="17"/>
      <c r="I21" s="10" t="s">
        <v>221</v>
      </c>
      <c r="J21" s="10"/>
    </row>
    <row r="22" spans="2:10">
      <c r="B22" s="2">
        <v>42990</v>
      </c>
      <c r="C22" s="16"/>
      <c r="D22" s="16"/>
      <c r="E22" s="8">
        <f t="shared" si="0"/>
        <v>369900</v>
      </c>
      <c r="F22" s="17">
        <v>12000</v>
      </c>
      <c r="G22" s="17"/>
      <c r="H22" s="17"/>
      <c r="I22" s="10" t="s">
        <v>222</v>
      </c>
      <c r="J22" s="10"/>
    </row>
    <row r="23" spans="2:10">
      <c r="B23" s="30">
        <v>42990</v>
      </c>
      <c r="C23" s="31"/>
      <c r="D23" s="31"/>
      <c r="E23" s="8">
        <f t="shared" si="0"/>
        <v>369900</v>
      </c>
      <c r="F23" s="17"/>
      <c r="G23" s="17"/>
      <c r="H23" s="17">
        <v>223282</v>
      </c>
      <c r="I23" s="10" t="s">
        <v>224</v>
      </c>
      <c r="J23" s="10"/>
    </row>
    <row r="24" spans="2:10">
      <c r="B24" s="2">
        <v>42993</v>
      </c>
      <c r="C24" s="16"/>
      <c r="D24" s="16">
        <v>-52750</v>
      </c>
      <c r="E24" s="8">
        <f t="shared" si="0"/>
        <v>317150</v>
      </c>
      <c r="F24" s="17">
        <v>-52750</v>
      </c>
      <c r="G24" s="17"/>
      <c r="H24" s="17"/>
      <c r="I24" s="10" t="s">
        <v>225</v>
      </c>
      <c r="J24" s="10"/>
    </row>
    <row r="25" spans="2:10">
      <c r="B25" s="2">
        <v>42993</v>
      </c>
      <c r="C25" s="16"/>
      <c r="D25" s="16"/>
      <c r="E25" s="8">
        <f t="shared" si="0"/>
        <v>317150</v>
      </c>
      <c r="F25" s="17">
        <v>200000</v>
      </c>
      <c r="G25" s="17"/>
      <c r="H25" s="17"/>
      <c r="I25" s="10" t="s">
        <v>258</v>
      </c>
      <c r="J25" s="10"/>
    </row>
    <row r="26" spans="2:10">
      <c r="B26" s="2">
        <v>42993</v>
      </c>
      <c r="C26" s="16"/>
      <c r="D26" s="16"/>
      <c r="E26" s="8">
        <f t="shared" si="0"/>
        <v>317150</v>
      </c>
      <c r="F26" s="17"/>
      <c r="G26" s="17"/>
      <c r="H26" s="17"/>
      <c r="I26" s="10" t="s">
        <v>226</v>
      </c>
      <c r="J26" s="10"/>
    </row>
    <row r="27" spans="2:10">
      <c r="B27" s="2">
        <v>43000</v>
      </c>
      <c r="C27" s="16"/>
      <c r="D27" s="16"/>
      <c r="E27" s="8">
        <f t="shared" si="0"/>
        <v>317150</v>
      </c>
      <c r="F27" s="17"/>
      <c r="G27" s="17"/>
      <c r="H27" s="17">
        <v>45000</v>
      </c>
      <c r="I27" s="1" t="s">
        <v>223</v>
      </c>
      <c r="J27" s="10"/>
    </row>
    <row r="28" spans="2:10">
      <c r="B28" s="2">
        <v>43003</v>
      </c>
      <c r="D28" s="16">
        <v>-70650</v>
      </c>
      <c r="E28" s="8">
        <f t="shared" si="0"/>
        <v>246500</v>
      </c>
      <c r="F28" s="17"/>
      <c r="G28" s="10"/>
      <c r="H28" s="17"/>
      <c r="I28" s="10" t="s">
        <v>61</v>
      </c>
      <c r="J28" s="10"/>
    </row>
    <row r="29" spans="2:10">
      <c r="B29" s="2">
        <v>43003</v>
      </c>
      <c r="D29" s="16">
        <v>-76000</v>
      </c>
      <c r="E29" s="8">
        <f t="shared" si="0"/>
        <v>170500</v>
      </c>
      <c r="F29" s="17"/>
      <c r="G29" s="10"/>
      <c r="H29" s="17"/>
      <c r="I29" s="10" t="s">
        <v>227</v>
      </c>
      <c r="J29" s="10"/>
    </row>
    <row r="30" spans="2:10">
      <c r="B30" s="2">
        <v>43004</v>
      </c>
      <c r="C30" s="16"/>
      <c r="D30" s="16"/>
      <c r="E30" s="8">
        <f t="shared" si="0"/>
        <v>170500</v>
      </c>
      <c r="F30" s="17"/>
      <c r="G30" s="17"/>
      <c r="H30" s="17">
        <v>50000</v>
      </c>
      <c r="I30" s="10" t="s">
        <v>116</v>
      </c>
      <c r="J30" s="10"/>
    </row>
    <row r="31" spans="2:10">
      <c r="B31" s="2">
        <v>43008</v>
      </c>
      <c r="C31" s="16"/>
      <c r="D31" s="16"/>
      <c r="E31" s="8">
        <f t="shared" si="0"/>
        <v>170500</v>
      </c>
      <c r="F31" s="17">
        <v>96500</v>
      </c>
      <c r="G31" s="17"/>
      <c r="H31" s="17"/>
      <c r="I31" s="10" t="s">
        <v>228</v>
      </c>
      <c r="J31" s="10"/>
    </row>
    <row r="32" spans="2:10">
      <c r="B32" s="2">
        <v>43010</v>
      </c>
      <c r="C32" s="16"/>
      <c r="D32" s="16"/>
      <c r="E32" s="8">
        <f t="shared" si="0"/>
        <v>170500</v>
      </c>
      <c r="F32" s="17"/>
      <c r="G32" s="17"/>
      <c r="H32" s="17">
        <v>-319300</v>
      </c>
      <c r="I32" s="1" t="s">
        <v>121</v>
      </c>
      <c r="J32" s="10"/>
    </row>
    <row r="33" spans="2:10">
      <c r="B33" s="2"/>
      <c r="C33" s="16"/>
      <c r="D33" s="16"/>
      <c r="E33" s="8">
        <f t="shared" si="0"/>
        <v>170500</v>
      </c>
      <c r="F33" s="17"/>
      <c r="G33" s="17"/>
      <c r="H33" s="17"/>
      <c r="I33" s="10"/>
      <c r="J33" s="10"/>
    </row>
    <row r="34" spans="2:10">
      <c r="B34" s="2"/>
      <c r="C34" s="16"/>
      <c r="D34" s="16"/>
      <c r="E34" s="8">
        <f t="shared" si="0"/>
        <v>170500</v>
      </c>
      <c r="F34" s="17"/>
      <c r="G34" s="17"/>
      <c r="H34" s="17"/>
      <c r="I34" s="10"/>
      <c r="J34" s="10"/>
    </row>
    <row r="35" spans="2:10">
      <c r="B35" s="2"/>
      <c r="C35" s="16"/>
      <c r="D35" s="16"/>
      <c r="E35" s="8">
        <f t="shared" si="0"/>
        <v>170500</v>
      </c>
      <c r="F35" s="17">
        <f>SUM(F4:F34)</f>
        <v>753165</v>
      </c>
      <c r="G35" s="17"/>
      <c r="H35" s="17">
        <f>SUM(H4:H34)</f>
        <v>850579</v>
      </c>
      <c r="J35" s="10"/>
    </row>
    <row r="36" spans="2:10">
      <c r="B36" s="2"/>
      <c r="C36" s="16"/>
      <c r="D36" s="16"/>
      <c r="E36" s="8">
        <f t="shared" si="0"/>
        <v>170500</v>
      </c>
      <c r="F36" s="17"/>
      <c r="G36" s="17"/>
      <c r="H36" s="17">
        <f>H35-F35</f>
        <v>97414</v>
      </c>
      <c r="I36" s="10"/>
      <c r="J36" s="10"/>
    </row>
    <row r="37" spans="2:10">
      <c r="B37" s="2"/>
      <c r="C37" s="16"/>
      <c r="D37" s="16"/>
      <c r="E37" s="8">
        <f t="shared" si="0"/>
        <v>170500</v>
      </c>
      <c r="F37" s="17"/>
      <c r="G37" s="17"/>
      <c r="H37" s="17"/>
      <c r="I37" s="10"/>
      <c r="J37" s="10"/>
    </row>
    <row r="38" spans="2:10">
      <c r="B38" s="2"/>
      <c r="C38" s="16"/>
      <c r="D38" s="16"/>
      <c r="E38" s="8">
        <f t="shared" si="0"/>
        <v>170500</v>
      </c>
      <c r="F38" s="17"/>
      <c r="G38" s="17"/>
      <c r="H38" s="17">
        <v>-100000</v>
      </c>
      <c r="I38" s="10" t="s">
        <v>41</v>
      </c>
      <c r="J38" s="10"/>
    </row>
    <row r="39" spans="2:10">
      <c r="B39" s="2"/>
      <c r="C39" s="16"/>
      <c r="D39" s="16"/>
      <c r="E39" s="8">
        <f t="shared" si="0"/>
        <v>170500</v>
      </c>
      <c r="F39" s="17"/>
      <c r="G39" s="17"/>
      <c r="H39" s="17"/>
      <c r="I39" s="10"/>
      <c r="J39" s="10"/>
    </row>
    <row r="40" spans="2:10">
      <c r="B40" s="2"/>
      <c r="C40" s="16"/>
      <c r="D40" s="16"/>
      <c r="E40" s="8">
        <f t="shared" si="0"/>
        <v>170500</v>
      </c>
      <c r="F40" s="17"/>
      <c r="G40" s="17"/>
      <c r="H40" s="17">
        <f>H36+H38</f>
        <v>-2586</v>
      </c>
      <c r="J40" s="10"/>
    </row>
    <row r="41" spans="2:10">
      <c r="B41" s="2">
        <v>43010</v>
      </c>
      <c r="C41" s="16"/>
      <c r="D41" s="16">
        <v>-100000</v>
      </c>
      <c r="E41" s="8">
        <f t="shared" si="0"/>
        <v>70500</v>
      </c>
      <c r="G41" s="17"/>
      <c r="I41" s="1" t="s">
        <v>42</v>
      </c>
      <c r="J41" s="10"/>
    </row>
    <row r="42" spans="2:10">
      <c r="B42" s="2"/>
      <c r="C42" s="16"/>
      <c r="D42" s="16"/>
      <c r="E42" s="8">
        <f t="shared" si="0"/>
        <v>70500</v>
      </c>
      <c r="F42" s="17"/>
      <c r="G42" s="17"/>
      <c r="H42" s="17"/>
      <c r="I42" s="10"/>
      <c r="J42" s="10"/>
    </row>
    <row r="43" spans="2:10">
      <c r="B43" s="28" t="s">
        <v>47</v>
      </c>
      <c r="C43" s="22"/>
      <c r="D43" s="22"/>
      <c r="E43" s="14">
        <f t="shared" si="0"/>
        <v>70500</v>
      </c>
      <c r="F43" s="22"/>
      <c r="G43" s="22"/>
      <c r="H43" s="22">
        <f>H40</f>
        <v>-2586</v>
      </c>
      <c r="I43" s="13"/>
      <c r="J43" s="10"/>
    </row>
    <row r="44" spans="2:10">
      <c r="B44" s="39"/>
      <c r="C44" s="36"/>
      <c r="D44" s="36"/>
      <c r="E44" s="8">
        <f t="shared" si="0"/>
        <v>70500</v>
      </c>
      <c r="F44" s="36"/>
      <c r="G44" s="36"/>
      <c r="H44" s="36"/>
      <c r="I44" s="10"/>
      <c r="J44" s="10"/>
    </row>
    <row r="45" spans="2:10">
      <c r="B45" s="32"/>
      <c r="C45" s="17"/>
      <c r="D45" s="17"/>
      <c r="E45" s="8">
        <f t="shared" si="0"/>
        <v>70500</v>
      </c>
      <c r="F45" s="17"/>
      <c r="G45" s="17"/>
      <c r="H45" s="17"/>
      <c r="I45" s="10"/>
      <c r="J45" s="10"/>
    </row>
    <row r="46" spans="2:10">
      <c r="B46" s="2"/>
      <c r="C46" s="16"/>
      <c r="D46" s="16"/>
      <c r="E46" s="8">
        <f t="shared" si="0"/>
        <v>70500</v>
      </c>
      <c r="I46" s="10"/>
      <c r="J46" s="10"/>
    </row>
    <row r="47" spans="2:10">
      <c r="B47" s="2"/>
      <c r="C47" s="16"/>
      <c r="D47" s="16"/>
      <c r="E47" s="8">
        <f t="shared" si="0"/>
        <v>70500</v>
      </c>
      <c r="I47" s="10"/>
      <c r="J47" s="10"/>
    </row>
    <row r="48" spans="2:10">
      <c r="B48" s="39"/>
      <c r="C48" s="17"/>
      <c r="D48" s="17"/>
      <c r="E48" s="8">
        <f t="shared" si="0"/>
        <v>70500</v>
      </c>
      <c r="I48" s="10"/>
      <c r="J48" s="10"/>
    </row>
    <row r="49" spans="2:10">
      <c r="B49" s="2"/>
      <c r="C49" s="16"/>
      <c r="D49" s="16"/>
      <c r="E49" s="8">
        <f t="shared" si="0"/>
        <v>70500</v>
      </c>
      <c r="F49" s="17"/>
      <c r="G49" s="17"/>
      <c r="H49" s="10"/>
      <c r="I49" s="10"/>
      <c r="J49" s="10"/>
    </row>
    <row r="50" spans="2:10">
      <c r="B50" s="2"/>
      <c r="C50" s="16"/>
      <c r="D50" s="16"/>
      <c r="E50" s="8">
        <f t="shared" si="0"/>
        <v>70500</v>
      </c>
      <c r="F50" s="17"/>
      <c r="G50" s="17"/>
      <c r="H50" s="17"/>
      <c r="I50" s="10"/>
      <c r="J50" s="10"/>
    </row>
    <row r="51" spans="2:10">
      <c r="C51" s="36"/>
      <c r="D51" s="36"/>
      <c r="E51" s="8">
        <f t="shared" si="0"/>
        <v>70500</v>
      </c>
      <c r="F51" s="36"/>
      <c r="G51" s="17"/>
      <c r="H51" s="17"/>
      <c r="I51" s="10"/>
    </row>
    <row r="52" spans="2:10">
      <c r="B52" s="39"/>
      <c r="C52" s="17"/>
      <c r="D52" s="17"/>
      <c r="E52" s="8">
        <f t="shared" si="0"/>
        <v>70500</v>
      </c>
      <c r="F52" s="17"/>
      <c r="G52" s="17"/>
      <c r="H52" s="17"/>
      <c r="I52" s="10"/>
    </row>
    <row r="53" spans="2:10">
      <c r="B53" s="32"/>
      <c r="C53" s="17"/>
      <c r="D53" s="17"/>
      <c r="E53" s="8">
        <f t="shared" si="0"/>
        <v>70500</v>
      </c>
      <c r="F53" s="17"/>
      <c r="G53" s="17"/>
      <c r="H53" s="17"/>
      <c r="I53" s="10"/>
    </row>
    <row r="54" spans="2:10">
      <c r="B54" s="39"/>
      <c r="C54" s="17"/>
      <c r="D54" s="17"/>
      <c r="E54" s="8">
        <f t="shared" si="0"/>
        <v>70500</v>
      </c>
      <c r="F54" s="36"/>
      <c r="G54" s="36"/>
      <c r="H54" s="36"/>
      <c r="I54" s="10"/>
    </row>
    <row r="55" spans="2:10">
      <c r="B55" s="2"/>
      <c r="C55" s="16"/>
      <c r="D55" s="16"/>
      <c r="E55" s="8">
        <f t="shared" si="0"/>
        <v>70500</v>
      </c>
      <c r="F55" s="17"/>
      <c r="G55" s="17"/>
      <c r="H55" s="17"/>
      <c r="I55" s="10"/>
    </row>
    <row r="56" spans="2:10">
      <c r="B56" s="2"/>
      <c r="C56" s="16"/>
      <c r="D56" s="16"/>
      <c r="E56" s="8">
        <f t="shared" si="0"/>
        <v>70500</v>
      </c>
      <c r="F56" s="17"/>
      <c r="G56" s="17"/>
      <c r="H56" s="17"/>
      <c r="I56" s="10"/>
    </row>
    <row r="57" spans="2:10">
      <c r="B57" s="2"/>
      <c r="C57" s="16"/>
      <c r="D57" s="16"/>
      <c r="E57" s="8">
        <f t="shared" si="0"/>
        <v>70500</v>
      </c>
      <c r="F57" s="17"/>
      <c r="G57" s="17"/>
      <c r="H57" s="17"/>
      <c r="I57" s="10"/>
    </row>
    <row r="58" spans="2:10">
      <c r="B58" s="2"/>
      <c r="C58" s="16"/>
      <c r="D58" s="16"/>
      <c r="E58" s="8">
        <f t="shared" si="0"/>
        <v>70500</v>
      </c>
      <c r="F58" s="16"/>
      <c r="G58" s="16"/>
      <c r="H58" s="16"/>
    </row>
    <row r="59" spans="2:10">
      <c r="B59" s="2"/>
      <c r="C59" s="16"/>
      <c r="D59" s="16"/>
      <c r="E59" s="8">
        <f t="shared" si="0"/>
        <v>70500</v>
      </c>
      <c r="F59" s="16"/>
      <c r="G59" s="16"/>
      <c r="H59" s="16"/>
    </row>
    <row r="60" spans="2:10">
      <c r="B60" s="2"/>
      <c r="C60" s="16"/>
      <c r="D60" s="16"/>
      <c r="E60" s="8">
        <f t="shared" si="0"/>
        <v>70500</v>
      </c>
      <c r="F60" s="16"/>
      <c r="G60" s="16"/>
      <c r="H60" s="16"/>
    </row>
    <row r="61" spans="2:10">
      <c r="B61" s="2"/>
      <c r="C61" s="16"/>
      <c r="D61" s="16"/>
      <c r="E61" s="8">
        <f t="shared" si="0"/>
        <v>70500</v>
      </c>
      <c r="F61" s="16"/>
      <c r="G61" s="16"/>
      <c r="H61" s="16"/>
    </row>
    <row r="62" spans="2:10">
      <c r="B62" s="2"/>
      <c r="C62" s="16"/>
      <c r="D62" s="16"/>
      <c r="E62" s="8">
        <f t="shared" si="0"/>
        <v>70500</v>
      </c>
      <c r="F62" s="16"/>
      <c r="G62" s="16"/>
      <c r="H62" s="16"/>
    </row>
    <row r="63" spans="2:10">
      <c r="B63" s="2"/>
      <c r="C63" s="16"/>
      <c r="D63" s="16"/>
      <c r="E63" s="8">
        <f t="shared" si="0"/>
        <v>70500</v>
      </c>
      <c r="F63" s="16"/>
      <c r="G63" s="16"/>
      <c r="H63" s="16"/>
    </row>
    <row r="64" spans="2:10">
      <c r="B64" s="2"/>
      <c r="C64" s="16"/>
      <c r="D64" s="16"/>
      <c r="E64" s="8">
        <f t="shared" si="0"/>
        <v>70500</v>
      </c>
      <c r="F64" s="16"/>
      <c r="G64" s="16"/>
      <c r="H64" s="16"/>
    </row>
    <row r="65" spans="2:12">
      <c r="B65" s="2"/>
      <c r="C65" s="16"/>
      <c r="D65" s="16"/>
      <c r="E65" s="8">
        <f t="shared" si="0"/>
        <v>70500</v>
      </c>
      <c r="F65" s="16"/>
      <c r="G65" s="16"/>
      <c r="H65" s="16"/>
    </row>
    <row r="66" spans="2:12">
      <c r="B66" s="2"/>
      <c r="C66" s="17"/>
      <c r="D66" s="17"/>
      <c r="E66" s="8">
        <f t="shared" si="0"/>
        <v>70500</v>
      </c>
      <c r="F66" s="17"/>
      <c r="G66" s="17"/>
      <c r="H66" s="17"/>
      <c r="I66" s="10"/>
    </row>
    <row r="67" spans="2:12">
      <c r="B67" s="32"/>
      <c r="C67" s="17"/>
      <c r="D67" s="17"/>
      <c r="E67" s="8">
        <f t="shared" si="0"/>
        <v>70500</v>
      </c>
      <c r="F67" s="17"/>
      <c r="G67" s="17"/>
      <c r="H67" s="17"/>
      <c r="I67" s="10"/>
      <c r="J67" s="10"/>
      <c r="K67" s="10"/>
      <c r="L67" s="10"/>
    </row>
    <row r="68" spans="2:12">
      <c r="B68" s="32"/>
      <c r="C68" s="17"/>
      <c r="D68" s="17"/>
      <c r="E68" s="8">
        <f t="shared" si="0"/>
        <v>70500</v>
      </c>
      <c r="F68" s="17"/>
      <c r="G68" s="17"/>
      <c r="H68" s="17"/>
      <c r="I68" s="10"/>
      <c r="J68" s="10"/>
      <c r="K68" s="10"/>
      <c r="L68" s="10"/>
    </row>
    <row r="69" spans="2:12">
      <c r="B69" s="32"/>
      <c r="C69" s="17"/>
      <c r="D69" s="17"/>
      <c r="E69" s="8">
        <f t="shared" si="0"/>
        <v>70500</v>
      </c>
      <c r="F69" s="17"/>
      <c r="G69" s="17"/>
      <c r="H69" s="17"/>
      <c r="I69" s="10"/>
      <c r="J69" s="10"/>
      <c r="K69" s="10"/>
      <c r="L69" s="10"/>
    </row>
    <row r="70" spans="2:12">
      <c r="B70" s="2"/>
      <c r="C70" s="16"/>
      <c r="D70" s="16"/>
      <c r="E70" s="8">
        <f t="shared" si="0"/>
        <v>70500</v>
      </c>
      <c r="F70" s="17"/>
      <c r="G70" s="17"/>
      <c r="H70" s="17"/>
      <c r="I70" s="10"/>
      <c r="J70" s="10"/>
      <c r="K70" s="10"/>
      <c r="L70" s="10"/>
    </row>
    <row r="71" spans="2:12">
      <c r="B71" s="2"/>
      <c r="C71" s="16"/>
      <c r="D71" s="16"/>
      <c r="E71" s="8">
        <f t="shared" si="0"/>
        <v>70500</v>
      </c>
      <c r="F71" s="17"/>
      <c r="G71" s="17"/>
      <c r="H71" s="17"/>
      <c r="I71" s="10"/>
      <c r="J71" s="10"/>
      <c r="K71" s="10"/>
      <c r="L71" s="10"/>
    </row>
    <row r="72" spans="2:12">
      <c r="B72" s="2"/>
      <c r="C72" s="16"/>
      <c r="D72" s="16"/>
      <c r="E72" s="8">
        <f t="shared" si="0"/>
        <v>70500</v>
      </c>
      <c r="F72" s="17"/>
      <c r="G72" s="17"/>
      <c r="H72" s="17"/>
      <c r="I72" s="10"/>
      <c r="J72" s="10"/>
      <c r="K72" s="10"/>
      <c r="L72" s="10"/>
    </row>
    <row r="73" spans="2:12">
      <c r="B73" s="2"/>
      <c r="C73" s="16"/>
      <c r="D73" s="16"/>
      <c r="E73" s="8">
        <f t="shared" ref="E73:E111" si="1">E72+C73+D73</f>
        <v>70500</v>
      </c>
      <c r="F73" s="16"/>
      <c r="G73" s="16"/>
      <c r="H73" s="16"/>
    </row>
    <row r="74" spans="2:12">
      <c r="B74" s="2"/>
      <c r="C74" s="16"/>
      <c r="D74" s="16"/>
      <c r="E74" s="8">
        <f t="shared" si="1"/>
        <v>70500</v>
      </c>
      <c r="F74" s="16"/>
      <c r="G74" s="16"/>
      <c r="H74" s="16"/>
    </row>
    <row r="75" spans="2:12">
      <c r="B75" s="2"/>
      <c r="C75" s="16"/>
      <c r="D75" s="16"/>
      <c r="E75" s="8">
        <f t="shared" si="1"/>
        <v>70500</v>
      </c>
      <c r="F75" s="16"/>
      <c r="G75" s="16"/>
      <c r="H75" s="16"/>
    </row>
    <row r="76" spans="2:12">
      <c r="B76" s="2"/>
      <c r="C76" s="16"/>
      <c r="D76" s="16"/>
      <c r="E76" s="8">
        <f t="shared" si="1"/>
        <v>70500</v>
      </c>
      <c r="F76" s="16"/>
      <c r="G76" s="16"/>
      <c r="H76" s="16"/>
    </row>
    <row r="77" spans="2:12">
      <c r="B77" s="2"/>
      <c r="C77" s="16"/>
      <c r="D77" s="16"/>
      <c r="E77" s="8">
        <f t="shared" si="1"/>
        <v>70500</v>
      </c>
      <c r="F77" s="16"/>
      <c r="G77" s="16"/>
      <c r="H77" s="16"/>
    </row>
    <row r="78" spans="2:12">
      <c r="B78" s="2"/>
      <c r="C78" s="16"/>
      <c r="D78" s="16"/>
      <c r="E78" s="8">
        <f t="shared" si="1"/>
        <v>70500</v>
      </c>
      <c r="F78" s="16"/>
      <c r="G78" s="16"/>
      <c r="H78" s="16"/>
    </row>
    <row r="79" spans="2:12">
      <c r="B79" s="2"/>
      <c r="C79" s="16"/>
      <c r="D79" s="16"/>
      <c r="E79" s="8">
        <f t="shared" si="1"/>
        <v>70500</v>
      </c>
      <c r="F79" s="16"/>
      <c r="G79" s="16"/>
      <c r="H79" s="16"/>
    </row>
    <row r="80" spans="2:12">
      <c r="B80" s="2"/>
      <c r="C80" s="16"/>
      <c r="D80" s="16"/>
      <c r="E80" s="8">
        <f t="shared" si="1"/>
        <v>70500</v>
      </c>
      <c r="F80" s="16"/>
      <c r="G80" s="16"/>
      <c r="H80" s="16"/>
    </row>
    <row r="81" spans="2:9">
      <c r="B81" s="2"/>
      <c r="C81" s="16"/>
      <c r="D81" s="16"/>
      <c r="E81" s="8">
        <f t="shared" si="1"/>
        <v>70500</v>
      </c>
      <c r="F81" s="16"/>
      <c r="G81" s="16"/>
      <c r="H81" s="16"/>
    </row>
    <row r="82" spans="2:9">
      <c r="B82" s="2"/>
      <c r="C82" s="16"/>
      <c r="D82" s="16"/>
      <c r="E82" s="8">
        <f t="shared" si="1"/>
        <v>70500</v>
      </c>
      <c r="F82" s="16"/>
      <c r="G82" s="16"/>
      <c r="H82" s="16"/>
    </row>
    <row r="83" spans="2:9">
      <c r="C83" s="16"/>
      <c r="D83" s="16"/>
      <c r="E83" s="8">
        <f t="shared" si="1"/>
        <v>70500</v>
      </c>
      <c r="G83" s="16"/>
      <c r="I83" s="24"/>
    </row>
    <row r="84" spans="2:9">
      <c r="C84" s="16"/>
      <c r="D84" s="16"/>
      <c r="E84" s="8">
        <f t="shared" si="1"/>
        <v>70500</v>
      </c>
      <c r="I84" s="24"/>
    </row>
    <row r="85" spans="2:9">
      <c r="B85" s="2"/>
      <c r="C85" s="16"/>
      <c r="D85" s="16"/>
      <c r="E85" s="8">
        <f t="shared" si="1"/>
        <v>70500</v>
      </c>
      <c r="F85" s="16"/>
      <c r="G85" s="16"/>
      <c r="H85" s="16"/>
    </row>
    <row r="86" spans="2:9">
      <c r="C86" s="16"/>
      <c r="D86" s="16"/>
      <c r="E86" s="8">
        <f t="shared" si="1"/>
        <v>70500</v>
      </c>
      <c r="F86" s="16"/>
      <c r="G86" s="16"/>
      <c r="H86" s="16"/>
    </row>
    <row r="87" spans="2:9">
      <c r="C87" s="16"/>
      <c r="D87" s="16"/>
      <c r="E87" s="8">
        <f t="shared" si="1"/>
        <v>70500</v>
      </c>
      <c r="F87" s="16"/>
      <c r="G87" s="16"/>
      <c r="H87" s="16"/>
    </row>
    <row r="88" spans="2:9">
      <c r="C88" s="16"/>
      <c r="D88" s="16"/>
      <c r="E88" s="8">
        <f t="shared" si="1"/>
        <v>70500</v>
      </c>
      <c r="F88" s="16"/>
      <c r="G88" s="16"/>
      <c r="H88" s="16"/>
    </row>
    <row r="89" spans="2:9">
      <c r="C89" s="16"/>
      <c r="D89" s="16"/>
      <c r="E89" s="8">
        <f t="shared" si="1"/>
        <v>70500</v>
      </c>
      <c r="F89" s="16"/>
      <c r="G89" s="16"/>
      <c r="H89" s="16"/>
    </row>
    <row r="90" spans="2:9">
      <c r="B90" s="2"/>
      <c r="C90" s="16"/>
      <c r="D90" s="16"/>
      <c r="E90" s="8">
        <f t="shared" si="1"/>
        <v>70500</v>
      </c>
      <c r="F90" s="16"/>
      <c r="G90" s="16"/>
      <c r="H90" s="16"/>
    </row>
    <row r="91" spans="2:9">
      <c r="B91" s="2"/>
      <c r="C91" s="16"/>
      <c r="D91" s="16"/>
      <c r="E91" s="8">
        <f t="shared" si="1"/>
        <v>70500</v>
      </c>
      <c r="F91" s="16"/>
      <c r="G91" s="16"/>
      <c r="H91" s="16"/>
    </row>
    <row r="92" spans="2:9">
      <c r="C92" s="16"/>
      <c r="D92" s="16"/>
      <c r="E92" s="8">
        <f t="shared" si="1"/>
        <v>70500</v>
      </c>
      <c r="F92" s="16"/>
      <c r="G92" s="16"/>
      <c r="H92" s="16"/>
    </row>
    <row r="93" spans="2:9">
      <c r="C93" s="16"/>
      <c r="D93" s="16"/>
      <c r="E93" s="8">
        <f t="shared" si="1"/>
        <v>70500</v>
      </c>
      <c r="F93" s="16"/>
      <c r="G93" s="16"/>
      <c r="H93" s="16"/>
    </row>
    <row r="94" spans="2:9">
      <c r="C94" s="16"/>
      <c r="D94" s="16"/>
      <c r="E94" s="8">
        <f t="shared" si="1"/>
        <v>70500</v>
      </c>
      <c r="F94" s="16"/>
      <c r="G94" s="16"/>
      <c r="H94" s="16"/>
    </row>
    <row r="95" spans="2:9">
      <c r="C95" s="16"/>
      <c r="D95" s="16"/>
      <c r="E95" s="8">
        <f t="shared" si="1"/>
        <v>70500</v>
      </c>
      <c r="F95" s="16"/>
      <c r="G95" s="16"/>
      <c r="H95" s="16"/>
    </row>
    <row r="96" spans="2:9">
      <c r="C96" s="16"/>
      <c r="D96" s="16"/>
      <c r="E96" s="8">
        <f t="shared" si="1"/>
        <v>70500</v>
      </c>
      <c r="F96" s="16"/>
      <c r="G96" s="16"/>
      <c r="H96" s="16"/>
    </row>
    <row r="97" spans="3:9">
      <c r="C97" s="16"/>
      <c r="D97" s="16"/>
      <c r="E97" s="8">
        <f t="shared" si="1"/>
        <v>70500</v>
      </c>
      <c r="F97" s="16"/>
      <c r="G97" s="16"/>
      <c r="H97" s="16"/>
    </row>
    <row r="98" spans="3:9">
      <c r="C98" s="16"/>
      <c r="D98" s="16"/>
      <c r="E98" s="8">
        <f t="shared" si="1"/>
        <v>70500</v>
      </c>
      <c r="F98" s="16"/>
      <c r="G98" s="16"/>
      <c r="H98" s="16"/>
    </row>
    <row r="99" spans="3:9">
      <c r="C99" s="16"/>
      <c r="D99" s="16"/>
      <c r="E99" s="8">
        <f t="shared" si="1"/>
        <v>70500</v>
      </c>
      <c r="F99" s="16"/>
      <c r="G99" s="16"/>
      <c r="H99" s="16"/>
    </row>
    <row r="100" spans="3:9">
      <c r="C100" s="16"/>
      <c r="D100" s="16"/>
      <c r="E100" s="8">
        <f t="shared" si="1"/>
        <v>70500</v>
      </c>
      <c r="F100" s="16"/>
      <c r="G100" s="16"/>
      <c r="H100" s="16"/>
    </row>
    <row r="101" spans="3:9">
      <c r="C101" s="16"/>
      <c r="D101" s="16"/>
      <c r="E101" s="8">
        <f t="shared" si="1"/>
        <v>70500</v>
      </c>
      <c r="F101" s="16"/>
      <c r="G101" s="16"/>
      <c r="H101" s="16"/>
    </row>
    <row r="102" spans="3:9">
      <c r="C102" s="16"/>
      <c r="D102" s="16"/>
      <c r="E102" s="8">
        <f t="shared" si="1"/>
        <v>70500</v>
      </c>
      <c r="F102" s="16"/>
      <c r="G102" s="16"/>
      <c r="H102" s="16"/>
    </row>
    <row r="103" spans="3:9">
      <c r="C103" s="16"/>
      <c r="D103" s="16"/>
      <c r="E103" s="8">
        <f t="shared" si="1"/>
        <v>70500</v>
      </c>
      <c r="F103" s="16"/>
      <c r="G103" s="16"/>
      <c r="H103" s="16"/>
    </row>
    <row r="104" spans="3:9">
      <c r="C104" s="16"/>
      <c r="D104" s="16"/>
      <c r="E104" s="8">
        <f t="shared" si="1"/>
        <v>70500</v>
      </c>
      <c r="F104" s="16"/>
      <c r="G104" s="16"/>
      <c r="H104" s="16"/>
    </row>
    <row r="105" spans="3:9">
      <c r="C105" s="16"/>
      <c r="D105" s="16"/>
      <c r="E105" s="8">
        <f t="shared" si="1"/>
        <v>70500</v>
      </c>
      <c r="F105" s="16"/>
      <c r="G105" s="16"/>
      <c r="H105" s="16"/>
    </row>
    <row r="106" spans="3:9">
      <c r="C106" s="16"/>
      <c r="D106" s="16"/>
      <c r="E106" s="8">
        <f t="shared" si="1"/>
        <v>70500</v>
      </c>
      <c r="F106" s="16"/>
      <c r="G106" s="16"/>
      <c r="H106" s="16"/>
    </row>
    <row r="107" spans="3:9">
      <c r="C107" s="16"/>
      <c r="D107" s="16"/>
      <c r="E107" s="8">
        <f t="shared" si="1"/>
        <v>70500</v>
      </c>
      <c r="F107" s="16"/>
      <c r="G107" s="16"/>
      <c r="H107" s="16"/>
    </row>
    <row r="108" spans="3:9">
      <c r="C108" s="16"/>
      <c r="D108" s="16"/>
      <c r="E108" s="8">
        <f t="shared" si="1"/>
        <v>70500</v>
      </c>
      <c r="F108" s="16"/>
      <c r="G108" s="16"/>
      <c r="H108" s="16"/>
    </row>
    <row r="109" spans="3:9">
      <c r="C109" s="16"/>
      <c r="D109" s="16"/>
      <c r="E109" s="8">
        <f t="shared" si="1"/>
        <v>70500</v>
      </c>
      <c r="F109" s="16"/>
      <c r="G109" s="16"/>
      <c r="H109" s="16"/>
    </row>
    <row r="110" spans="3:9">
      <c r="C110" s="16"/>
      <c r="D110" s="16"/>
      <c r="E110" s="8">
        <f t="shared" si="1"/>
        <v>70500</v>
      </c>
      <c r="F110" s="16"/>
      <c r="G110" s="16"/>
      <c r="H110" s="16" t="s">
        <v>97</v>
      </c>
    </row>
    <row r="111" spans="3:9">
      <c r="C111" s="4"/>
      <c r="D111" s="16"/>
      <c r="E111" s="8">
        <f t="shared" si="1"/>
        <v>70500</v>
      </c>
      <c r="F111" s="4"/>
      <c r="G111" s="4"/>
      <c r="H111" s="4"/>
      <c r="I111" s="20"/>
    </row>
    <row r="112" spans="3:9">
      <c r="C112" s="4"/>
      <c r="D112" s="4"/>
      <c r="E112" s="8"/>
      <c r="F112" s="4"/>
      <c r="G112" s="4"/>
      <c r="H112" s="4"/>
    </row>
    <row r="113" spans="3:8">
      <c r="C113" s="4"/>
      <c r="D113" s="4"/>
      <c r="E113" s="8"/>
      <c r="F113" s="4"/>
      <c r="G113" s="4"/>
      <c r="H113" s="4"/>
    </row>
    <row r="114" spans="3:8">
      <c r="C114" s="4"/>
      <c r="D114" s="4"/>
      <c r="E114" s="8"/>
      <c r="F114" s="4"/>
      <c r="G114" s="4"/>
      <c r="H114" s="4"/>
    </row>
    <row r="115" spans="3:8">
      <c r="C115" s="4"/>
      <c r="D115" s="4"/>
      <c r="E115" s="8"/>
      <c r="F115" s="4"/>
      <c r="G115" s="4"/>
      <c r="H115" s="4"/>
    </row>
    <row r="116" spans="3:8">
      <c r="C116" s="4"/>
      <c r="D116" s="4"/>
      <c r="E116" s="8"/>
      <c r="F116" s="4"/>
      <c r="G116" s="4"/>
      <c r="H116" s="4"/>
    </row>
    <row r="117" spans="3:8">
      <c r="C117" s="4"/>
      <c r="D117" s="4"/>
      <c r="E117" s="8"/>
      <c r="F117" s="4"/>
      <c r="G117" s="4"/>
      <c r="H117" s="4"/>
    </row>
    <row r="118" spans="3:8">
      <c r="E118" s="7"/>
    </row>
    <row r="119" spans="3:8">
      <c r="E119" s="7"/>
    </row>
    <row r="120" spans="3:8">
      <c r="E120" s="7"/>
    </row>
  </sheetData>
  <pageMargins left="0.7" right="0.7" top="0.75" bottom="0.75" header="0.3" footer="0.3"/>
  <pageSetup orientation="portrait" verticalDpi="20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B2:L126"/>
  <sheetViews>
    <sheetView workbookViewId="0">
      <selection activeCell="I23" sqref="I23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6384" width="11.42578125" style="1"/>
  </cols>
  <sheetData>
    <row r="2" spans="2:9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9">
      <c r="C3" s="3"/>
      <c r="D3" s="3"/>
      <c r="E3" s="6"/>
      <c r="I3" s="3"/>
    </row>
    <row r="4" spans="2:9">
      <c r="B4" s="13" t="s">
        <v>36</v>
      </c>
      <c r="C4" s="13"/>
      <c r="D4" s="13"/>
      <c r="E4" s="14">
        <v>70500</v>
      </c>
      <c r="F4" s="29">
        <v>0</v>
      </c>
      <c r="G4" s="13"/>
      <c r="H4" s="22">
        <v>-2586</v>
      </c>
    </row>
    <row r="5" spans="2:9">
      <c r="B5" s="2"/>
      <c r="C5" s="16"/>
      <c r="D5" s="16"/>
      <c r="E5" s="8">
        <f>E4+C5+D5</f>
        <v>70500</v>
      </c>
      <c r="F5" s="17"/>
      <c r="G5" s="17"/>
      <c r="H5" s="17"/>
    </row>
    <row r="6" spans="2:9">
      <c r="B6" s="2">
        <v>43010</v>
      </c>
      <c r="C6" s="16">
        <v>400000</v>
      </c>
      <c r="D6" s="16"/>
      <c r="E6" s="8">
        <f t="shared" ref="E6:E76" si="0">E5+C6+D6</f>
        <v>470500</v>
      </c>
      <c r="F6" s="17"/>
      <c r="G6" s="17"/>
      <c r="H6" s="17"/>
      <c r="I6" s="1" t="s">
        <v>229</v>
      </c>
    </row>
    <row r="7" spans="2:9">
      <c r="B7" s="2">
        <v>43010</v>
      </c>
      <c r="C7" s="16"/>
      <c r="D7" s="16">
        <v>-6000</v>
      </c>
      <c r="E7" s="8">
        <f t="shared" si="0"/>
        <v>464500</v>
      </c>
      <c r="F7" s="17"/>
      <c r="G7" s="17"/>
      <c r="H7" s="17"/>
      <c r="I7" s="1" t="s">
        <v>230</v>
      </c>
    </row>
    <row r="8" spans="2:9">
      <c r="B8" s="2">
        <v>43010</v>
      </c>
      <c r="C8" s="16"/>
      <c r="D8" s="16"/>
      <c r="E8" s="8">
        <f t="shared" si="0"/>
        <v>464500</v>
      </c>
      <c r="F8" s="17"/>
      <c r="G8" s="17"/>
      <c r="H8" s="17">
        <v>50000</v>
      </c>
      <c r="I8" s="1" t="s">
        <v>140</v>
      </c>
    </row>
    <row r="9" spans="2:9">
      <c r="B9" s="2">
        <v>43012</v>
      </c>
      <c r="C9" s="16"/>
      <c r="D9" s="16"/>
      <c r="E9" s="8">
        <f t="shared" si="0"/>
        <v>464500</v>
      </c>
      <c r="F9" s="17"/>
      <c r="G9" s="17"/>
      <c r="H9" s="17">
        <v>50000</v>
      </c>
      <c r="I9" s="1" t="s">
        <v>169</v>
      </c>
    </row>
    <row r="10" spans="2:9">
      <c r="B10" s="2">
        <v>43013</v>
      </c>
      <c r="C10" s="16"/>
      <c r="D10" s="16">
        <v>-140000</v>
      </c>
      <c r="E10" s="8">
        <f t="shared" si="0"/>
        <v>324500</v>
      </c>
      <c r="F10" s="17"/>
      <c r="G10" s="17"/>
      <c r="H10" s="17"/>
      <c r="I10" s="1" t="s">
        <v>231</v>
      </c>
    </row>
    <row r="11" spans="2:9">
      <c r="B11" s="2">
        <v>43014</v>
      </c>
      <c r="C11" s="16"/>
      <c r="D11" s="16"/>
      <c r="E11" s="8">
        <f t="shared" si="0"/>
        <v>324500</v>
      </c>
      <c r="F11" s="17"/>
      <c r="G11" s="17"/>
      <c r="H11" s="17">
        <v>90000</v>
      </c>
      <c r="I11" s="1" t="s">
        <v>233</v>
      </c>
    </row>
    <row r="12" spans="2:9">
      <c r="B12" s="2">
        <v>43014</v>
      </c>
      <c r="C12" s="16"/>
      <c r="D12" s="16"/>
      <c r="E12" s="8">
        <f t="shared" si="0"/>
        <v>324500</v>
      </c>
      <c r="F12" s="17">
        <v>190000</v>
      </c>
      <c r="G12" s="17"/>
      <c r="H12" s="17"/>
      <c r="I12" s="1" t="s">
        <v>256</v>
      </c>
    </row>
    <row r="13" spans="2:9">
      <c r="B13" s="2">
        <v>43014</v>
      </c>
      <c r="C13" s="16"/>
      <c r="D13" s="16"/>
      <c r="E13" s="8">
        <f t="shared" si="0"/>
        <v>324500</v>
      </c>
      <c r="F13" s="17">
        <v>38080</v>
      </c>
      <c r="G13" s="17"/>
      <c r="H13" s="17"/>
      <c r="I13" s="1" t="s">
        <v>268</v>
      </c>
    </row>
    <row r="14" spans="2:9">
      <c r="B14" s="2">
        <v>43015</v>
      </c>
      <c r="C14" s="16"/>
      <c r="D14" s="16">
        <v>-93000</v>
      </c>
      <c r="E14" s="8">
        <f t="shared" si="0"/>
        <v>231500</v>
      </c>
      <c r="F14" s="17">
        <v>-93000</v>
      </c>
      <c r="G14" s="17"/>
      <c r="H14" s="17"/>
      <c r="I14" s="1" t="s">
        <v>178</v>
      </c>
    </row>
    <row r="15" spans="2:9">
      <c r="B15" s="2">
        <v>43015</v>
      </c>
      <c r="C15" s="16"/>
      <c r="D15" s="16">
        <v>-52000</v>
      </c>
      <c r="E15" s="8">
        <f t="shared" si="0"/>
        <v>179500</v>
      </c>
      <c r="F15" s="17">
        <v>-52000</v>
      </c>
      <c r="G15" s="17"/>
      <c r="H15" s="17"/>
      <c r="I15" s="1" t="s">
        <v>176</v>
      </c>
    </row>
    <row r="16" spans="2:9">
      <c r="B16" s="2">
        <v>43015</v>
      </c>
      <c r="C16" s="16"/>
      <c r="D16" s="16">
        <v>-70000</v>
      </c>
      <c r="E16" s="8">
        <f t="shared" si="0"/>
        <v>109500</v>
      </c>
      <c r="F16" s="17">
        <v>-70000</v>
      </c>
      <c r="G16" s="17"/>
      <c r="H16" s="17"/>
      <c r="I16" s="10" t="s">
        <v>232</v>
      </c>
    </row>
    <row r="17" spans="2:10">
      <c r="B17" s="2">
        <v>43017</v>
      </c>
      <c r="C17" s="16"/>
      <c r="D17" s="16"/>
      <c r="E17" s="8">
        <f t="shared" si="0"/>
        <v>109500</v>
      </c>
      <c r="F17" s="17">
        <v>500000</v>
      </c>
      <c r="G17" s="17"/>
      <c r="H17" s="17"/>
      <c r="I17" s="10" t="s">
        <v>234</v>
      </c>
      <c r="J17" s="10"/>
    </row>
    <row r="18" spans="2:10">
      <c r="B18" s="2">
        <v>43019</v>
      </c>
      <c r="C18" s="16"/>
      <c r="D18" s="16"/>
      <c r="E18" s="8">
        <f t="shared" si="0"/>
        <v>109500</v>
      </c>
      <c r="F18" s="17"/>
      <c r="G18" s="17"/>
      <c r="H18" s="17">
        <v>140000</v>
      </c>
      <c r="I18" s="10" t="s">
        <v>235</v>
      </c>
      <c r="J18" s="10"/>
    </row>
    <row r="19" spans="2:10">
      <c r="B19" s="2">
        <v>43019</v>
      </c>
      <c r="C19" s="16"/>
      <c r="D19" s="16"/>
      <c r="E19" s="8">
        <f t="shared" si="0"/>
        <v>109500</v>
      </c>
      <c r="F19" s="17">
        <v>4800</v>
      </c>
      <c r="G19" s="17"/>
      <c r="H19" s="17"/>
      <c r="I19" s="10" t="s">
        <v>289</v>
      </c>
      <c r="J19" s="10"/>
    </row>
    <row r="20" spans="2:10">
      <c r="B20" s="2">
        <v>43021</v>
      </c>
      <c r="C20" s="16">
        <v>100000</v>
      </c>
      <c r="D20" s="16"/>
      <c r="E20" s="8">
        <f t="shared" si="0"/>
        <v>209500</v>
      </c>
      <c r="F20" s="17"/>
      <c r="G20" s="17"/>
      <c r="H20" s="17"/>
      <c r="I20" s="10" t="s">
        <v>236</v>
      </c>
    </row>
    <row r="21" spans="2:10">
      <c r="B21" s="2">
        <v>43021</v>
      </c>
      <c r="C21" s="16"/>
      <c r="D21" s="16">
        <v>-2000</v>
      </c>
      <c r="E21" s="8">
        <f t="shared" si="0"/>
        <v>207500</v>
      </c>
      <c r="F21" s="17"/>
      <c r="G21" s="17"/>
      <c r="H21" s="17"/>
      <c r="I21" s="1" t="s">
        <v>189</v>
      </c>
      <c r="J21" s="10"/>
    </row>
    <row r="22" spans="2:10">
      <c r="B22" s="2">
        <v>43021</v>
      </c>
      <c r="C22" s="16"/>
      <c r="D22" s="16">
        <v>-21800</v>
      </c>
      <c r="E22" s="8">
        <f t="shared" si="0"/>
        <v>185700</v>
      </c>
      <c r="F22" s="17"/>
      <c r="G22" s="17"/>
      <c r="H22" s="17"/>
      <c r="I22" s="10" t="s">
        <v>237</v>
      </c>
      <c r="J22" s="10"/>
    </row>
    <row r="23" spans="2:10">
      <c r="B23" s="2">
        <v>43027</v>
      </c>
      <c r="C23" s="16"/>
      <c r="D23" s="16"/>
      <c r="E23" s="8">
        <f t="shared" si="0"/>
        <v>185700</v>
      </c>
      <c r="F23" s="17">
        <v>313408</v>
      </c>
      <c r="G23" s="17"/>
      <c r="H23" s="17"/>
      <c r="I23" s="10" t="s">
        <v>245</v>
      </c>
      <c r="J23" s="10"/>
    </row>
    <row r="24" spans="2:10">
      <c r="B24" s="2">
        <v>43027</v>
      </c>
      <c r="C24" s="16"/>
      <c r="D24" s="16"/>
      <c r="E24" s="8">
        <f t="shared" si="0"/>
        <v>185700</v>
      </c>
      <c r="F24" s="17">
        <v>78000</v>
      </c>
      <c r="G24" s="17"/>
      <c r="H24" s="17"/>
      <c r="I24" s="10" t="s">
        <v>257</v>
      </c>
      <c r="J24" s="10"/>
    </row>
    <row r="25" spans="2:10">
      <c r="B25" s="2">
        <v>43031</v>
      </c>
      <c r="C25" s="16"/>
      <c r="D25" s="16"/>
      <c r="E25" s="8">
        <f t="shared" si="0"/>
        <v>185700</v>
      </c>
      <c r="F25" s="17"/>
      <c r="G25" s="17"/>
      <c r="H25" s="17">
        <v>200000</v>
      </c>
      <c r="I25" s="10" t="s">
        <v>66</v>
      </c>
      <c r="J25" s="10"/>
    </row>
    <row r="26" spans="2:10">
      <c r="B26" s="2">
        <v>43033</v>
      </c>
      <c r="C26" s="16"/>
      <c r="D26" s="16">
        <v>-136000</v>
      </c>
      <c r="E26" s="8">
        <f t="shared" si="0"/>
        <v>49700</v>
      </c>
      <c r="F26" s="17">
        <v>-136000</v>
      </c>
      <c r="G26" s="17"/>
      <c r="H26" s="17"/>
      <c r="I26" s="10" t="s">
        <v>238</v>
      </c>
      <c r="J26" s="10"/>
    </row>
    <row r="27" spans="2:10">
      <c r="B27" s="2">
        <v>43033</v>
      </c>
      <c r="C27" s="16"/>
      <c r="D27" s="16"/>
      <c r="E27" s="8">
        <f t="shared" si="0"/>
        <v>49700</v>
      </c>
      <c r="F27" s="17">
        <v>72798</v>
      </c>
      <c r="G27" s="17"/>
      <c r="H27" s="17"/>
      <c r="I27" s="10" t="s">
        <v>246</v>
      </c>
      <c r="J27" s="10"/>
    </row>
    <row r="28" spans="2:10">
      <c r="B28" s="2">
        <v>43033</v>
      </c>
      <c r="C28" s="16"/>
      <c r="D28" s="16"/>
      <c r="E28" s="8">
        <f t="shared" si="0"/>
        <v>49700</v>
      </c>
      <c r="F28" s="17">
        <v>186354</v>
      </c>
      <c r="G28" s="17"/>
      <c r="H28" s="17"/>
      <c r="I28" s="10" t="s">
        <v>247</v>
      </c>
      <c r="J28" s="10"/>
    </row>
    <row r="29" spans="2:10">
      <c r="B29" s="30">
        <v>43034</v>
      </c>
      <c r="C29" s="31">
        <v>200000</v>
      </c>
      <c r="D29" s="31"/>
      <c r="E29" s="8">
        <f t="shared" si="0"/>
        <v>249700</v>
      </c>
      <c r="F29" s="17">
        <v>200000</v>
      </c>
      <c r="G29" s="17"/>
      <c r="H29" s="17"/>
      <c r="I29" s="10" t="s">
        <v>243</v>
      </c>
      <c r="J29" s="10"/>
    </row>
    <row r="30" spans="2:10">
      <c r="B30" s="2">
        <v>43034</v>
      </c>
      <c r="C30" s="16"/>
      <c r="D30" s="16">
        <v>-77000</v>
      </c>
      <c r="E30" s="8">
        <f t="shared" si="0"/>
        <v>172700</v>
      </c>
      <c r="F30" s="17"/>
      <c r="G30" s="17"/>
      <c r="H30" s="17"/>
      <c r="I30" s="10" t="s">
        <v>62</v>
      </c>
      <c r="J30" s="10"/>
    </row>
    <row r="31" spans="2:10">
      <c r="B31" s="2">
        <v>43034</v>
      </c>
      <c r="C31" s="16"/>
      <c r="D31" s="16">
        <v>-70850</v>
      </c>
      <c r="E31" s="8">
        <f t="shared" si="0"/>
        <v>101850</v>
      </c>
      <c r="F31" s="17"/>
      <c r="G31" s="17"/>
      <c r="H31" s="17"/>
      <c r="I31" s="10" t="s">
        <v>61</v>
      </c>
      <c r="J31" s="10"/>
    </row>
    <row r="32" spans="2:10">
      <c r="B32" s="2">
        <v>43034</v>
      </c>
      <c r="C32" s="16"/>
      <c r="D32" s="16">
        <v>-7900</v>
      </c>
      <c r="E32" s="8">
        <f t="shared" si="0"/>
        <v>93950</v>
      </c>
      <c r="F32" s="17"/>
      <c r="G32" s="17"/>
      <c r="H32" s="17"/>
      <c r="I32" s="10" t="s">
        <v>239</v>
      </c>
      <c r="J32" s="10"/>
    </row>
    <row r="33" spans="2:10">
      <c r="B33" s="2">
        <v>43038</v>
      </c>
      <c r="C33" s="16"/>
      <c r="D33" s="16"/>
      <c r="E33" s="8">
        <f t="shared" si="0"/>
        <v>93950</v>
      </c>
      <c r="F33" s="17"/>
      <c r="G33" s="17"/>
      <c r="H33" s="17">
        <v>-319300</v>
      </c>
      <c r="I33" s="1" t="s">
        <v>121</v>
      </c>
      <c r="J33" s="10"/>
    </row>
    <row r="34" spans="2:10">
      <c r="B34" s="2">
        <v>43038</v>
      </c>
      <c r="D34" s="16">
        <v>-3500</v>
      </c>
      <c r="E34" s="8">
        <f t="shared" si="0"/>
        <v>90450</v>
      </c>
      <c r="F34" s="17"/>
      <c r="G34" s="10"/>
      <c r="H34" s="17"/>
      <c r="I34" s="10" t="s">
        <v>240</v>
      </c>
      <c r="J34" s="10"/>
    </row>
    <row r="35" spans="2:10">
      <c r="B35" s="2">
        <v>43039</v>
      </c>
      <c r="D35" s="16"/>
      <c r="E35" s="8">
        <f t="shared" si="0"/>
        <v>90450</v>
      </c>
      <c r="F35" s="17"/>
      <c r="G35" s="10"/>
      <c r="H35" s="17">
        <v>200000</v>
      </c>
      <c r="I35" s="10" t="s">
        <v>68</v>
      </c>
      <c r="J35" s="10"/>
    </row>
    <row r="36" spans="2:10">
      <c r="B36" s="2">
        <v>43039</v>
      </c>
      <c r="C36" s="16">
        <v>312000</v>
      </c>
      <c r="D36" s="16"/>
      <c r="E36" s="8">
        <f t="shared" si="0"/>
        <v>402450</v>
      </c>
      <c r="F36" s="17"/>
      <c r="G36" s="17"/>
      <c r="H36" s="17"/>
      <c r="I36" s="10" t="s">
        <v>241</v>
      </c>
      <c r="J36" s="10"/>
    </row>
    <row r="37" spans="2:10">
      <c r="B37" s="2">
        <v>43039</v>
      </c>
      <c r="C37" s="16"/>
      <c r="D37" s="16"/>
      <c r="E37" s="8">
        <f t="shared" si="0"/>
        <v>402450</v>
      </c>
      <c r="F37" s="17"/>
      <c r="G37" s="17"/>
      <c r="H37" s="17">
        <v>460000</v>
      </c>
      <c r="I37" s="10" t="s">
        <v>248</v>
      </c>
      <c r="J37" s="10"/>
    </row>
    <row r="38" spans="2:10">
      <c r="B38" s="2">
        <v>43039</v>
      </c>
      <c r="C38" s="16"/>
      <c r="D38" s="16"/>
      <c r="E38" s="8">
        <f t="shared" si="0"/>
        <v>402450</v>
      </c>
      <c r="F38" s="17">
        <v>50000</v>
      </c>
      <c r="G38" s="17"/>
      <c r="H38" s="17"/>
      <c r="I38" s="1" t="s">
        <v>255</v>
      </c>
      <c r="J38" s="10"/>
    </row>
    <row r="39" spans="2:10">
      <c r="B39" s="2"/>
      <c r="C39" s="16"/>
      <c r="D39" s="16"/>
      <c r="E39" s="8">
        <f t="shared" si="0"/>
        <v>402450</v>
      </c>
      <c r="F39" s="17"/>
      <c r="G39" s="17"/>
      <c r="H39" s="17"/>
      <c r="I39" s="10"/>
      <c r="J39" s="10"/>
    </row>
    <row r="40" spans="2:10">
      <c r="B40" s="2"/>
      <c r="C40" s="16"/>
      <c r="D40" s="16"/>
      <c r="E40" s="8">
        <f t="shared" si="0"/>
        <v>402450</v>
      </c>
      <c r="F40" s="17"/>
      <c r="G40" s="17"/>
      <c r="H40" s="17"/>
      <c r="I40" s="10"/>
      <c r="J40" s="10"/>
    </row>
    <row r="41" spans="2:10">
      <c r="B41" s="2"/>
      <c r="C41" s="16"/>
      <c r="D41" s="16"/>
      <c r="E41" s="8">
        <f t="shared" si="0"/>
        <v>402450</v>
      </c>
      <c r="F41" s="17">
        <f>SUM(F4:F40)</f>
        <v>1282440</v>
      </c>
      <c r="G41" s="17"/>
      <c r="H41" s="17">
        <f>SUM(H4:H40)</f>
        <v>868114</v>
      </c>
      <c r="J41" s="10"/>
    </row>
    <row r="42" spans="2:10">
      <c r="B42" s="2"/>
      <c r="C42" s="16"/>
      <c r="D42" s="16"/>
      <c r="E42" s="8">
        <f t="shared" si="0"/>
        <v>402450</v>
      </c>
      <c r="F42" s="17"/>
      <c r="G42" s="17"/>
      <c r="H42" s="17">
        <f>H41-F41</f>
        <v>-414326</v>
      </c>
      <c r="I42" s="10"/>
      <c r="J42" s="10"/>
    </row>
    <row r="43" spans="2:10">
      <c r="B43" s="2"/>
      <c r="C43" s="16"/>
      <c r="D43" s="16"/>
      <c r="E43" s="8">
        <f t="shared" si="0"/>
        <v>402450</v>
      </c>
      <c r="F43" s="17"/>
      <c r="G43" s="17"/>
      <c r="H43" s="17"/>
      <c r="I43" s="10"/>
      <c r="J43" s="10"/>
    </row>
    <row r="44" spans="2:10">
      <c r="B44" s="28" t="s">
        <v>47</v>
      </c>
      <c r="C44" s="22"/>
      <c r="D44" s="22"/>
      <c r="E44" s="8">
        <f t="shared" si="0"/>
        <v>402450</v>
      </c>
      <c r="F44" s="22"/>
      <c r="G44" s="22"/>
      <c r="H44" s="22">
        <f>H42</f>
        <v>-414326</v>
      </c>
      <c r="I44" s="10"/>
      <c r="J44" s="10"/>
    </row>
    <row r="45" spans="2:10">
      <c r="B45" s="2"/>
      <c r="C45" s="16"/>
      <c r="D45" s="16"/>
      <c r="E45" s="8">
        <f t="shared" si="0"/>
        <v>402450</v>
      </c>
      <c r="F45" s="17"/>
      <c r="G45" s="17"/>
      <c r="H45" s="17"/>
      <c r="I45" s="10"/>
      <c r="J45" s="10"/>
    </row>
    <row r="46" spans="2:10">
      <c r="B46" s="2"/>
      <c r="C46" s="16"/>
      <c r="D46" s="16"/>
      <c r="E46" s="8">
        <f t="shared" si="0"/>
        <v>402450</v>
      </c>
      <c r="F46" s="17"/>
      <c r="G46" s="17"/>
      <c r="H46" s="17"/>
      <c r="J46" s="10"/>
    </row>
    <row r="47" spans="2:10">
      <c r="B47" s="2"/>
      <c r="C47" s="16"/>
      <c r="D47" s="16"/>
      <c r="E47" s="8">
        <f t="shared" si="0"/>
        <v>402450</v>
      </c>
      <c r="G47" s="17"/>
      <c r="J47" s="10"/>
    </row>
    <row r="48" spans="2:10">
      <c r="B48" s="2"/>
      <c r="C48" s="16"/>
      <c r="D48" s="16"/>
      <c r="E48" s="8">
        <f t="shared" si="0"/>
        <v>402450</v>
      </c>
      <c r="F48" s="17"/>
      <c r="G48" s="17"/>
      <c r="H48" s="17"/>
      <c r="I48" s="10"/>
      <c r="J48" s="10"/>
    </row>
    <row r="49" spans="2:10">
      <c r="B49" s="2"/>
      <c r="C49" s="16"/>
      <c r="D49" s="16"/>
      <c r="E49" s="8">
        <f t="shared" si="0"/>
        <v>402450</v>
      </c>
      <c r="F49" s="17"/>
      <c r="G49" s="17"/>
      <c r="H49" s="17"/>
      <c r="I49" s="10"/>
      <c r="J49" s="10"/>
    </row>
    <row r="50" spans="2:10">
      <c r="B50" s="39"/>
      <c r="C50" s="36"/>
      <c r="D50" s="36"/>
      <c r="E50" s="8">
        <f t="shared" si="0"/>
        <v>402450</v>
      </c>
      <c r="F50" s="36"/>
      <c r="G50" s="36"/>
      <c r="H50" s="36"/>
      <c r="I50" s="10"/>
      <c r="J50" s="10"/>
    </row>
    <row r="51" spans="2:10">
      <c r="B51" s="32"/>
      <c r="C51" s="17"/>
      <c r="D51" s="17"/>
      <c r="E51" s="8">
        <f t="shared" si="0"/>
        <v>402450</v>
      </c>
      <c r="F51" s="17"/>
      <c r="G51" s="17"/>
      <c r="H51" s="17"/>
      <c r="I51" s="10"/>
      <c r="J51" s="10"/>
    </row>
    <row r="52" spans="2:10">
      <c r="B52" s="2"/>
      <c r="C52" s="16"/>
      <c r="D52" s="16"/>
      <c r="E52" s="8">
        <f t="shared" si="0"/>
        <v>402450</v>
      </c>
      <c r="I52" s="10"/>
      <c r="J52" s="10"/>
    </row>
    <row r="53" spans="2:10">
      <c r="B53" s="2"/>
      <c r="C53" s="16"/>
      <c r="D53" s="16"/>
      <c r="E53" s="8">
        <f t="shared" si="0"/>
        <v>402450</v>
      </c>
      <c r="I53" s="10"/>
      <c r="J53" s="10"/>
    </row>
    <row r="54" spans="2:10">
      <c r="B54" s="39"/>
      <c r="C54" s="17"/>
      <c r="D54" s="17"/>
      <c r="E54" s="8">
        <f t="shared" si="0"/>
        <v>402450</v>
      </c>
      <c r="I54" s="10"/>
      <c r="J54" s="10"/>
    </row>
    <row r="55" spans="2:10">
      <c r="B55" s="2"/>
      <c r="C55" s="16"/>
      <c r="D55" s="16"/>
      <c r="E55" s="8">
        <f t="shared" si="0"/>
        <v>402450</v>
      </c>
      <c r="F55" s="17"/>
      <c r="G55" s="17"/>
      <c r="H55" s="10"/>
      <c r="I55" s="10"/>
      <c r="J55" s="10"/>
    </row>
    <row r="56" spans="2:10">
      <c r="B56" s="2"/>
      <c r="C56" s="16"/>
      <c r="D56" s="16"/>
      <c r="E56" s="8">
        <f t="shared" si="0"/>
        <v>402450</v>
      </c>
      <c r="F56" s="17"/>
      <c r="G56" s="17"/>
      <c r="H56" s="17"/>
      <c r="I56" s="10"/>
      <c r="J56" s="10"/>
    </row>
    <row r="57" spans="2:10">
      <c r="C57" s="36"/>
      <c r="D57" s="36"/>
      <c r="E57" s="8">
        <f t="shared" si="0"/>
        <v>402450</v>
      </c>
      <c r="F57" s="36"/>
      <c r="G57" s="17"/>
      <c r="H57" s="17"/>
      <c r="I57" s="10"/>
    </row>
    <row r="58" spans="2:10">
      <c r="B58" s="39"/>
      <c r="C58" s="17"/>
      <c r="D58" s="17"/>
      <c r="E58" s="8">
        <f t="shared" si="0"/>
        <v>402450</v>
      </c>
      <c r="F58" s="17"/>
      <c r="G58" s="17"/>
      <c r="H58" s="17"/>
      <c r="I58" s="10"/>
    </row>
    <row r="59" spans="2:10">
      <c r="B59" s="32"/>
      <c r="C59" s="17"/>
      <c r="D59" s="17"/>
      <c r="E59" s="8">
        <f t="shared" si="0"/>
        <v>402450</v>
      </c>
      <c r="F59" s="17"/>
      <c r="G59" s="17"/>
      <c r="H59" s="17"/>
      <c r="I59" s="10"/>
    </row>
    <row r="60" spans="2:10">
      <c r="B60" s="39"/>
      <c r="C60" s="17"/>
      <c r="D60" s="17"/>
      <c r="E60" s="8">
        <f t="shared" si="0"/>
        <v>402450</v>
      </c>
      <c r="F60" s="36"/>
      <c r="G60" s="36"/>
      <c r="H60" s="36"/>
      <c r="I60" s="10"/>
    </row>
    <row r="61" spans="2:10">
      <c r="B61" s="2"/>
      <c r="C61" s="16"/>
      <c r="D61" s="16"/>
      <c r="E61" s="8">
        <f t="shared" si="0"/>
        <v>402450</v>
      </c>
      <c r="F61" s="17"/>
      <c r="G61" s="17"/>
      <c r="H61" s="17"/>
      <c r="I61" s="10"/>
    </row>
    <row r="62" spans="2:10">
      <c r="B62" s="2"/>
      <c r="C62" s="16"/>
      <c r="D62" s="16"/>
      <c r="E62" s="8">
        <f t="shared" si="0"/>
        <v>402450</v>
      </c>
      <c r="F62" s="17"/>
      <c r="G62" s="17"/>
      <c r="H62" s="17"/>
      <c r="I62" s="10"/>
    </row>
    <row r="63" spans="2:10">
      <c r="B63" s="2"/>
      <c r="C63" s="16"/>
      <c r="D63" s="16"/>
      <c r="E63" s="8">
        <f t="shared" si="0"/>
        <v>402450</v>
      </c>
      <c r="F63" s="17"/>
      <c r="G63" s="17"/>
      <c r="H63" s="17"/>
      <c r="I63" s="10"/>
    </row>
    <row r="64" spans="2:10">
      <c r="B64" s="2"/>
      <c r="C64" s="16"/>
      <c r="D64" s="16"/>
      <c r="E64" s="8">
        <f t="shared" si="0"/>
        <v>402450</v>
      </c>
      <c r="F64" s="16"/>
      <c r="G64" s="16"/>
      <c r="H64" s="16"/>
    </row>
    <row r="65" spans="2:12">
      <c r="B65" s="2"/>
      <c r="C65" s="16"/>
      <c r="D65" s="16"/>
      <c r="E65" s="8">
        <f t="shared" si="0"/>
        <v>402450</v>
      </c>
      <c r="F65" s="16"/>
      <c r="G65" s="16"/>
      <c r="H65" s="16"/>
    </row>
    <row r="66" spans="2:12">
      <c r="B66" s="2"/>
      <c r="C66" s="16"/>
      <c r="D66" s="16"/>
      <c r="E66" s="8">
        <f t="shared" si="0"/>
        <v>402450</v>
      </c>
      <c r="F66" s="16"/>
      <c r="G66" s="16"/>
      <c r="H66" s="16"/>
    </row>
    <row r="67" spans="2:12">
      <c r="B67" s="2"/>
      <c r="C67" s="16"/>
      <c r="D67" s="16"/>
      <c r="E67" s="8">
        <f t="shared" si="0"/>
        <v>402450</v>
      </c>
      <c r="F67" s="16"/>
      <c r="G67" s="16"/>
      <c r="H67" s="16"/>
    </row>
    <row r="68" spans="2:12">
      <c r="B68" s="2"/>
      <c r="C68" s="16"/>
      <c r="D68" s="16"/>
      <c r="E68" s="8">
        <f t="shared" si="0"/>
        <v>402450</v>
      </c>
      <c r="F68" s="16"/>
      <c r="G68" s="16"/>
      <c r="H68" s="16"/>
    </row>
    <row r="69" spans="2:12">
      <c r="B69" s="2"/>
      <c r="C69" s="16"/>
      <c r="D69" s="16"/>
      <c r="E69" s="8">
        <f t="shared" si="0"/>
        <v>402450</v>
      </c>
      <c r="F69" s="16"/>
      <c r="G69" s="16"/>
      <c r="H69" s="16"/>
    </row>
    <row r="70" spans="2:12">
      <c r="B70" s="2"/>
      <c r="C70" s="16"/>
      <c r="D70" s="16"/>
      <c r="E70" s="8">
        <f t="shared" si="0"/>
        <v>402450</v>
      </c>
      <c r="F70" s="16"/>
      <c r="G70" s="16"/>
      <c r="H70" s="16"/>
    </row>
    <row r="71" spans="2:12">
      <c r="B71" s="2"/>
      <c r="C71" s="16"/>
      <c r="D71" s="16"/>
      <c r="E71" s="8">
        <f t="shared" si="0"/>
        <v>402450</v>
      </c>
      <c r="F71" s="16"/>
      <c r="G71" s="16"/>
      <c r="H71" s="16"/>
    </row>
    <row r="72" spans="2:12">
      <c r="B72" s="2"/>
      <c r="C72" s="17"/>
      <c r="D72" s="17"/>
      <c r="E72" s="8">
        <f t="shared" si="0"/>
        <v>402450</v>
      </c>
      <c r="F72" s="17"/>
      <c r="G72" s="17"/>
      <c r="H72" s="17"/>
      <c r="I72" s="10"/>
    </row>
    <row r="73" spans="2:12">
      <c r="B73" s="32"/>
      <c r="C73" s="17"/>
      <c r="D73" s="17"/>
      <c r="E73" s="8">
        <f t="shared" si="0"/>
        <v>402450</v>
      </c>
      <c r="F73" s="17"/>
      <c r="G73" s="17"/>
      <c r="H73" s="17"/>
      <c r="I73" s="10"/>
      <c r="J73" s="10"/>
      <c r="K73" s="10"/>
      <c r="L73" s="10"/>
    </row>
    <row r="74" spans="2:12">
      <c r="B74" s="32"/>
      <c r="C74" s="17"/>
      <c r="D74" s="17"/>
      <c r="E74" s="8">
        <f t="shared" si="0"/>
        <v>402450</v>
      </c>
      <c r="F74" s="17"/>
      <c r="G74" s="17"/>
      <c r="H74" s="17"/>
      <c r="I74" s="10"/>
      <c r="J74" s="10"/>
      <c r="K74" s="10"/>
      <c r="L74" s="10"/>
    </row>
    <row r="75" spans="2:12">
      <c r="B75" s="32"/>
      <c r="C75" s="17"/>
      <c r="D75" s="17"/>
      <c r="E75" s="8">
        <f t="shared" si="0"/>
        <v>402450</v>
      </c>
      <c r="F75" s="17"/>
      <c r="G75" s="17"/>
      <c r="H75" s="17"/>
      <c r="I75" s="10"/>
      <c r="J75" s="10"/>
      <c r="K75" s="10"/>
      <c r="L75" s="10"/>
    </row>
    <row r="76" spans="2:12">
      <c r="B76" s="2"/>
      <c r="C76" s="16"/>
      <c r="D76" s="16"/>
      <c r="E76" s="8">
        <f t="shared" si="0"/>
        <v>402450</v>
      </c>
      <c r="F76" s="17"/>
      <c r="G76" s="17"/>
      <c r="H76" s="17"/>
      <c r="I76" s="10"/>
      <c r="J76" s="10"/>
      <c r="K76" s="10"/>
      <c r="L76" s="10"/>
    </row>
    <row r="77" spans="2:12">
      <c r="B77" s="2"/>
      <c r="C77" s="16"/>
      <c r="D77" s="16"/>
      <c r="E77" s="8">
        <f t="shared" ref="E77:E117" si="1">E76+C77+D77</f>
        <v>402450</v>
      </c>
      <c r="F77" s="17"/>
      <c r="G77" s="17"/>
      <c r="H77" s="17"/>
      <c r="I77" s="10"/>
      <c r="J77" s="10"/>
      <c r="K77" s="10"/>
      <c r="L77" s="10"/>
    </row>
    <row r="78" spans="2:12">
      <c r="B78" s="2"/>
      <c r="C78" s="16"/>
      <c r="D78" s="16"/>
      <c r="E78" s="8">
        <f t="shared" si="1"/>
        <v>402450</v>
      </c>
      <c r="F78" s="17"/>
      <c r="G78" s="17"/>
      <c r="H78" s="17"/>
      <c r="I78" s="10"/>
      <c r="J78" s="10"/>
      <c r="K78" s="10"/>
      <c r="L78" s="10"/>
    </row>
    <row r="79" spans="2:12">
      <c r="B79" s="2"/>
      <c r="C79" s="16"/>
      <c r="D79" s="16"/>
      <c r="E79" s="8">
        <f t="shared" si="1"/>
        <v>402450</v>
      </c>
      <c r="F79" s="16"/>
      <c r="G79" s="16"/>
      <c r="H79" s="16"/>
    </row>
    <row r="80" spans="2:12">
      <c r="B80" s="2"/>
      <c r="C80" s="16"/>
      <c r="D80" s="16"/>
      <c r="E80" s="8">
        <f t="shared" si="1"/>
        <v>402450</v>
      </c>
      <c r="F80" s="16"/>
      <c r="G80" s="16"/>
      <c r="H80" s="16"/>
    </row>
    <row r="81" spans="2:9">
      <c r="B81" s="2"/>
      <c r="C81" s="16"/>
      <c r="D81" s="16"/>
      <c r="E81" s="8">
        <f t="shared" si="1"/>
        <v>402450</v>
      </c>
      <c r="F81" s="16"/>
      <c r="G81" s="16"/>
      <c r="H81" s="16"/>
    </row>
    <row r="82" spans="2:9">
      <c r="B82" s="2"/>
      <c r="C82" s="16"/>
      <c r="D82" s="16"/>
      <c r="E82" s="8">
        <f t="shared" si="1"/>
        <v>402450</v>
      </c>
      <c r="F82" s="16"/>
      <c r="G82" s="16"/>
      <c r="H82" s="16"/>
    </row>
    <row r="83" spans="2:9">
      <c r="B83" s="2"/>
      <c r="C83" s="16"/>
      <c r="D83" s="16"/>
      <c r="E83" s="8">
        <f t="shared" si="1"/>
        <v>402450</v>
      </c>
      <c r="F83" s="16"/>
      <c r="G83" s="16"/>
      <c r="H83" s="16"/>
    </row>
    <row r="84" spans="2:9">
      <c r="B84" s="2"/>
      <c r="C84" s="16"/>
      <c r="D84" s="16"/>
      <c r="E84" s="8">
        <f t="shared" si="1"/>
        <v>402450</v>
      </c>
      <c r="F84" s="16"/>
      <c r="G84" s="16"/>
      <c r="H84" s="16"/>
    </row>
    <row r="85" spans="2:9">
      <c r="B85" s="2"/>
      <c r="C85" s="16"/>
      <c r="D85" s="16"/>
      <c r="E85" s="8">
        <f t="shared" si="1"/>
        <v>402450</v>
      </c>
      <c r="F85" s="16"/>
      <c r="G85" s="16"/>
      <c r="H85" s="16"/>
    </row>
    <row r="86" spans="2:9">
      <c r="B86" s="2"/>
      <c r="C86" s="16"/>
      <c r="D86" s="16"/>
      <c r="E86" s="8">
        <f t="shared" si="1"/>
        <v>402450</v>
      </c>
      <c r="F86" s="16"/>
      <c r="G86" s="16"/>
      <c r="H86" s="16"/>
    </row>
    <row r="87" spans="2:9">
      <c r="B87" s="2"/>
      <c r="C87" s="16"/>
      <c r="D87" s="16"/>
      <c r="E87" s="8">
        <f t="shared" si="1"/>
        <v>402450</v>
      </c>
      <c r="F87" s="16"/>
      <c r="G87" s="16"/>
      <c r="H87" s="16"/>
    </row>
    <row r="88" spans="2:9">
      <c r="B88" s="2"/>
      <c r="C88" s="16"/>
      <c r="D88" s="16"/>
      <c r="E88" s="8">
        <f t="shared" si="1"/>
        <v>402450</v>
      </c>
      <c r="F88" s="16"/>
      <c r="G88" s="16"/>
      <c r="H88" s="16"/>
    </row>
    <row r="89" spans="2:9">
      <c r="C89" s="16"/>
      <c r="D89" s="16"/>
      <c r="E89" s="8">
        <f t="shared" si="1"/>
        <v>402450</v>
      </c>
      <c r="G89" s="16"/>
      <c r="I89" s="24"/>
    </row>
    <row r="90" spans="2:9">
      <c r="C90" s="16"/>
      <c r="D90" s="16"/>
      <c r="E90" s="8">
        <f t="shared" si="1"/>
        <v>402450</v>
      </c>
      <c r="I90" s="24"/>
    </row>
    <row r="91" spans="2:9">
      <c r="B91" s="2"/>
      <c r="C91" s="16"/>
      <c r="D91" s="16"/>
      <c r="E91" s="8">
        <f t="shared" si="1"/>
        <v>402450</v>
      </c>
      <c r="F91" s="16"/>
      <c r="G91" s="16"/>
      <c r="H91" s="16"/>
    </row>
    <row r="92" spans="2:9">
      <c r="C92" s="16"/>
      <c r="D92" s="16"/>
      <c r="E92" s="8">
        <f t="shared" si="1"/>
        <v>402450</v>
      </c>
      <c r="F92" s="16"/>
      <c r="G92" s="16"/>
      <c r="H92" s="16"/>
    </row>
    <row r="93" spans="2:9">
      <c r="C93" s="16"/>
      <c r="D93" s="16"/>
      <c r="E93" s="8">
        <f t="shared" si="1"/>
        <v>402450</v>
      </c>
      <c r="F93" s="16"/>
      <c r="G93" s="16"/>
      <c r="H93" s="16"/>
    </row>
    <row r="94" spans="2:9">
      <c r="C94" s="16"/>
      <c r="D94" s="16"/>
      <c r="E94" s="8">
        <f t="shared" si="1"/>
        <v>402450</v>
      </c>
      <c r="F94" s="16"/>
      <c r="G94" s="16"/>
      <c r="H94" s="16"/>
    </row>
    <row r="95" spans="2:9">
      <c r="C95" s="16"/>
      <c r="D95" s="16"/>
      <c r="E95" s="8">
        <f t="shared" si="1"/>
        <v>402450</v>
      </c>
      <c r="F95" s="16"/>
      <c r="G95" s="16"/>
      <c r="H95" s="16"/>
    </row>
    <row r="96" spans="2:9">
      <c r="B96" s="2"/>
      <c r="C96" s="16"/>
      <c r="D96" s="16"/>
      <c r="E96" s="8">
        <f t="shared" si="1"/>
        <v>402450</v>
      </c>
      <c r="F96" s="16"/>
      <c r="G96" s="16"/>
      <c r="H96" s="16"/>
    </row>
    <row r="97" spans="2:8">
      <c r="B97" s="2"/>
      <c r="C97" s="16"/>
      <c r="D97" s="16"/>
      <c r="E97" s="8">
        <f t="shared" si="1"/>
        <v>402450</v>
      </c>
      <c r="F97" s="16"/>
      <c r="G97" s="16"/>
      <c r="H97" s="16"/>
    </row>
    <row r="98" spans="2:8">
      <c r="C98" s="16"/>
      <c r="D98" s="16"/>
      <c r="E98" s="8">
        <f t="shared" si="1"/>
        <v>402450</v>
      </c>
      <c r="F98" s="16"/>
      <c r="G98" s="16"/>
      <c r="H98" s="16"/>
    </row>
    <row r="99" spans="2:8">
      <c r="C99" s="16"/>
      <c r="D99" s="16"/>
      <c r="E99" s="8">
        <f t="shared" si="1"/>
        <v>402450</v>
      </c>
      <c r="F99" s="16"/>
      <c r="G99" s="16"/>
      <c r="H99" s="16"/>
    </row>
    <row r="100" spans="2:8">
      <c r="C100" s="16"/>
      <c r="D100" s="16"/>
      <c r="E100" s="8">
        <f t="shared" si="1"/>
        <v>402450</v>
      </c>
      <c r="F100" s="16"/>
      <c r="G100" s="16"/>
      <c r="H100" s="16"/>
    </row>
    <row r="101" spans="2:8">
      <c r="C101" s="16"/>
      <c r="D101" s="16"/>
      <c r="E101" s="8">
        <f t="shared" si="1"/>
        <v>402450</v>
      </c>
      <c r="F101" s="16"/>
      <c r="G101" s="16"/>
      <c r="H101" s="16"/>
    </row>
    <row r="102" spans="2:8">
      <c r="C102" s="16"/>
      <c r="D102" s="16"/>
      <c r="E102" s="8">
        <f t="shared" si="1"/>
        <v>402450</v>
      </c>
      <c r="F102" s="16"/>
      <c r="G102" s="16"/>
      <c r="H102" s="16"/>
    </row>
    <row r="103" spans="2:8">
      <c r="C103" s="16"/>
      <c r="D103" s="16"/>
      <c r="E103" s="8">
        <f t="shared" si="1"/>
        <v>402450</v>
      </c>
      <c r="F103" s="16"/>
      <c r="G103" s="16"/>
      <c r="H103" s="16"/>
    </row>
    <row r="104" spans="2:8">
      <c r="C104" s="16"/>
      <c r="D104" s="16"/>
      <c r="E104" s="8">
        <f t="shared" si="1"/>
        <v>402450</v>
      </c>
      <c r="F104" s="16"/>
      <c r="G104" s="16"/>
      <c r="H104" s="16"/>
    </row>
    <row r="105" spans="2:8">
      <c r="C105" s="16"/>
      <c r="D105" s="16"/>
      <c r="E105" s="8">
        <f t="shared" si="1"/>
        <v>402450</v>
      </c>
      <c r="F105" s="16"/>
      <c r="G105" s="16"/>
      <c r="H105" s="16"/>
    </row>
    <row r="106" spans="2:8">
      <c r="C106" s="16"/>
      <c r="D106" s="16"/>
      <c r="E106" s="8">
        <f t="shared" si="1"/>
        <v>402450</v>
      </c>
      <c r="F106" s="16"/>
      <c r="G106" s="16"/>
      <c r="H106" s="16"/>
    </row>
    <row r="107" spans="2:8">
      <c r="C107" s="16"/>
      <c r="D107" s="16"/>
      <c r="E107" s="8">
        <f t="shared" si="1"/>
        <v>402450</v>
      </c>
      <c r="F107" s="16"/>
      <c r="G107" s="16"/>
      <c r="H107" s="16"/>
    </row>
    <row r="108" spans="2:8">
      <c r="C108" s="16"/>
      <c r="D108" s="16"/>
      <c r="E108" s="8">
        <f t="shared" si="1"/>
        <v>402450</v>
      </c>
      <c r="F108" s="16"/>
      <c r="G108" s="16"/>
      <c r="H108" s="16"/>
    </row>
    <row r="109" spans="2:8">
      <c r="C109" s="16"/>
      <c r="D109" s="16"/>
      <c r="E109" s="8">
        <f t="shared" si="1"/>
        <v>402450</v>
      </c>
      <c r="F109" s="16"/>
      <c r="G109" s="16"/>
      <c r="H109" s="16"/>
    </row>
    <row r="110" spans="2:8">
      <c r="C110" s="16"/>
      <c r="D110" s="16"/>
      <c r="E110" s="8">
        <f t="shared" si="1"/>
        <v>402450</v>
      </c>
      <c r="F110" s="16"/>
      <c r="G110" s="16"/>
      <c r="H110" s="16"/>
    </row>
    <row r="111" spans="2:8">
      <c r="C111" s="16"/>
      <c r="D111" s="16"/>
      <c r="E111" s="8">
        <f t="shared" si="1"/>
        <v>402450</v>
      </c>
      <c r="F111" s="16"/>
      <c r="G111" s="16"/>
      <c r="H111" s="16"/>
    </row>
    <row r="112" spans="2:8">
      <c r="C112" s="16"/>
      <c r="D112" s="16"/>
      <c r="E112" s="8">
        <f t="shared" si="1"/>
        <v>402450</v>
      </c>
      <c r="F112" s="16"/>
      <c r="G112" s="16"/>
      <c r="H112" s="16"/>
    </row>
    <row r="113" spans="3:9">
      <c r="C113" s="16"/>
      <c r="D113" s="16"/>
      <c r="E113" s="8">
        <f t="shared" si="1"/>
        <v>402450</v>
      </c>
      <c r="F113" s="16"/>
      <c r="G113" s="16"/>
      <c r="H113" s="16"/>
    </row>
    <row r="114" spans="3:9">
      <c r="C114" s="16"/>
      <c r="D114" s="16"/>
      <c r="E114" s="8">
        <f t="shared" si="1"/>
        <v>402450</v>
      </c>
      <c r="F114" s="16"/>
      <c r="G114" s="16"/>
      <c r="H114" s="16"/>
    </row>
    <row r="115" spans="3:9">
      <c r="C115" s="16"/>
      <c r="D115" s="16"/>
      <c r="E115" s="8">
        <f t="shared" si="1"/>
        <v>402450</v>
      </c>
      <c r="F115" s="16"/>
      <c r="G115" s="16"/>
      <c r="H115" s="16"/>
    </row>
    <row r="116" spans="3:9">
      <c r="C116" s="16"/>
      <c r="D116" s="16"/>
      <c r="E116" s="8">
        <f t="shared" si="1"/>
        <v>402450</v>
      </c>
      <c r="F116" s="16"/>
      <c r="G116" s="16"/>
      <c r="H116" s="16"/>
    </row>
    <row r="117" spans="3:9">
      <c r="C117" s="4"/>
      <c r="D117" s="16"/>
      <c r="E117" s="8">
        <f t="shared" si="1"/>
        <v>402450</v>
      </c>
      <c r="F117" s="4"/>
      <c r="G117" s="4"/>
      <c r="H117" s="4"/>
      <c r="I117" s="20"/>
    </row>
    <row r="118" spans="3:9">
      <c r="C118" s="4"/>
      <c r="D118" s="4"/>
      <c r="E118" s="8"/>
      <c r="F118" s="4"/>
      <c r="G118" s="4"/>
      <c r="H118" s="4"/>
    </row>
    <row r="119" spans="3:9">
      <c r="C119" s="4"/>
      <c r="D119" s="4"/>
      <c r="E119" s="8"/>
      <c r="F119" s="4"/>
      <c r="G119" s="4"/>
      <c r="H119" s="4"/>
    </row>
    <row r="120" spans="3:9">
      <c r="C120" s="4"/>
      <c r="D120" s="4"/>
      <c r="E120" s="8"/>
      <c r="F120" s="4"/>
      <c r="G120" s="4"/>
      <c r="H120" s="4"/>
    </row>
    <row r="121" spans="3:9">
      <c r="C121" s="4"/>
      <c r="D121" s="4"/>
      <c r="E121" s="8"/>
      <c r="F121" s="4"/>
      <c r="G121" s="4"/>
      <c r="H121" s="4"/>
    </row>
    <row r="122" spans="3:9">
      <c r="C122" s="4"/>
      <c r="D122" s="4"/>
      <c r="E122" s="8"/>
      <c r="F122" s="4"/>
      <c r="G122" s="4"/>
      <c r="H122" s="4"/>
    </row>
    <row r="123" spans="3:9">
      <c r="C123" s="4"/>
      <c r="D123" s="4"/>
      <c r="E123" s="8"/>
      <c r="F123" s="4"/>
      <c r="G123" s="4"/>
      <c r="H123" s="4"/>
    </row>
    <row r="124" spans="3:9">
      <c r="E124" s="7"/>
    </row>
    <row r="125" spans="3:9">
      <c r="E125" s="7"/>
    </row>
    <row r="126" spans="3:9">
      <c r="E126" s="7"/>
    </row>
  </sheetData>
  <pageMargins left="0.7" right="0.7" top="0.75" bottom="0.75" header="0.3" footer="0.3"/>
  <pageSetup orientation="portrait" verticalDpi="2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2:L124"/>
  <sheetViews>
    <sheetView workbookViewId="0">
      <selection activeCell="I30" sqref="I30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6384" width="11.42578125" style="1"/>
  </cols>
  <sheetData>
    <row r="2" spans="2:9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9">
      <c r="C3" s="3"/>
      <c r="D3" s="3"/>
      <c r="E3" s="6"/>
      <c r="I3" s="3"/>
    </row>
    <row r="4" spans="2:9">
      <c r="B4" s="13" t="s">
        <v>36</v>
      </c>
      <c r="C4" s="13"/>
      <c r="D4" s="13"/>
      <c r="E4" s="14">
        <v>402450</v>
      </c>
      <c r="F4" s="29">
        <v>0</v>
      </c>
      <c r="G4" s="13"/>
      <c r="H4" s="22">
        <v>-414326</v>
      </c>
    </row>
    <row r="5" spans="2:9">
      <c r="B5" s="2"/>
      <c r="C5" s="16"/>
      <c r="D5" s="16"/>
      <c r="E5" s="8">
        <f>E4+C5+D5</f>
        <v>402450</v>
      </c>
      <c r="F5" s="17"/>
      <c r="G5" s="17"/>
      <c r="H5" s="17"/>
    </row>
    <row r="6" spans="2:9">
      <c r="B6" s="2">
        <v>43042</v>
      </c>
      <c r="C6" s="16"/>
      <c r="D6" s="16">
        <v>-6000</v>
      </c>
      <c r="E6" s="8">
        <f t="shared" ref="E6:E10" si="0">E5+C6+D6</f>
        <v>396450</v>
      </c>
      <c r="F6" s="17"/>
      <c r="G6" s="17"/>
      <c r="H6" s="17"/>
      <c r="I6" s="1" t="s">
        <v>242</v>
      </c>
    </row>
    <row r="7" spans="2:9">
      <c r="B7" s="2">
        <v>43046</v>
      </c>
      <c r="C7" s="16"/>
      <c r="D7" s="16">
        <v>-76100</v>
      </c>
      <c r="E7" s="8">
        <f t="shared" si="0"/>
        <v>320350</v>
      </c>
      <c r="F7" s="17"/>
      <c r="G7" s="17"/>
      <c r="H7" s="17"/>
      <c r="I7" s="1" t="s">
        <v>96</v>
      </c>
    </row>
    <row r="8" spans="2:9">
      <c r="B8" s="2">
        <v>43046</v>
      </c>
      <c r="C8" s="16"/>
      <c r="D8" s="16">
        <v>-100000</v>
      </c>
      <c r="E8" s="8">
        <f t="shared" si="0"/>
        <v>220350</v>
      </c>
      <c r="F8" s="17">
        <v>-100000</v>
      </c>
      <c r="G8" s="17"/>
      <c r="H8" s="17"/>
      <c r="I8" s="1" t="s">
        <v>160</v>
      </c>
    </row>
    <row r="9" spans="2:9">
      <c r="B9" s="2">
        <v>43046</v>
      </c>
      <c r="C9" s="16"/>
      <c r="D9" s="16">
        <v>-51000</v>
      </c>
      <c r="E9" s="8">
        <f t="shared" si="0"/>
        <v>169350</v>
      </c>
      <c r="F9" s="17">
        <v>-51000</v>
      </c>
      <c r="G9" s="17"/>
      <c r="H9" s="17"/>
      <c r="I9" s="1" t="s">
        <v>158</v>
      </c>
    </row>
    <row r="10" spans="2:9">
      <c r="B10" s="2">
        <v>43046</v>
      </c>
      <c r="C10" s="16"/>
      <c r="D10" s="16">
        <v>-70000</v>
      </c>
      <c r="E10" s="8">
        <f t="shared" si="0"/>
        <v>99350</v>
      </c>
      <c r="F10" s="17">
        <v>-70000</v>
      </c>
      <c r="G10" s="17"/>
      <c r="H10" s="17"/>
      <c r="I10" s="1" t="s">
        <v>159</v>
      </c>
    </row>
    <row r="11" spans="2:9">
      <c r="B11" s="2">
        <v>43046</v>
      </c>
      <c r="C11" s="16"/>
      <c r="D11" s="16"/>
      <c r="E11" s="8">
        <f>E10+C11+D11</f>
        <v>99350</v>
      </c>
      <c r="F11" s="17">
        <v>7497</v>
      </c>
      <c r="G11" s="17"/>
      <c r="H11" s="17"/>
      <c r="I11" s="1" t="s">
        <v>249</v>
      </c>
    </row>
    <row r="12" spans="2:9">
      <c r="B12" s="2">
        <v>43048</v>
      </c>
      <c r="C12" s="16"/>
      <c r="D12" s="16"/>
      <c r="E12" s="8">
        <f>E11+C12+D12</f>
        <v>99350</v>
      </c>
      <c r="F12" s="17">
        <v>8806</v>
      </c>
      <c r="G12" s="17"/>
      <c r="H12" s="17"/>
      <c r="I12" s="1" t="s">
        <v>250</v>
      </c>
    </row>
    <row r="13" spans="2:9">
      <c r="B13" s="2">
        <v>43054</v>
      </c>
      <c r="C13" s="16"/>
      <c r="D13" s="16"/>
      <c r="E13" s="8">
        <f t="shared" ref="E13:E78" si="1">E12+C13+D13</f>
        <v>99350</v>
      </c>
      <c r="F13" s="17"/>
      <c r="G13" s="17"/>
      <c r="H13" s="17">
        <v>50000</v>
      </c>
      <c r="I13" s="1" t="s">
        <v>116</v>
      </c>
    </row>
    <row r="14" spans="2:9">
      <c r="B14" s="2">
        <v>43055</v>
      </c>
      <c r="C14" s="16"/>
      <c r="D14" s="16"/>
      <c r="E14" s="8">
        <f t="shared" si="1"/>
        <v>99350</v>
      </c>
      <c r="F14" s="17"/>
      <c r="G14" s="17"/>
      <c r="H14" s="17">
        <v>50000</v>
      </c>
      <c r="I14" s="1" t="s">
        <v>140</v>
      </c>
    </row>
    <row r="15" spans="2:9">
      <c r="B15" s="2">
        <v>43055</v>
      </c>
      <c r="C15" s="16"/>
      <c r="D15" s="16"/>
      <c r="E15" s="8">
        <f t="shared" si="1"/>
        <v>99350</v>
      </c>
      <c r="F15" s="17">
        <v>39120</v>
      </c>
      <c r="G15" s="17"/>
      <c r="H15" s="17"/>
      <c r="I15" s="1" t="s">
        <v>251</v>
      </c>
    </row>
    <row r="16" spans="2:9">
      <c r="B16" s="2">
        <v>43056</v>
      </c>
      <c r="C16" s="16"/>
      <c r="D16" s="16"/>
      <c r="E16" s="8">
        <f t="shared" si="1"/>
        <v>99350</v>
      </c>
      <c r="F16" s="17"/>
      <c r="G16" s="17"/>
      <c r="H16" s="17">
        <v>1810640</v>
      </c>
      <c r="I16" s="10" t="s">
        <v>252</v>
      </c>
    </row>
    <row r="17" spans="2:10">
      <c r="B17" s="2">
        <v>43056</v>
      </c>
      <c r="C17" s="16">
        <v>2000000</v>
      </c>
      <c r="D17" s="16"/>
      <c r="E17" s="8">
        <f t="shared" si="1"/>
        <v>2099350</v>
      </c>
      <c r="F17" s="17"/>
      <c r="G17" s="17"/>
      <c r="H17" s="17"/>
      <c r="I17" s="10" t="s">
        <v>253</v>
      </c>
      <c r="J17" s="10"/>
    </row>
    <row r="18" spans="2:10">
      <c r="B18" s="2">
        <v>43056</v>
      </c>
      <c r="C18" s="16"/>
      <c r="D18" s="16"/>
      <c r="E18" s="8">
        <f t="shared" si="1"/>
        <v>2099350</v>
      </c>
      <c r="F18" s="17"/>
      <c r="G18" s="17"/>
      <c r="H18" s="17">
        <v>50000</v>
      </c>
      <c r="I18" s="10" t="s">
        <v>169</v>
      </c>
      <c r="J18" s="10"/>
    </row>
    <row r="19" spans="2:10">
      <c r="B19" s="2">
        <v>43057</v>
      </c>
      <c r="C19" s="16"/>
      <c r="D19" s="16"/>
      <c r="E19" s="8">
        <f t="shared" si="1"/>
        <v>2099350</v>
      </c>
      <c r="F19" s="17">
        <v>200000</v>
      </c>
      <c r="G19" s="17"/>
      <c r="H19" s="17"/>
      <c r="I19" s="10" t="s">
        <v>264</v>
      </c>
      <c r="J19" s="10"/>
    </row>
    <row r="20" spans="2:10">
      <c r="B20" s="2">
        <v>43060</v>
      </c>
      <c r="C20" s="16"/>
      <c r="D20" s="16">
        <v>-82000</v>
      </c>
      <c r="E20" s="8">
        <f t="shared" si="1"/>
        <v>2017350</v>
      </c>
      <c r="F20" s="17"/>
      <c r="G20" s="17"/>
      <c r="H20" s="17"/>
      <c r="I20" s="10" t="s">
        <v>62</v>
      </c>
    </row>
    <row r="21" spans="2:10">
      <c r="B21" s="2">
        <v>43060</v>
      </c>
      <c r="C21" s="16"/>
      <c r="D21" s="16">
        <v>-81150</v>
      </c>
      <c r="E21" s="8">
        <f t="shared" si="1"/>
        <v>1936200</v>
      </c>
      <c r="F21" s="17"/>
      <c r="G21" s="17"/>
      <c r="H21" s="17"/>
      <c r="I21" s="1" t="s">
        <v>61</v>
      </c>
      <c r="J21" s="10"/>
    </row>
    <row r="22" spans="2:10">
      <c r="B22" s="2">
        <v>43060</v>
      </c>
      <c r="C22" s="16"/>
      <c r="D22" s="16">
        <v>-2000</v>
      </c>
      <c r="E22" s="8">
        <f t="shared" si="1"/>
        <v>1934200</v>
      </c>
      <c r="F22" s="17"/>
      <c r="G22" s="17"/>
      <c r="H22" s="17"/>
      <c r="I22" s="10" t="s">
        <v>259</v>
      </c>
      <c r="J22" s="10"/>
    </row>
    <row r="23" spans="2:10">
      <c r="B23" s="2">
        <v>43060</v>
      </c>
      <c r="C23" s="16"/>
      <c r="D23" s="16">
        <v>-3350</v>
      </c>
      <c r="E23" s="8">
        <f t="shared" si="1"/>
        <v>1930850</v>
      </c>
      <c r="F23" s="17"/>
      <c r="G23" s="17"/>
      <c r="H23" s="17"/>
      <c r="I23" s="10" t="s">
        <v>260</v>
      </c>
      <c r="J23" s="10"/>
    </row>
    <row r="24" spans="2:10">
      <c r="B24" s="2">
        <v>43060</v>
      </c>
      <c r="C24" s="16"/>
      <c r="D24" s="16">
        <v>-600</v>
      </c>
      <c r="E24" s="8">
        <f t="shared" si="1"/>
        <v>1930250</v>
      </c>
      <c r="F24" s="17"/>
      <c r="G24" s="17"/>
      <c r="H24" s="17"/>
      <c r="I24" s="10" t="s">
        <v>261</v>
      </c>
      <c r="J24" s="10"/>
    </row>
    <row r="25" spans="2:10">
      <c r="B25" s="30">
        <v>43060</v>
      </c>
      <c r="C25" s="45">
        <v>13950</v>
      </c>
      <c r="D25" s="45"/>
      <c r="E25" s="8">
        <f t="shared" si="1"/>
        <v>1944200</v>
      </c>
      <c r="F25" s="18">
        <v>13950</v>
      </c>
      <c r="G25" s="18"/>
      <c r="H25" s="18"/>
      <c r="I25" s="19" t="s">
        <v>262</v>
      </c>
      <c r="J25" s="10"/>
    </row>
    <row r="26" spans="2:10">
      <c r="B26" s="47">
        <v>43062</v>
      </c>
      <c r="C26" s="46"/>
      <c r="D26" s="46"/>
      <c r="E26" s="9"/>
      <c r="F26" s="17"/>
      <c r="G26" s="17"/>
      <c r="H26" s="17">
        <v>221400</v>
      </c>
      <c r="I26" s="1" t="s">
        <v>267</v>
      </c>
      <c r="J26" s="10"/>
    </row>
    <row r="27" spans="2:10">
      <c r="B27" s="2">
        <v>43063</v>
      </c>
      <c r="C27" s="16">
        <v>140000</v>
      </c>
      <c r="D27" s="16"/>
      <c r="E27" s="8">
        <f>E25+C27+D27</f>
        <v>2084200</v>
      </c>
      <c r="F27" s="17"/>
      <c r="G27" s="17"/>
      <c r="H27" s="17"/>
      <c r="I27" s="10" t="s">
        <v>265</v>
      </c>
      <c r="J27" s="10"/>
    </row>
    <row r="28" spans="2:10">
      <c r="B28" s="2">
        <v>43063</v>
      </c>
      <c r="C28" s="16"/>
      <c r="D28" s="16">
        <v>-374000</v>
      </c>
      <c r="E28" s="8">
        <f t="shared" si="1"/>
        <v>1710200</v>
      </c>
      <c r="F28" s="17"/>
      <c r="G28" s="17"/>
      <c r="H28" s="17"/>
      <c r="I28" s="10" t="s">
        <v>715</v>
      </c>
      <c r="J28" s="10"/>
    </row>
    <row r="29" spans="2:10">
      <c r="B29" s="2">
        <v>43067</v>
      </c>
      <c r="C29" s="16"/>
      <c r="D29" s="16"/>
      <c r="E29" s="8"/>
      <c r="F29" s="17">
        <v>16700</v>
      </c>
      <c r="G29" s="17"/>
      <c r="H29" s="17"/>
      <c r="I29" s="10" t="s">
        <v>249</v>
      </c>
      <c r="J29" s="10"/>
    </row>
    <row r="30" spans="2:10">
      <c r="B30" s="2">
        <v>43068</v>
      </c>
      <c r="C30" s="16"/>
      <c r="D30" s="16"/>
      <c r="E30" s="8">
        <f>E28+C30+D30</f>
        <v>1710200</v>
      </c>
      <c r="F30" s="17">
        <v>59500</v>
      </c>
      <c r="G30" s="17"/>
      <c r="H30" s="17"/>
      <c r="I30" s="10" t="s">
        <v>266</v>
      </c>
      <c r="J30" s="10"/>
    </row>
    <row r="31" spans="2:10">
      <c r="B31" s="2">
        <v>43068</v>
      </c>
      <c r="C31" s="16"/>
      <c r="D31" s="16"/>
      <c r="E31" s="8">
        <f t="shared" si="1"/>
        <v>1710200</v>
      </c>
      <c r="F31" s="17"/>
      <c r="G31" s="17"/>
      <c r="H31" s="17">
        <v>1000000</v>
      </c>
      <c r="I31" s="1" t="s">
        <v>267</v>
      </c>
      <c r="J31" s="10"/>
    </row>
    <row r="32" spans="2:10">
      <c r="B32" s="2">
        <v>43069</v>
      </c>
      <c r="D32" s="16"/>
      <c r="E32" s="8">
        <f t="shared" si="1"/>
        <v>1710200</v>
      </c>
      <c r="F32" s="17"/>
      <c r="G32" s="10"/>
      <c r="H32" s="17">
        <v>-319300</v>
      </c>
      <c r="I32" s="1" t="s">
        <v>121</v>
      </c>
      <c r="J32" s="10"/>
    </row>
    <row r="33" spans="2:10">
      <c r="B33" s="2">
        <v>43069</v>
      </c>
      <c r="D33" s="16"/>
      <c r="E33" s="8">
        <f t="shared" si="1"/>
        <v>1710200</v>
      </c>
      <c r="F33" s="17">
        <v>-200000</v>
      </c>
      <c r="G33" s="10"/>
      <c r="H33" s="17"/>
      <c r="I33" s="10" t="s">
        <v>269</v>
      </c>
      <c r="J33" s="10"/>
    </row>
    <row r="34" spans="2:10">
      <c r="B34" s="2">
        <v>43069</v>
      </c>
      <c r="C34" s="16"/>
      <c r="D34" s="16"/>
      <c r="E34" s="8">
        <f t="shared" si="1"/>
        <v>1710200</v>
      </c>
      <c r="F34" s="17">
        <v>150000</v>
      </c>
      <c r="G34" s="17"/>
      <c r="H34" s="17"/>
      <c r="I34" s="10" t="s">
        <v>270</v>
      </c>
      <c r="J34" s="10"/>
    </row>
    <row r="35" spans="2:10">
      <c r="B35" s="2">
        <v>43069</v>
      </c>
      <c r="C35" s="16"/>
      <c r="D35" s="16">
        <v>-300000</v>
      </c>
      <c r="E35" s="8">
        <f t="shared" si="1"/>
        <v>1410200</v>
      </c>
      <c r="F35" s="17">
        <v>-300000</v>
      </c>
      <c r="G35" s="17"/>
      <c r="H35" s="17"/>
      <c r="I35" s="10" t="s">
        <v>295</v>
      </c>
      <c r="J35" s="10"/>
    </row>
    <row r="36" spans="2:10">
      <c r="B36" s="2">
        <v>43069</v>
      </c>
      <c r="C36" s="16"/>
      <c r="D36" s="16"/>
      <c r="E36" s="8">
        <f t="shared" si="1"/>
        <v>1410200</v>
      </c>
      <c r="F36" s="17">
        <v>292000</v>
      </c>
      <c r="G36" s="17"/>
      <c r="H36" s="17"/>
      <c r="I36" s="1" t="s">
        <v>271</v>
      </c>
      <c r="J36" s="10"/>
    </row>
    <row r="37" spans="2:10">
      <c r="B37" s="2"/>
      <c r="C37" s="16"/>
      <c r="D37" s="16"/>
      <c r="E37" s="8">
        <f t="shared" si="1"/>
        <v>1410200</v>
      </c>
      <c r="F37" s="17"/>
      <c r="G37" s="17"/>
      <c r="H37" s="17"/>
      <c r="I37" s="10"/>
      <c r="J37" s="10"/>
    </row>
    <row r="38" spans="2:10">
      <c r="B38" s="2"/>
      <c r="C38" s="16"/>
      <c r="D38" s="16"/>
      <c r="E38" s="8">
        <f t="shared" si="1"/>
        <v>1410200</v>
      </c>
      <c r="F38" s="17"/>
      <c r="G38" s="17"/>
      <c r="H38" s="17"/>
      <c r="I38" s="10"/>
      <c r="J38" s="10"/>
    </row>
    <row r="39" spans="2:10">
      <c r="B39" s="2"/>
      <c r="C39" s="16"/>
      <c r="D39" s="16"/>
      <c r="E39" s="8">
        <f t="shared" si="1"/>
        <v>1410200</v>
      </c>
      <c r="F39" s="17">
        <f>SUM(F4:F38)</f>
        <v>66573</v>
      </c>
      <c r="G39" s="17"/>
      <c r="H39" s="17">
        <f>SUM(H4:H38)</f>
        <v>2448414</v>
      </c>
      <c r="J39" s="10"/>
    </row>
    <row r="40" spans="2:10">
      <c r="B40" s="2"/>
      <c r="C40" s="16"/>
      <c r="D40" s="16"/>
      <c r="E40" s="8">
        <f t="shared" si="1"/>
        <v>1410200</v>
      </c>
      <c r="F40" s="17"/>
      <c r="G40" s="17"/>
      <c r="H40" s="17">
        <f>H39-F39</f>
        <v>2381841</v>
      </c>
      <c r="I40" s="10"/>
      <c r="J40" s="10"/>
    </row>
    <row r="41" spans="2:10">
      <c r="B41" s="2"/>
      <c r="C41" s="16"/>
      <c r="D41" s="16"/>
      <c r="E41" s="8">
        <f t="shared" si="1"/>
        <v>1410200</v>
      </c>
      <c r="F41" s="17"/>
      <c r="G41" s="17"/>
      <c r="H41" s="17"/>
      <c r="I41" s="10"/>
      <c r="J41" s="10"/>
    </row>
    <row r="42" spans="2:10">
      <c r="B42" s="28" t="s">
        <v>47</v>
      </c>
      <c r="C42" s="22"/>
      <c r="D42" s="22"/>
      <c r="E42" s="8">
        <f t="shared" si="1"/>
        <v>1410200</v>
      </c>
      <c r="F42" s="22"/>
      <c r="G42" s="22"/>
      <c r="H42" s="22">
        <f>H40</f>
        <v>2381841</v>
      </c>
      <c r="I42" s="10"/>
      <c r="J42" s="10"/>
    </row>
    <row r="43" spans="2:10">
      <c r="B43" s="2"/>
      <c r="C43" s="16"/>
      <c r="D43" s="16"/>
      <c r="E43" s="8">
        <f t="shared" si="1"/>
        <v>1410200</v>
      </c>
      <c r="F43" s="17"/>
      <c r="G43" s="17"/>
      <c r="H43" s="17"/>
      <c r="I43" s="10"/>
      <c r="J43" s="10"/>
    </row>
    <row r="44" spans="2:10">
      <c r="B44" s="2"/>
      <c r="C44" s="16"/>
      <c r="D44" s="16"/>
      <c r="E44" s="8">
        <f t="shared" si="1"/>
        <v>1410200</v>
      </c>
      <c r="F44" s="17"/>
      <c r="G44" s="17"/>
      <c r="H44" s="17"/>
      <c r="J44" s="10"/>
    </row>
    <row r="45" spans="2:10">
      <c r="B45" s="2"/>
      <c r="C45" s="16"/>
      <c r="D45" s="16"/>
      <c r="E45" s="8">
        <f t="shared" si="1"/>
        <v>1410200</v>
      </c>
      <c r="G45" s="17"/>
      <c r="J45" s="10"/>
    </row>
    <row r="46" spans="2:10">
      <c r="B46" s="2"/>
      <c r="C46" s="16"/>
      <c r="D46" s="16"/>
      <c r="E46" s="8">
        <f t="shared" si="1"/>
        <v>1410200</v>
      </c>
      <c r="F46" s="17"/>
      <c r="G46" s="17"/>
      <c r="H46" s="17"/>
      <c r="I46" s="10"/>
      <c r="J46" s="10"/>
    </row>
    <row r="47" spans="2:10">
      <c r="B47" s="2"/>
      <c r="C47" s="16"/>
      <c r="D47" s="16"/>
      <c r="E47" s="8">
        <f t="shared" si="1"/>
        <v>1410200</v>
      </c>
      <c r="F47" s="17"/>
      <c r="G47" s="17"/>
      <c r="H47" s="17"/>
      <c r="I47" s="10"/>
      <c r="J47" s="10"/>
    </row>
    <row r="48" spans="2:10">
      <c r="B48" s="39"/>
      <c r="C48" s="36"/>
      <c r="D48" s="36"/>
      <c r="E48" s="8">
        <f t="shared" si="1"/>
        <v>1410200</v>
      </c>
      <c r="F48" s="36"/>
      <c r="G48" s="36"/>
      <c r="H48" s="36"/>
      <c r="I48" s="10"/>
      <c r="J48" s="10"/>
    </row>
    <row r="49" spans="1:10">
      <c r="B49" s="32"/>
      <c r="C49" s="17"/>
      <c r="D49" s="17"/>
      <c r="E49" s="8">
        <f t="shared" si="1"/>
        <v>1410200</v>
      </c>
      <c r="F49" s="17"/>
      <c r="G49" s="17"/>
      <c r="H49" s="17"/>
      <c r="I49" s="10"/>
      <c r="J49" s="10"/>
    </row>
    <row r="50" spans="1:10">
      <c r="B50" s="2"/>
      <c r="C50" s="16"/>
      <c r="D50" s="16"/>
      <c r="E50" s="8">
        <f t="shared" si="1"/>
        <v>1410200</v>
      </c>
      <c r="I50" s="10"/>
      <c r="J50" s="10"/>
    </row>
    <row r="51" spans="1:10">
      <c r="B51" s="2"/>
      <c r="C51" s="16"/>
      <c r="D51" s="16"/>
      <c r="E51" s="8">
        <f t="shared" si="1"/>
        <v>1410200</v>
      </c>
      <c r="I51" s="10"/>
      <c r="J51" s="10"/>
    </row>
    <row r="52" spans="1:10">
      <c r="B52" s="39"/>
      <c r="C52" s="17"/>
      <c r="D52" s="17"/>
      <c r="E52" s="8">
        <f t="shared" si="1"/>
        <v>1410200</v>
      </c>
      <c r="I52" s="10"/>
      <c r="J52" s="10"/>
    </row>
    <row r="53" spans="1:10">
      <c r="B53" s="2"/>
      <c r="C53" s="16"/>
      <c r="D53" s="16"/>
      <c r="E53" s="8">
        <f t="shared" si="1"/>
        <v>1410200</v>
      </c>
      <c r="F53" s="17"/>
      <c r="G53" s="17"/>
      <c r="H53" s="10"/>
      <c r="I53" s="10"/>
      <c r="J53" s="10"/>
    </row>
    <row r="54" spans="1:10">
      <c r="B54" s="2"/>
      <c r="C54" s="16"/>
      <c r="D54" s="16"/>
      <c r="E54" s="8">
        <f t="shared" si="1"/>
        <v>1410200</v>
      </c>
      <c r="F54" s="17"/>
      <c r="G54" s="17"/>
      <c r="H54" s="17"/>
      <c r="I54" s="10"/>
      <c r="J54" s="10"/>
    </row>
    <row r="55" spans="1:10">
      <c r="A55" s="44"/>
      <c r="B55" s="44"/>
      <c r="C55" s="43"/>
      <c r="D55" s="43">
        <v>-17700</v>
      </c>
      <c r="E55" s="8">
        <f t="shared" si="1"/>
        <v>1392500</v>
      </c>
      <c r="F55" s="43"/>
      <c r="G55" s="43"/>
      <c r="H55" s="43"/>
      <c r="I55" s="44" t="s">
        <v>263</v>
      </c>
    </row>
    <row r="56" spans="1:10">
      <c r="B56" s="39"/>
      <c r="C56" s="17"/>
      <c r="D56" s="17"/>
      <c r="E56" s="8">
        <f t="shared" si="1"/>
        <v>1392500</v>
      </c>
      <c r="F56" s="17"/>
      <c r="G56" s="17"/>
      <c r="H56" s="17"/>
      <c r="I56" s="10"/>
    </row>
    <row r="57" spans="1:10">
      <c r="B57" s="32"/>
      <c r="C57" s="17"/>
      <c r="D57" s="17"/>
      <c r="E57" s="8">
        <f t="shared" si="1"/>
        <v>1392500</v>
      </c>
      <c r="F57" s="17"/>
      <c r="G57" s="17"/>
      <c r="H57" s="17"/>
      <c r="I57" s="10"/>
    </row>
    <row r="58" spans="1:10">
      <c r="B58" s="39"/>
      <c r="C58" s="17"/>
      <c r="D58" s="17"/>
      <c r="E58" s="8">
        <f t="shared" si="1"/>
        <v>1392500</v>
      </c>
      <c r="F58" s="36"/>
      <c r="G58" s="36"/>
      <c r="H58" s="36"/>
      <c r="I58" s="10"/>
    </row>
    <row r="59" spans="1:10">
      <c r="B59" s="2"/>
      <c r="C59" s="16"/>
      <c r="D59" s="16"/>
      <c r="E59" s="8">
        <f t="shared" si="1"/>
        <v>1392500</v>
      </c>
      <c r="F59" s="17"/>
      <c r="G59" s="17"/>
      <c r="H59" s="17"/>
      <c r="I59" s="10"/>
    </row>
    <row r="60" spans="1:10">
      <c r="B60" s="2"/>
      <c r="C60" s="16"/>
      <c r="D60" s="16"/>
      <c r="E60" s="8">
        <f t="shared" si="1"/>
        <v>1392500</v>
      </c>
      <c r="F60" s="17"/>
      <c r="G60" s="17"/>
      <c r="H60" s="17"/>
      <c r="I60" s="10"/>
    </row>
    <row r="61" spans="1:10">
      <c r="B61" s="2"/>
      <c r="C61" s="16"/>
      <c r="D61" s="16"/>
      <c r="E61" s="8">
        <f t="shared" si="1"/>
        <v>1392500</v>
      </c>
      <c r="F61" s="17"/>
      <c r="G61" s="17"/>
      <c r="H61" s="17"/>
      <c r="I61" s="10"/>
    </row>
    <row r="62" spans="1:10">
      <c r="B62" s="2"/>
      <c r="C62" s="16"/>
      <c r="D62" s="16"/>
      <c r="E62" s="8">
        <f t="shared" si="1"/>
        <v>1392500</v>
      </c>
      <c r="F62" s="16"/>
      <c r="G62" s="16"/>
      <c r="H62" s="16"/>
    </row>
    <row r="63" spans="1:10">
      <c r="B63" s="2"/>
      <c r="C63" s="16"/>
      <c r="D63" s="16"/>
      <c r="E63" s="8">
        <f t="shared" si="1"/>
        <v>1392500</v>
      </c>
      <c r="F63" s="16"/>
      <c r="G63" s="16"/>
      <c r="H63" s="16"/>
    </row>
    <row r="64" spans="1:10">
      <c r="B64" s="2"/>
      <c r="C64" s="16"/>
      <c r="D64" s="16"/>
      <c r="E64" s="8">
        <f t="shared" si="1"/>
        <v>1392500</v>
      </c>
      <c r="F64" s="16"/>
      <c r="G64" s="16"/>
      <c r="H64" s="16"/>
    </row>
    <row r="65" spans="2:12">
      <c r="B65" s="2"/>
      <c r="C65" s="16"/>
      <c r="D65" s="16"/>
      <c r="E65" s="8">
        <f t="shared" si="1"/>
        <v>1392500</v>
      </c>
      <c r="F65" s="16"/>
      <c r="G65" s="16"/>
      <c r="H65" s="16"/>
    </row>
    <row r="66" spans="2:12">
      <c r="B66" s="2"/>
      <c r="C66" s="16"/>
      <c r="D66" s="16"/>
      <c r="E66" s="8">
        <f t="shared" si="1"/>
        <v>1392500</v>
      </c>
      <c r="F66" s="16"/>
      <c r="G66" s="16"/>
      <c r="H66" s="16"/>
    </row>
    <row r="67" spans="2:12">
      <c r="B67" s="2"/>
      <c r="C67" s="16"/>
      <c r="D67" s="16"/>
      <c r="E67" s="8">
        <f t="shared" si="1"/>
        <v>1392500</v>
      </c>
      <c r="F67" s="16"/>
      <c r="G67" s="16"/>
      <c r="H67" s="16"/>
    </row>
    <row r="68" spans="2:12">
      <c r="B68" s="2"/>
      <c r="C68" s="16"/>
      <c r="D68" s="16"/>
      <c r="E68" s="8">
        <f t="shared" si="1"/>
        <v>1392500</v>
      </c>
      <c r="F68" s="16"/>
      <c r="G68" s="16"/>
      <c r="H68" s="16"/>
    </row>
    <row r="69" spans="2:12">
      <c r="B69" s="2"/>
      <c r="C69" s="16"/>
      <c r="D69" s="16"/>
      <c r="E69" s="8">
        <f t="shared" si="1"/>
        <v>1392500</v>
      </c>
      <c r="F69" s="16"/>
      <c r="G69" s="16"/>
      <c r="H69" s="16"/>
    </row>
    <row r="70" spans="2:12">
      <c r="B70" s="2"/>
      <c r="C70" s="17"/>
      <c r="D70" s="17"/>
      <c r="E70" s="8">
        <f t="shared" si="1"/>
        <v>1392500</v>
      </c>
      <c r="F70" s="17"/>
      <c r="G70" s="17"/>
      <c r="H70" s="17"/>
      <c r="I70" s="10"/>
    </row>
    <row r="71" spans="2:12">
      <c r="B71" s="32"/>
      <c r="C71" s="17"/>
      <c r="D71" s="17"/>
      <c r="E71" s="8">
        <f t="shared" si="1"/>
        <v>1392500</v>
      </c>
      <c r="F71" s="17"/>
      <c r="G71" s="17"/>
      <c r="H71" s="17"/>
      <c r="I71" s="10"/>
      <c r="J71" s="10"/>
      <c r="K71" s="10"/>
      <c r="L71" s="10"/>
    </row>
    <row r="72" spans="2:12">
      <c r="B72" s="32"/>
      <c r="C72" s="17"/>
      <c r="D72" s="17"/>
      <c r="E72" s="8">
        <f t="shared" si="1"/>
        <v>1392500</v>
      </c>
      <c r="F72" s="17"/>
      <c r="G72" s="17"/>
      <c r="H72" s="17"/>
      <c r="I72" s="10"/>
      <c r="J72" s="10"/>
      <c r="K72" s="10"/>
      <c r="L72" s="10"/>
    </row>
    <row r="73" spans="2:12">
      <c r="B73" s="32"/>
      <c r="C73" s="17"/>
      <c r="D73" s="17"/>
      <c r="E73" s="8">
        <f t="shared" si="1"/>
        <v>1392500</v>
      </c>
      <c r="F73" s="17"/>
      <c r="G73" s="17"/>
      <c r="H73" s="17"/>
      <c r="I73" s="10"/>
      <c r="J73" s="10"/>
      <c r="K73" s="10"/>
      <c r="L73" s="10"/>
    </row>
    <row r="74" spans="2:12">
      <c r="B74" s="2"/>
      <c r="C74" s="16"/>
      <c r="D74" s="16"/>
      <c r="E74" s="8">
        <f t="shared" si="1"/>
        <v>1392500</v>
      </c>
      <c r="F74" s="17"/>
      <c r="G74" s="17"/>
      <c r="H74" s="17"/>
      <c r="I74" s="10"/>
      <c r="J74" s="10"/>
      <c r="K74" s="10"/>
      <c r="L74" s="10"/>
    </row>
    <row r="75" spans="2:12">
      <c r="B75" s="2"/>
      <c r="C75" s="16"/>
      <c r="D75" s="16"/>
      <c r="E75" s="8">
        <f t="shared" si="1"/>
        <v>1392500</v>
      </c>
      <c r="F75" s="17"/>
      <c r="G75" s="17"/>
      <c r="H75" s="17"/>
      <c r="I75" s="10"/>
      <c r="J75" s="10"/>
      <c r="K75" s="10"/>
      <c r="L75" s="10"/>
    </row>
    <row r="76" spans="2:12">
      <c r="B76" s="2"/>
      <c r="C76" s="16"/>
      <c r="D76" s="16"/>
      <c r="E76" s="8">
        <f t="shared" si="1"/>
        <v>1392500</v>
      </c>
      <c r="F76" s="17"/>
      <c r="G76" s="17"/>
      <c r="H76" s="17"/>
      <c r="I76" s="10"/>
      <c r="J76" s="10"/>
      <c r="K76" s="10"/>
      <c r="L76" s="10"/>
    </row>
    <row r="77" spans="2:12">
      <c r="B77" s="2"/>
      <c r="C77" s="16"/>
      <c r="D77" s="16"/>
      <c r="E77" s="8">
        <f t="shared" si="1"/>
        <v>1392500</v>
      </c>
      <c r="F77" s="16"/>
      <c r="G77" s="16"/>
      <c r="H77" s="16"/>
    </row>
    <row r="78" spans="2:12">
      <c r="B78" s="2"/>
      <c r="C78" s="16"/>
      <c r="D78" s="16"/>
      <c r="E78" s="8">
        <f t="shared" si="1"/>
        <v>1392500</v>
      </c>
      <c r="F78" s="16"/>
      <c r="G78" s="16"/>
      <c r="H78" s="16"/>
    </row>
    <row r="79" spans="2:12">
      <c r="B79" s="2"/>
      <c r="C79" s="16"/>
      <c r="D79" s="16"/>
      <c r="E79" s="8">
        <f t="shared" ref="E79:E115" si="2">E78+C79+D79</f>
        <v>1392500</v>
      </c>
      <c r="F79" s="16"/>
      <c r="G79" s="16"/>
      <c r="H79" s="16"/>
    </row>
    <row r="80" spans="2:12">
      <c r="B80" s="2"/>
      <c r="C80" s="16"/>
      <c r="D80" s="16"/>
      <c r="E80" s="8">
        <f t="shared" si="2"/>
        <v>1392500</v>
      </c>
      <c r="F80" s="16"/>
      <c r="G80" s="16"/>
      <c r="H80" s="16"/>
    </row>
    <row r="81" spans="2:9">
      <c r="B81" s="2"/>
      <c r="C81" s="16"/>
      <c r="D81" s="16"/>
      <c r="E81" s="8">
        <f t="shared" si="2"/>
        <v>1392500</v>
      </c>
      <c r="F81" s="16"/>
      <c r="G81" s="16"/>
      <c r="H81" s="16"/>
    </row>
    <row r="82" spans="2:9">
      <c r="B82" s="2"/>
      <c r="C82" s="16"/>
      <c r="D82" s="16"/>
      <c r="E82" s="8">
        <f t="shared" si="2"/>
        <v>1392500</v>
      </c>
      <c r="F82" s="16"/>
      <c r="G82" s="16"/>
      <c r="H82" s="16"/>
    </row>
    <row r="83" spans="2:9">
      <c r="B83" s="2"/>
      <c r="C83" s="16"/>
      <c r="D83" s="16"/>
      <c r="E83" s="8">
        <f t="shared" si="2"/>
        <v>1392500</v>
      </c>
      <c r="F83" s="16"/>
      <c r="G83" s="16"/>
      <c r="H83" s="16"/>
    </row>
    <row r="84" spans="2:9">
      <c r="B84" s="2"/>
      <c r="C84" s="16"/>
      <c r="D84" s="16"/>
      <c r="E84" s="8">
        <f t="shared" si="2"/>
        <v>1392500</v>
      </c>
      <c r="F84" s="16"/>
      <c r="G84" s="16"/>
      <c r="H84" s="16"/>
    </row>
    <row r="85" spans="2:9">
      <c r="B85" s="2"/>
      <c r="C85" s="16"/>
      <c r="D85" s="16"/>
      <c r="E85" s="8">
        <f t="shared" si="2"/>
        <v>1392500</v>
      </c>
      <c r="F85" s="16"/>
      <c r="G85" s="16"/>
      <c r="H85" s="16"/>
    </row>
    <row r="86" spans="2:9">
      <c r="B86" s="2"/>
      <c r="C86" s="16"/>
      <c r="D86" s="16"/>
      <c r="E86" s="8">
        <f t="shared" si="2"/>
        <v>1392500</v>
      </c>
      <c r="F86" s="16"/>
      <c r="G86" s="16"/>
      <c r="H86" s="16"/>
    </row>
    <row r="87" spans="2:9">
      <c r="C87" s="16"/>
      <c r="D87" s="16"/>
      <c r="E87" s="8">
        <f t="shared" si="2"/>
        <v>1392500</v>
      </c>
      <c r="G87" s="16"/>
      <c r="I87" s="24"/>
    </row>
    <row r="88" spans="2:9">
      <c r="C88" s="16"/>
      <c r="D88" s="16"/>
      <c r="E88" s="8">
        <f t="shared" si="2"/>
        <v>1392500</v>
      </c>
      <c r="I88" s="24"/>
    </row>
    <row r="89" spans="2:9">
      <c r="B89" s="2"/>
      <c r="C89" s="16"/>
      <c r="D89" s="16"/>
      <c r="E89" s="8">
        <f t="shared" si="2"/>
        <v>1392500</v>
      </c>
      <c r="F89" s="16"/>
      <c r="G89" s="16"/>
      <c r="H89" s="16"/>
    </row>
    <row r="90" spans="2:9">
      <c r="C90" s="16"/>
      <c r="D90" s="16"/>
      <c r="E90" s="8">
        <f t="shared" si="2"/>
        <v>1392500</v>
      </c>
      <c r="F90" s="16"/>
      <c r="G90" s="16"/>
      <c r="H90" s="16"/>
    </row>
    <row r="91" spans="2:9">
      <c r="C91" s="16"/>
      <c r="D91" s="16"/>
      <c r="E91" s="8">
        <f t="shared" si="2"/>
        <v>1392500</v>
      </c>
      <c r="F91" s="16"/>
      <c r="G91" s="16"/>
      <c r="H91" s="16"/>
    </row>
    <row r="92" spans="2:9">
      <c r="C92" s="16"/>
      <c r="D92" s="16"/>
      <c r="E92" s="8">
        <f t="shared" si="2"/>
        <v>1392500</v>
      </c>
      <c r="F92" s="16"/>
      <c r="G92" s="16"/>
      <c r="H92" s="16"/>
    </row>
    <row r="93" spans="2:9">
      <c r="C93" s="16"/>
      <c r="D93" s="16"/>
      <c r="E93" s="8">
        <f t="shared" si="2"/>
        <v>1392500</v>
      </c>
      <c r="F93" s="16"/>
      <c r="G93" s="16"/>
      <c r="H93" s="16"/>
    </row>
    <row r="94" spans="2:9">
      <c r="B94" s="2"/>
      <c r="C94" s="16"/>
      <c r="D94" s="16"/>
      <c r="E94" s="8">
        <f t="shared" si="2"/>
        <v>1392500</v>
      </c>
      <c r="F94" s="16"/>
      <c r="G94" s="16"/>
      <c r="H94" s="16"/>
    </row>
    <row r="95" spans="2:9">
      <c r="B95" s="2"/>
      <c r="C95" s="16"/>
      <c r="D95" s="16"/>
      <c r="E95" s="8">
        <f t="shared" si="2"/>
        <v>1392500</v>
      </c>
      <c r="F95" s="16"/>
      <c r="G95" s="16"/>
      <c r="H95" s="16"/>
    </row>
    <row r="96" spans="2:9">
      <c r="C96" s="16"/>
      <c r="D96" s="16"/>
      <c r="E96" s="8">
        <f t="shared" si="2"/>
        <v>1392500</v>
      </c>
      <c r="F96" s="16"/>
      <c r="G96" s="16"/>
      <c r="H96" s="16"/>
    </row>
    <row r="97" spans="3:8">
      <c r="C97" s="16"/>
      <c r="D97" s="16"/>
      <c r="E97" s="8">
        <f t="shared" si="2"/>
        <v>1392500</v>
      </c>
      <c r="F97" s="16"/>
      <c r="G97" s="16"/>
      <c r="H97" s="16"/>
    </row>
    <row r="98" spans="3:8">
      <c r="C98" s="16"/>
      <c r="D98" s="16"/>
      <c r="E98" s="8">
        <f t="shared" si="2"/>
        <v>1392500</v>
      </c>
      <c r="F98" s="16"/>
      <c r="G98" s="16"/>
      <c r="H98" s="16"/>
    </row>
    <row r="99" spans="3:8">
      <c r="C99" s="16"/>
      <c r="D99" s="16"/>
      <c r="E99" s="8">
        <f t="shared" si="2"/>
        <v>1392500</v>
      </c>
      <c r="F99" s="16"/>
      <c r="G99" s="16"/>
      <c r="H99" s="16"/>
    </row>
    <row r="100" spans="3:8">
      <c r="C100" s="16"/>
      <c r="D100" s="16"/>
      <c r="E100" s="8">
        <f t="shared" si="2"/>
        <v>1392500</v>
      </c>
      <c r="F100" s="16"/>
      <c r="G100" s="16"/>
      <c r="H100" s="16"/>
    </row>
    <row r="101" spans="3:8">
      <c r="C101" s="16"/>
      <c r="D101" s="16"/>
      <c r="E101" s="8">
        <f t="shared" si="2"/>
        <v>1392500</v>
      </c>
      <c r="F101" s="16"/>
      <c r="G101" s="16"/>
      <c r="H101" s="16"/>
    </row>
    <row r="102" spans="3:8">
      <c r="C102" s="16"/>
      <c r="D102" s="16"/>
      <c r="E102" s="8">
        <f t="shared" si="2"/>
        <v>1392500</v>
      </c>
      <c r="F102" s="16"/>
      <c r="G102" s="16"/>
      <c r="H102" s="16"/>
    </row>
    <row r="103" spans="3:8">
      <c r="C103" s="16"/>
      <c r="D103" s="16"/>
      <c r="E103" s="8">
        <f t="shared" si="2"/>
        <v>1392500</v>
      </c>
      <c r="F103" s="16"/>
      <c r="G103" s="16"/>
      <c r="H103" s="16"/>
    </row>
    <row r="104" spans="3:8">
      <c r="C104" s="16"/>
      <c r="D104" s="16"/>
      <c r="E104" s="8">
        <f t="shared" si="2"/>
        <v>1392500</v>
      </c>
      <c r="F104" s="16"/>
      <c r="G104" s="16"/>
      <c r="H104" s="16"/>
    </row>
    <row r="105" spans="3:8">
      <c r="C105" s="16"/>
      <c r="D105" s="16"/>
      <c r="E105" s="8">
        <f t="shared" si="2"/>
        <v>1392500</v>
      </c>
      <c r="F105" s="16"/>
      <c r="G105" s="16"/>
      <c r="H105" s="16"/>
    </row>
    <row r="106" spans="3:8">
      <c r="C106" s="16"/>
      <c r="D106" s="16"/>
      <c r="E106" s="8">
        <f t="shared" si="2"/>
        <v>1392500</v>
      </c>
      <c r="F106" s="16"/>
      <c r="G106" s="16"/>
      <c r="H106" s="16"/>
    </row>
    <row r="107" spans="3:8">
      <c r="C107" s="16"/>
      <c r="D107" s="16"/>
      <c r="E107" s="8">
        <f t="shared" si="2"/>
        <v>1392500</v>
      </c>
      <c r="F107" s="16"/>
      <c r="G107" s="16"/>
      <c r="H107" s="16"/>
    </row>
    <row r="108" spans="3:8">
      <c r="C108" s="16"/>
      <c r="D108" s="16"/>
      <c r="E108" s="8">
        <f t="shared" si="2"/>
        <v>1392500</v>
      </c>
      <c r="F108" s="16"/>
      <c r="G108" s="16"/>
      <c r="H108" s="16"/>
    </row>
    <row r="109" spans="3:8">
      <c r="C109" s="16"/>
      <c r="D109" s="16"/>
      <c r="E109" s="8">
        <f t="shared" si="2"/>
        <v>1392500</v>
      </c>
      <c r="F109" s="16"/>
      <c r="G109" s="16"/>
      <c r="H109" s="16"/>
    </row>
    <row r="110" spans="3:8">
      <c r="C110" s="16"/>
      <c r="D110" s="16"/>
      <c r="E110" s="8">
        <f t="shared" si="2"/>
        <v>1392500</v>
      </c>
      <c r="F110" s="16"/>
      <c r="G110" s="16"/>
      <c r="H110" s="16"/>
    </row>
    <row r="111" spans="3:8">
      <c r="C111" s="16"/>
      <c r="D111" s="16"/>
      <c r="E111" s="8">
        <f t="shared" si="2"/>
        <v>1392500</v>
      </c>
      <c r="F111" s="16"/>
      <c r="G111" s="16"/>
      <c r="H111" s="16"/>
    </row>
    <row r="112" spans="3:8">
      <c r="C112" s="16"/>
      <c r="D112" s="16"/>
      <c r="E112" s="8">
        <f t="shared" si="2"/>
        <v>1392500</v>
      </c>
      <c r="F112" s="16"/>
      <c r="G112" s="16"/>
      <c r="H112" s="16"/>
    </row>
    <row r="113" spans="3:9">
      <c r="C113" s="16"/>
      <c r="D113" s="16"/>
      <c r="E113" s="8">
        <f t="shared" si="2"/>
        <v>1392500</v>
      </c>
      <c r="F113" s="16"/>
      <c r="G113" s="16"/>
      <c r="H113" s="16"/>
    </row>
    <row r="114" spans="3:9">
      <c r="C114" s="16"/>
      <c r="D114" s="16">
        <v>-16500</v>
      </c>
      <c r="E114" s="8">
        <f t="shared" si="2"/>
        <v>1376000</v>
      </c>
      <c r="F114" s="16"/>
      <c r="G114" s="16"/>
      <c r="H114" s="16"/>
      <c r="I114" s="1" t="s">
        <v>10</v>
      </c>
    </row>
    <row r="115" spans="3:9">
      <c r="C115" s="4"/>
      <c r="D115" s="16"/>
      <c r="E115" s="8">
        <f t="shared" si="2"/>
        <v>1376000</v>
      </c>
      <c r="F115" s="4"/>
      <c r="G115" s="4"/>
      <c r="H115" s="4"/>
      <c r="I115" s="20"/>
    </row>
    <row r="116" spans="3:9">
      <c r="C116" s="4"/>
      <c r="D116" s="4"/>
      <c r="E116" s="8"/>
      <c r="F116" s="4"/>
      <c r="G116" s="4"/>
      <c r="H116" s="4"/>
    </row>
    <row r="117" spans="3:9">
      <c r="C117" s="4"/>
      <c r="D117" s="4"/>
      <c r="E117" s="8"/>
      <c r="F117" s="4"/>
      <c r="G117" s="4"/>
      <c r="H117" s="4"/>
    </row>
    <row r="118" spans="3:9">
      <c r="C118" s="4"/>
      <c r="D118" s="4"/>
      <c r="E118" s="8"/>
      <c r="F118" s="4"/>
      <c r="G118" s="4"/>
      <c r="H118" s="4"/>
    </row>
    <row r="119" spans="3:9">
      <c r="C119" s="4"/>
      <c r="D119" s="4"/>
      <c r="E119" s="8"/>
      <c r="F119" s="4"/>
      <c r="G119" s="4"/>
      <c r="H119" s="4"/>
    </row>
    <row r="120" spans="3:9">
      <c r="C120" s="4"/>
      <c r="D120" s="4"/>
      <c r="E120" s="8"/>
      <c r="F120" s="4"/>
      <c r="G120" s="4"/>
      <c r="H120" s="4"/>
    </row>
    <row r="121" spans="3:9">
      <c r="C121" s="4"/>
      <c r="D121" s="4"/>
      <c r="E121" s="8"/>
      <c r="F121" s="4"/>
      <c r="G121" s="4"/>
      <c r="H121" s="4"/>
    </row>
    <row r="122" spans="3:9">
      <c r="E122" s="7"/>
    </row>
    <row r="123" spans="3:9">
      <c r="E123" s="7"/>
    </row>
    <row r="124" spans="3:9">
      <c r="E124" s="7"/>
    </row>
  </sheetData>
  <pageMargins left="0.7" right="0.7" top="0.75" bottom="0.75" header="0.3" footer="0.3"/>
  <pageSetup orientation="portrait" verticalDpi="20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2:L137"/>
  <sheetViews>
    <sheetView topLeftCell="A4" workbookViewId="0">
      <selection activeCell="I28" sqref="I28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6384" width="11.42578125" style="1"/>
  </cols>
  <sheetData>
    <row r="2" spans="2:9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9">
      <c r="C3" s="3"/>
      <c r="D3" s="3"/>
      <c r="E3" s="6"/>
      <c r="I3" s="3"/>
    </row>
    <row r="4" spans="2:9">
      <c r="B4" s="13" t="s">
        <v>36</v>
      </c>
      <c r="C4" s="13"/>
      <c r="D4" s="13"/>
      <c r="E4" s="14">
        <v>1410200</v>
      </c>
      <c r="F4" s="29">
        <v>0</v>
      </c>
      <c r="G4" s="13"/>
      <c r="H4" s="22">
        <v>2381841</v>
      </c>
    </row>
    <row r="5" spans="2:9">
      <c r="B5" s="2"/>
      <c r="C5" s="16"/>
      <c r="D5" s="16"/>
      <c r="E5" s="8">
        <f>E4+C5+D5</f>
        <v>1410200</v>
      </c>
      <c r="F5" s="17"/>
      <c r="G5" s="17"/>
      <c r="H5" s="17"/>
    </row>
    <row r="6" spans="2:9">
      <c r="B6" s="2">
        <v>43070</v>
      </c>
      <c r="C6" s="16"/>
      <c r="D6" s="16"/>
      <c r="E6" s="8">
        <f t="shared" ref="E6:E72" si="0">E5+C6+D6</f>
        <v>1410200</v>
      </c>
      <c r="F6" s="17">
        <v>26882</v>
      </c>
      <c r="G6" s="17"/>
      <c r="H6" s="17"/>
      <c r="I6" s="1" t="s">
        <v>272</v>
      </c>
    </row>
    <row r="7" spans="2:9">
      <c r="B7" s="2">
        <v>43070</v>
      </c>
      <c r="C7" s="16"/>
      <c r="D7" s="16"/>
      <c r="E7" s="8">
        <f t="shared" si="0"/>
        <v>1410200</v>
      </c>
      <c r="F7" s="17">
        <v>9002</v>
      </c>
      <c r="G7" s="17"/>
      <c r="H7" s="17"/>
      <c r="I7" s="1" t="s">
        <v>273</v>
      </c>
    </row>
    <row r="8" spans="2:9">
      <c r="B8" s="2">
        <v>43075</v>
      </c>
      <c r="C8" s="16"/>
      <c r="D8" s="16"/>
      <c r="E8" s="8">
        <f t="shared" si="0"/>
        <v>1410200</v>
      </c>
      <c r="F8" s="17">
        <v>25950</v>
      </c>
      <c r="G8" s="17"/>
      <c r="H8" s="17"/>
      <c r="I8" s="1" t="s">
        <v>281</v>
      </c>
    </row>
    <row r="9" spans="2:9">
      <c r="B9" s="2">
        <v>43075</v>
      </c>
      <c r="C9" s="16"/>
      <c r="D9" s="16"/>
      <c r="E9" s="8">
        <f t="shared" si="0"/>
        <v>1410200</v>
      </c>
      <c r="F9" s="17">
        <v>7900</v>
      </c>
      <c r="G9" s="17"/>
      <c r="H9" s="17"/>
      <c r="I9" s="1" t="s">
        <v>282</v>
      </c>
    </row>
    <row r="10" spans="2:9">
      <c r="B10" s="2">
        <v>43075</v>
      </c>
      <c r="C10" s="16"/>
      <c r="D10" s="16"/>
      <c r="E10" s="8">
        <f t="shared" si="0"/>
        <v>1410200</v>
      </c>
      <c r="F10" s="17">
        <v>104000</v>
      </c>
      <c r="G10" s="17"/>
      <c r="H10" s="17"/>
      <c r="I10" s="1" t="s">
        <v>283</v>
      </c>
    </row>
    <row r="11" spans="2:9">
      <c r="B11" s="2">
        <v>43076</v>
      </c>
      <c r="C11" s="16"/>
      <c r="D11" s="16">
        <v>-5000</v>
      </c>
      <c r="E11" s="8">
        <f t="shared" si="0"/>
        <v>1405200</v>
      </c>
      <c r="F11" s="17">
        <v>-5000</v>
      </c>
      <c r="G11" s="17"/>
      <c r="H11" s="17"/>
      <c r="I11" s="1" t="s">
        <v>274</v>
      </c>
    </row>
    <row r="12" spans="2:9">
      <c r="B12" s="2">
        <v>43076</v>
      </c>
      <c r="C12" s="16"/>
      <c r="D12" s="16"/>
      <c r="E12" s="8">
        <f t="shared" si="0"/>
        <v>1405200</v>
      </c>
      <c r="F12" s="17">
        <v>2400</v>
      </c>
      <c r="G12" s="17"/>
      <c r="H12" s="17"/>
      <c r="I12" s="1" t="s">
        <v>201</v>
      </c>
    </row>
    <row r="13" spans="2:9">
      <c r="B13" s="2">
        <v>43076</v>
      </c>
      <c r="C13" s="16"/>
      <c r="D13" s="16"/>
      <c r="E13" s="8">
        <f t="shared" si="0"/>
        <v>1405200</v>
      </c>
      <c r="F13" s="17">
        <v>46000</v>
      </c>
      <c r="G13" s="17"/>
      <c r="H13" s="17"/>
      <c r="I13" s="1" t="s">
        <v>279</v>
      </c>
    </row>
    <row r="14" spans="2:9">
      <c r="B14" s="2">
        <v>43076</v>
      </c>
      <c r="C14" s="16"/>
      <c r="D14" s="16"/>
      <c r="E14" s="8">
        <f t="shared" si="0"/>
        <v>1405200</v>
      </c>
      <c r="F14" s="17">
        <v>88700</v>
      </c>
      <c r="G14" s="17"/>
      <c r="H14" s="17"/>
      <c r="I14" s="1" t="s">
        <v>280</v>
      </c>
    </row>
    <row r="15" spans="2:9">
      <c r="B15" s="2">
        <v>43077</v>
      </c>
      <c r="C15" s="16"/>
      <c r="D15" s="16">
        <v>-22200</v>
      </c>
      <c r="E15" s="8">
        <f t="shared" si="0"/>
        <v>1383000</v>
      </c>
      <c r="F15" s="17"/>
      <c r="G15" s="17"/>
      <c r="H15" s="17"/>
      <c r="I15" s="1" t="s">
        <v>275</v>
      </c>
    </row>
    <row r="16" spans="2:9">
      <c r="B16" s="2">
        <v>43078</v>
      </c>
      <c r="C16" s="16"/>
      <c r="D16" s="16">
        <v>-4500</v>
      </c>
      <c r="E16" s="8">
        <f t="shared" si="0"/>
        <v>1378500</v>
      </c>
      <c r="F16" s="17"/>
      <c r="G16" s="17"/>
      <c r="H16" s="17"/>
      <c r="I16" s="1" t="s">
        <v>276</v>
      </c>
    </row>
    <row r="17" spans="2:11">
      <c r="B17" s="2">
        <v>43078</v>
      </c>
      <c r="C17" s="16"/>
      <c r="D17" s="16">
        <v>-20000</v>
      </c>
      <c r="E17" s="8">
        <f t="shared" si="0"/>
        <v>1358500</v>
      </c>
      <c r="F17" s="17"/>
      <c r="G17" s="17"/>
      <c r="H17" s="17"/>
      <c r="I17" s="1" t="s">
        <v>275</v>
      </c>
    </row>
    <row r="18" spans="2:11">
      <c r="B18" s="2">
        <v>43078</v>
      </c>
      <c r="C18" s="16"/>
      <c r="D18" s="16"/>
      <c r="E18" s="8">
        <f t="shared" si="0"/>
        <v>1358500</v>
      </c>
      <c r="F18" s="17">
        <v>20600</v>
      </c>
      <c r="G18" s="17"/>
      <c r="H18" s="17"/>
      <c r="I18" s="1" t="s">
        <v>319</v>
      </c>
    </row>
    <row r="19" spans="2:11">
      <c r="B19" s="2">
        <v>43078</v>
      </c>
      <c r="C19" s="16"/>
      <c r="D19" s="16"/>
      <c r="E19" s="8">
        <f t="shared" si="0"/>
        <v>1358500</v>
      </c>
      <c r="F19" s="17">
        <v>32000</v>
      </c>
      <c r="G19" s="17"/>
      <c r="H19" s="17"/>
      <c r="I19" s="1" t="s">
        <v>320</v>
      </c>
    </row>
    <row r="20" spans="2:11">
      <c r="B20" s="2">
        <v>43078</v>
      </c>
      <c r="C20" s="16"/>
      <c r="D20" s="16"/>
      <c r="E20" s="8">
        <f t="shared" si="0"/>
        <v>1358500</v>
      </c>
      <c r="F20" s="17">
        <v>2100</v>
      </c>
      <c r="G20" s="17"/>
      <c r="H20" s="17"/>
      <c r="I20" s="1" t="s">
        <v>321</v>
      </c>
    </row>
    <row r="21" spans="2:11">
      <c r="B21" s="2">
        <v>43081</v>
      </c>
      <c r="C21" s="16">
        <v>120000</v>
      </c>
      <c r="D21" s="16"/>
      <c r="E21" s="8">
        <f t="shared" si="0"/>
        <v>1478500</v>
      </c>
      <c r="F21" s="17"/>
      <c r="G21" s="17"/>
      <c r="H21" s="17"/>
      <c r="I21" s="1" t="s">
        <v>277</v>
      </c>
    </row>
    <row r="22" spans="2:11">
      <c r="B22" s="2">
        <v>43081</v>
      </c>
      <c r="C22" s="16"/>
      <c r="D22" s="16"/>
      <c r="E22" s="8">
        <f t="shared" si="0"/>
        <v>1478500</v>
      </c>
      <c r="F22" s="17">
        <v>36000</v>
      </c>
      <c r="G22" s="17"/>
      <c r="H22" s="17"/>
      <c r="I22" s="1" t="s">
        <v>288</v>
      </c>
    </row>
    <row r="23" spans="2:11">
      <c r="B23" s="2">
        <v>43081</v>
      </c>
      <c r="C23" s="16"/>
      <c r="D23" s="16"/>
      <c r="E23" s="8">
        <f t="shared" si="0"/>
        <v>1478500</v>
      </c>
      <c r="F23" s="17"/>
      <c r="G23" s="17"/>
      <c r="H23" s="17">
        <v>200000</v>
      </c>
      <c r="I23" s="1" t="s">
        <v>66</v>
      </c>
    </row>
    <row r="24" spans="2:11">
      <c r="B24" s="2">
        <v>43082</v>
      </c>
      <c r="C24" s="16"/>
      <c r="D24" s="16">
        <v>-6500</v>
      </c>
      <c r="E24" s="8">
        <f t="shared" si="0"/>
        <v>1472000</v>
      </c>
      <c r="F24" s="17">
        <v>-6500</v>
      </c>
      <c r="G24" s="17"/>
      <c r="H24" s="17"/>
      <c r="I24" s="1" t="s">
        <v>278</v>
      </c>
    </row>
    <row r="25" spans="2:11">
      <c r="B25" s="2">
        <v>43082</v>
      </c>
      <c r="C25" s="16"/>
      <c r="D25" s="16">
        <v>-7400</v>
      </c>
      <c r="E25" s="8">
        <f t="shared" si="0"/>
        <v>1464600</v>
      </c>
      <c r="F25" s="17"/>
      <c r="G25" s="17"/>
      <c r="H25" s="17"/>
      <c r="I25" s="1" t="s">
        <v>130</v>
      </c>
    </row>
    <row r="26" spans="2:11">
      <c r="B26" s="2">
        <v>43082</v>
      </c>
      <c r="C26" s="16"/>
      <c r="D26" s="16"/>
      <c r="E26" s="8">
        <f t="shared" si="0"/>
        <v>1464600</v>
      </c>
      <c r="F26" s="17">
        <v>10000</v>
      </c>
      <c r="G26" s="17"/>
      <c r="H26" s="17"/>
      <c r="I26" s="1" t="s">
        <v>294</v>
      </c>
    </row>
    <row r="27" spans="2:11">
      <c r="B27" s="2">
        <v>43087</v>
      </c>
      <c r="C27" s="16"/>
      <c r="D27" s="16"/>
      <c r="E27" s="8">
        <f t="shared" si="0"/>
        <v>1464600</v>
      </c>
      <c r="F27" s="17">
        <v>1400000</v>
      </c>
      <c r="G27" s="17"/>
      <c r="H27" s="17"/>
      <c r="I27" s="1" t="s">
        <v>439</v>
      </c>
    </row>
    <row r="28" spans="2:11">
      <c r="B28" s="2">
        <v>43089</v>
      </c>
      <c r="C28" s="16"/>
      <c r="D28" s="16"/>
      <c r="E28" s="8">
        <f t="shared" si="0"/>
        <v>1464600</v>
      </c>
      <c r="F28" s="17">
        <v>11781</v>
      </c>
      <c r="G28" s="17"/>
      <c r="H28" s="17"/>
      <c r="I28" s="1" t="s">
        <v>284</v>
      </c>
      <c r="K28" s="1" t="s">
        <v>1105</v>
      </c>
    </row>
    <row r="29" spans="2:11">
      <c r="B29" s="2">
        <v>43089</v>
      </c>
      <c r="C29" s="16"/>
      <c r="D29" s="16"/>
      <c r="E29" s="8">
        <f t="shared" si="0"/>
        <v>1464600</v>
      </c>
      <c r="F29" s="17">
        <v>6000</v>
      </c>
      <c r="G29" s="17"/>
      <c r="H29" s="17"/>
      <c r="I29" s="10" t="s">
        <v>286</v>
      </c>
    </row>
    <row r="30" spans="2:11">
      <c r="B30" s="2">
        <v>43089</v>
      </c>
      <c r="C30" s="16"/>
      <c r="D30" s="16"/>
      <c r="E30" s="8">
        <f t="shared" si="0"/>
        <v>1464600</v>
      </c>
      <c r="F30" s="17">
        <v>417122</v>
      </c>
      <c r="G30" s="17"/>
      <c r="H30" s="17"/>
      <c r="I30" s="10" t="s">
        <v>290</v>
      </c>
    </row>
    <row r="31" spans="2:11">
      <c r="B31" s="2">
        <v>43090</v>
      </c>
      <c r="C31" s="16"/>
      <c r="D31" s="16"/>
      <c r="E31" s="8">
        <f t="shared" si="0"/>
        <v>1464600</v>
      </c>
      <c r="F31" s="17">
        <v>200396</v>
      </c>
      <c r="G31" s="17"/>
      <c r="H31" s="17"/>
      <c r="I31" s="10" t="s">
        <v>285</v>
      </c>
      <c r="J31" s="10"/>
    </row>
    <row r="32" spans="2:11">
      <c r="B32" s="2">
        <v>43090</v>
      </c>
      <c r="C32" s="16"/>
      <c r="D32" s="16"/>
      <c r="E32" s="8">
        <f t="shared" si="0"/>
        <v>1464600</v>
      </c>
      <c r="F32" s="17">
        <v>20000</v>
      </c>
      <c r="G32" s="17"/>
      <c r="H32" s="17"/>
      <c r="I32" s="10" t="s">
        <v>287</v>
      </c>
      <c r="J32" s="10"/>
    </row>
    <row r="33" spans="2:10">
      <c r="B33" s="2">
        <v>43091</v>
      </c>
      <c r="C33" s="16"/>
      <c r="D33" s="16">
        <v>-81000</v>
      </c>
      <c r="E33" s="8">
        <f t="shared" si="0"/>
        <v>1383600</v>
      </c>
      <c r="F33" s="17"/>
      <c r="G33" s="17"/>
      <c r="H33" s="17"/>
      <c r="I33" s="10" t="s">
        <v>62</v>
      </c>
      <c r="J33" s="10"/>
    </row>
    <row r="34" spans="2:10">
      <c r="B34" s="2">
        <v>43091</v>
      </c>
      <c r="C34" s="16"/>
      <c r="D34" s="16">
        <v>-78100</v>
      </c>
      <c r="E34" s="8">
        <f t="shared" si="0"/>
        <v>1305500</v>
      </c>
      <c r="F34" s="17"/>
      <c r="G34" s="17"/>
      <c r="H34" s="17"/>
      <c r="I34" s="10" t="s">
        <v>61</v>
      </c>
    </row>
    <row r="35" spans="2:10">
      <c r="B35" s="2">
        <v>43092</v>
      </c>
      <c r="C35" s="16"/>
      <c r="D35" s="16">
        <v>-52500</v>
      </c>
      <c r="E35" s="8">
        <f t="shared" si="0"/>
        <v>1253000</v>
      </c>
      <c r="F35" s="17"/>
      <c r="G35" s="17"/>
      <c r="H35" s="17"/>
      <c r="I35" s="1" t="s">
        <v>275</v>
      </c>
      <c r="J35" s="10"/>
    </row>
    <row r="36" spans="2:10">
      <c r="B36" s="2">
        <v>43095</v>
      </c>
      <c r="C36" s="16"/>
      <c r="D36" s="16"/>
      <c r="E36" s="8">
        <f t="shared" si="0"/>
        <v>1253000</v>
      </c>
      <c r="F36" s="17"/>
      <c r="G36" s="17"/>
      <c r="H36" s="17">
        <v>50000</v>
      </c>
      <c r="I36" s="10" t="s">
        <v>67</v>
      </c>
      <c r="J36" s="10"/>
    </row>
    <row r="37" spans="2:10">
      <c r="B37" s="2">
        <v>43096</v>
      </c>
      <c r="C37" s="16"/>
      <c r="D37" s="16">
        <v>-500000</v>
      </c>
      <c r="E37" s="8">
        <f t="shared" si="0"/>
        <v>753000</v>
      </c>
      <c r="F37" s="17">
        <v>-500000</v>
      </c>
      <c r="G37" s="17"/>
      <c r="H37" s="17"/>
      <c r="I37" s="10" t="s">
        <v>291</v>
      </c>
      <c r="J37" s="10"/>
    </row>
    <row r="38" spans="2:10">
      <c r="B38" s="2">
        <v>43096</v>
      </c>
      <c r="C38" s="16"/>
      <c r="D38" s="16"/>
      <c r="E38" s="8">
        <f t="shared" si="0"/>
        <v>753000</v>
      </c>
      <c r="F38" s="17">
        <v>80800</v>
      </c>
      <c r="G38" s="17"/>
      <c r="H38" s="17"/>
      <c r="I38" s="10" t="s">
        <v>292</v>
      </c>
      <c r="J38" s="10"/>
    </row>
    <row r="39" spans="2:10">
      <c r="B39" s="30">
        <v>43096</v>
      </c>
      <c r="C39" s="46"/>
      <c r="D39" s="46"/>
      <c r="E39" s="8">
        <f t="shared" si="0"/>
        <v>753000</v>
      </c>
      <c r="F39" s="17"/>
      <c r="G39" s="17"/>
      <c r="H39" s="17">
        <v>50000</v>
      </c>
      <c r="I39" s="10" t="s">
        <v>140</v>
      </c>
      <c r="J39" s="10"/>
    </row>
    <row r="40" spans="2:10">
      <c r="B40" s="30">
        <v>43097</v>
      </c>
      <c r="C40" s="46"/>
      <c r="D40" s="46">
        <v>-2500</v>
      </c>
      <c r="E40" s="8">
        <f t="shared" si="0"/>
        <v>750500</v>
      </c>
      <c r="F40" s="17"/>
      <c r="G40" s="17"/>
      <c r="H40" s="17"/>
      <c r="I40" s="10" t="s">
        <v>293</v>
      </c>
      <c r="J40" s="10"/>
    </row>
    <row r="41" spans="2:10">
      <c r="B41" s="2">
        <v>43097</v>
      </c>
      <c r="C41" s="16"/>
      <c r="D41" s="16"/>
      <c r="E41" s="8">
        <f t="shared" si="0"/>
        <v>750500</v>
      </c>
      <c r="F41" s="17"/>
      <c r="G41" s="17"/>
      <c r="H41" s="17">
        <v>50000</v>
      </c>
      <c r="I41" s="10" t="s">
        <v>169</v>
      </c>
      <c r="J41" s="10"/>
    </row>
    <row r="42" spans="2:10">
      <c r="B42" s="2">
        <v>43098</v>
      </c>
      <c r="C42" s="16"/>
      <c r="D42" s="16"/>
      <c r="E42" s="8">
        <f t="shared" si="0"/>
        <v>750500</v>
      </c>
      <c r="F42" s="17"/>
      <c r="G42" s="17"/>
      <c r="H42" s="17">
        <v>-334200</v>
      </c>
      <c r="I42" s="1" t="s">
        <v>121</v>
      </c>
      <c r="J42" s="10"/>
    </row>
    <row r="43" spans="2:10">
      <c r="B43" s="2">
        <v>43098</v>
      </c>
      <c r="C43" s="16"/>
      <c r="D43" s="16"/>
      <c r="E43" s="8">
        <f t="shared" si="0"/>
        <v>750500</v>
      </c>
      <c r="F43" s="17"/>
      <c r="G43" s="17"/>
      <c r="H43" s="17">
        <v>992000</v>
      </c>
      <c r="I43" s="1" t="s">
        <v>267</v>
      </c>
      <c r="J43" s="10"/>
    </row>
    <row r="44" spans="2:10">
      <c r="B44" s="2"/>
      <c r="C44" s="16"/>
      <c r="D44" s="16"/>
      <c r="E44" s="8">
        <f t="shared" si="0"/>
        <v>750500</v>
      </c>
      <c r="F44" s="17"/>
      <c r="G44" s="17"/>
      <c r="H44" s="17"/>
      <c r="J44" s="10"/>
    </row>
    <row r="45" spans="2:10">
      <c r="B45" s="2"/>
      <c r="D45" s="16"/>
      <c r="E45" s="8">
        <f t="shared" si="0"/>
        <v>750500</v>
      </c>
      <c r="F45" s="17"/>
      <c r="G45" s="10"/>
      <c r="H45" s="17"/>
      <c r="J45" s="10"/>
    </row>
    <row r="46" spans="2:10">
      <c r="B46" s="2"/>
      <c r="D46" s="16"/>
      <c r="E46" s="8">
        <f t="shared" si="0"/>
        <v>750500</v>
      </c>
      <c r="F46" s="17">
        <f>SUM(F4:F45)</f>
        <v>2036133</v>
      </c>
      <c r="G46" s="10"/>
      <c r="H46" s="17">
        <f>SUM(H4:H45)</f>
        <v>3389641</v>
      </c>
      <c r="I46" s="10"/>
      <c r="J46" s="10"/>
    </row>
    <row r="47" spans="2:10">
      <c r="B47" s="2"/>
      <c r="C47" s="16"/>
      <c r="D47" s="16"/>
      <c r="E47" s="8">
        <f t="shared" si="0"/>
        <v>750500</v>
      </c>
      <c r="F47" s="17"/>
      <c r="G47" s="17"/>
      <c r="H47" s="17"/>
      <c r="I47" s="10"/>
      <c r="J47" s="10"/>
    </row>
    <row r="48" spans="2:10">
      <c r="B48" s="28" t="s">
        <v>47</v>
      </c>
      <c r="C48" s="22"/>
      <c r="D48" s="22"/>
      <c r="E48" s="8">
        <f t="shared" si="0"/>
        <v>750500</v>
      </c>
      <c r="F48" s="22"/>
      <c r="G48" s="22"/>
      <c r="H48" s="22">
        <f>H46-F46</f>
        <v>1353508</v>
      </c>
      <c r="I48" s="10"/>
      <c r="J48" s="10"/>
    </row>
    <row r="49" spans="2:10">
      <c r="B49" s="2"/>
      <c r="C49" s="16"/>
      <c r="D49" s="16"/>
      <c r="E49" s="8">
        <f t="shared" si="0"/>
        <v>750500</v>
      </c>
      <c r="F49" s="17"/>
      <c r="G49" s="17"/>
      <c r="H49" s="17"/>
      <c r="J49" s="10"/>
    </row>
    <row r="50" spans="2:10">
      <c r="B50" s="2"/>
      <c r="C50" s="16"/>
      <c r="D50" s="16"/>
      <c r="E50" s="8">
        <f t="shared" si="0"/>
        <v>750500</v>
      </c>
      <c r="F50" s="17"/>
      <c r="G50" s="17"/>
      <c r="H50" s="17"/>
      <c r="I50" s="10"/>
      <c r="J50" s="10"/>
    </row>
    <row r="51" spans="2:10">
      <c r="B51" s="2"/>
      <c r="C51" s="16"/>
      <c r="D51" s="16"/>
      <c r="E51" s="8">
        <f t="shared" si="0"/>
        <v>750500</v>
      </c>
      <c r="F51" s="17"/>
      <c r="G51" s="17"/>
      <c r="H51" s="17"/>
      <c r="I51" s="10"/>
      <c r="J51" s="10"/>
    </row>
    <row r="52" spans="2:10">
      <c r="B52" s="2"/>
      <c r="C52" s="16"/>
      <c r="D52" s="16"/>
      <c r="E52" s="8">
        <f t="shared" si="0"/>
        <v>750500</v>
      </c>
      <c r="F52" s="17"/>
      <c r="G52" s="17"/>
      <c r="H52" s="17"/>
      <c r="J52" s="10"/>
    </row>
    <row r="53" spans="2:10">
      <c r="B53" s="2"/>
      <c r="C53" s="16"/>
      <c r="D53" s="16"/>
      <c r="E53" s="8">
        <f t="shared" si="0"/>
        <v>750500</v>
      </c>
      <c r="F53" s="17"/>
      <c r="G53" s="17"/>
      <c r="H53" s="17"/>
      <c r="I53" s="10"/>
      <c r="J53" s="10"/>
    </row>
    <row r="54" spans="2:10">
      <c r="B54" s="2"/>
      <c r="C54" s="16"/>
      <c r="D54" s="16"/>
      <c r="E54" s="8">
        <f t="shared" si="0"/>
        <v>750500</v>
      </c>
      <c r="F54" s="17"/>
      <c r="G54" s="17"/>
      <c r="H54" s="17"/>
      <c r="I54" s="10"/>
      <c r="J54" s="10"/>
    </row>
    <row r="55" spans="2:10">
      <c r="B55" s="39"/>
      <c r="C55" s="36"/>
      <c r="D55" s="36"/>
      <c r="E55" s="8">
        <f t="shared" si="0"/>
        <v>750500</v>
      </c>
      <c r="F55" s="36"/>
      <c r="G55" s="36"/>
      <c r="H55" s="36"/>
      <c r="I55" s="10"/>
      <c r="J55" s="10"/>
    </row>
    <row r="56" spans="2:10">
      <c r="B56" s="2"/>
      <c r="C56" s="16"/>
      <c r="D56" s="16"/>
      <c r="E56" s="8">
        <f t="shared" si="0"/>
        <v>750500</v>
      </c>
      <c r="F56" s="17"/>
      <c r="G56" s="17"/>
      <c r="H56" s="17"/>
      <c r="I56" s="10"/>
      <c r="J56" s="10"/>
    </row>
    <row r="57" spans="2:10">
      <c r="B57" s="2"/>
      <c r="C57" s="16"/>
      <c r="D57" s="16"/>
      <c r="E57" s="8">
        <f t="shared" si="0"/>
        <v>750500</v>
      </c>
      <c r="F57" s="17"/>
      <c r="G57" s="17"/>
      <c r="H57" s="17"/>
      <c r="J57" s="10"/>
    </row>
    <row r="58" spans="2:10">
      <c r="B58" s="2"/>
      <c r="C58" s="16"/>
      <c r="D58" s="16"/>
      <c r="E58" s="8">
        <f t="shared" si="0"/>
        <v>750500</v>
      </c>
      <c r="G58" s="17"/>
      <c r="J58" s="10"/>
    </row>
    <row r="59" spans="2:10">
      <c r="B59" s="2"/>
      <c r="C59" s="16"/>
      <c r="D59" s="16"/>
      <c r="E59" s="8">
        <f t="shared" si="0"/>
        <v>750500</v>
      </c>
      <c r="F59" s="17"/>
      <c r="G59" s="17"/>
      <c r="H59" s="17"/>
      <c r="I59" s="10"/>
      <c r="J59" s="10"/>
    </row>
    <row r="60" spans="2:10">
      <c r="B60" s="2"/>
      <c r="C60" s="16"/>
      <c r="D60" s="16"/>
      <c r="E60" s="8">
        <f t="shared" si="0"/>
        <v>750500</v>
      </c>
      <c r="F60" s="17"/>
      <c r="G60" s="17"/>
      <c r="H60" s="17"/>
      <c r="I60" s="10"/>
      <c r="J60" s="10"/>
    </row>
    <row r="61" spans="2:10">
      <c r="B61" s="39"/>
      <c r="C61" s="36"/>
      <c r="D61" s="36"/>
      <c r="E61" s="8">
        <f t="shared" si="0"/>
        <v>750500</v>
      </c>
      <c r="F61" s="36"/>
      <c r="G61" s="36"/>
      <c r="H61" s="36"/>
      <c r="I61" s="10"/>
      <c r="J61" s="10"/>
    </row>
    <row r="62" spans="2:10">
      <c r="B62" s="32"/>
      <c r="C62" s="17"/>
      <c r="D62" s="17"/>
      <c r="E62" s="8">
        <f t="shared" si="0"/>
        <v>750500</v>
      </c>
      <c r="F62" s="17"/>
      <c r="G62" s="17"/>
      <c r="H62" s="17"/>
      <c r="I62" s="10"/>
      <c r="J62" s="10"/>
    </row>
    <row r="63" spans="2:10">
      <c r="B63" s="2"/>
      <c r="C63" s="16"/>
      <c r="D63" s="16"/>
      <c r="E63" s="8">
        <f t="shared" si="0"/>
        <v>750500</v>
      </c>
      <c r="I63" s="10"/>
      <c r="J63" s="10"/>
    </row>
    <row r="64" spans="2:10">
      <c r="B64" s="2"/>
      <c r="C64" s="16"/>
      <c r="D64" s="16"/>
      <c r="E64" s="8">
        <f t="shared" si="0"/>
        <v>750500</v>
      </c>
      <c r="I64" s="10"/>
      <c r="J64" s="10"/>
    </row>
    <row r="65" spans="1:10">
      <c r="B65" s="39"/>
      <c r="C65" s="17"/>
      <c r="D65" s="17"/>
      <c r="E65" s="8">
        <f t="shared" si="0"/>
        <v>750500</v>
      </c>
      <c r="I65" s="10"/>
      <c r="J65" s="10"/>
    </row>
    <row r="66" spans="1:10">
      <c r="B66" s="2"/>
      <c r="C66" s="16"/>
      <c r="D66" s="16"/>
      <c r="E66" s="8">
        <f t="shared" si="0"/>
        <v>750500</v>
      </c>
      <c r="F66" s="17"/>
      <c r="G66" s="17"/>
      <c r="H66" s="10"/>
      <c r="I66" s="10"/>
      <c r="J66" s="10"/>
    </row>
    <row r="67" spans="1:10">
      <c r="B67" s="2"/>
      <c r="C67" s="16"/>
      <c r="D67" s="16"/>
      <c r="E67" s="8">
        <f t="shared" si="0"/>
        <v>750500</v>
      </c>
      <c r="F67" s="17"/>
      <c r="G67" s="17"/>
      <c r="H67" s="17"/>
      <c r="I67" s="10"/>
      <c r="J67" s="10"/>
    </row>
    <row r="68" spans="1:10">
      <c r="A68" s="44"/>
      <c r="B68" s="44"/>
      <c r="C68" s="43"/>
      <c r="D68" s="43">
        <v>-25500</v>
      </c>
      <c r="E68" s="8">
        <f t="shared" si="0"/>
        <v>725000</v>
      </c>
      <c r="F68" s="43"/>
      <c r="G68" s="43"/>
      <c r="H68" s="43"/>
      <c r="I68" s="44" t="s">
        <v>263</v>
      </c>
    </row>
    <row r="69" spans="1:10">
      <c r="B69" s="39"/>
      <c r="C69" s="17"/>
      <c r="D69" s="17"/>
      <c r="E69" s="8">
        <f t="shared" si="0"/>
        <v>725000</v>
      </c>
      <c r="F69" s="17"/>
      <c r="G69" s="17"/>
      <c r="H69" s="17"/>
      <c r="I69" s="10"/>
    </row>
    <row r="70" spans="1:10">
      <c r="B70" s="32"/>
      <c r="C70" s="17"/>
      <c r="D70" s="17"/>
      <c r="E70" s="8">
        <f t="shared" si="0"/>
        <v>725000</v>
      </c>
      <c r="F70" s="17"/>
      <c r="G70" s="17"/>
      <c r="H70" s="17"/>
      <c r="I70" s="10"/>
    </row>
    <row r="71" spans="1:10">
      <c r="B71" s="39"/>
      <c r="C71" s="17"/>
      <c r="D71" s="17"/>
      <c r="E71" s="8">
        <f t="shared" si="0"/>
        <v>725000</v>
      </c>
      <c r="F71" s="36"/>
      <c r="G71" s="36"/>
      <c r="H71" s="36"/>
      <c r="I71" s="10"/>
    </row>
    <row r="72" spans="1:10">
      <c r="B72" s="2"/>
      <c r="C72" s="16"/>
      <c r="D72" s="16"/>
      <c r="E72" s="8">
        <f t="shared" si="0"/>
        <v>725000</v>
      </c>
      <c r="F72" s="17"/>
      <c r="G72" s="17"/>
      <c r="H72" s="17"/>
      <c r="I72" s="10"/>
    </row>
    <row r="73" spans="1:10">
      <c r="B73" s="2"/>
      <c r="C73" s="16"/>
      <c r="D73" s="16"/>
      <c r="E73" s="8">
        <f t="shared" ref="E73:E81" si="1">E72+C73+D73</f>
        <v>725000</v>
      </c>
      <c r="F73" s="17"/>
      <c r="G73" s="17"/>
      <c r="H73" s="17"/>
      <c r="I73" s="10"/>
    </row>
    <row r="74" spans="1:10">
      <c r="B74" s="2"/>
      <c r="C74" s="16"/>
      <c r="D74" s="16"/>
      <c r="E74" s="8">
        <f t="shared" si="1"/>
        <v>725000</v>
      </c>
      <c r="F74" s="17"/>
      <c r="G74" s="17"/>
      <c r="H74" s="17"/>
      <c r="I74" s="10"/>
    </row>
    <row r="75" spans="1:10">
      <c r="B75" s="2"/>
      <c r="C75" s="16"/>
      <c r="D75" s="16"/>
      <c r="E75" s="8">
        <f t="shared" si="1"/>
        <v>725000</v>
      </c>
      <c r="F75" s="16"/>
      <c r="G75" s="16"/>
      <c r="H75" s="16"/>
    </row>
    <row r="76" spans="1:10">
      <c r="B76" s="2"/>
      <c r="C76" s="16"/>
      <c r="D76" s="16"/>
      <c r="E76" s="8">
        <f t="shared" si="1"/>
        <v>725000</v>
      </c>
      <c r="F76" s="16"/>
      <c r="G76" s="16"/>
      <c r="H76" s="16"/>
    </row>
    <row r="77" spans="1:10">
      <c r="B77" s="2"/>
      <c r="C77" s="16"/>
      <c r="D77" s="16"/>
      <c r="E77" s="8">
        <f t="shared" si="1"/>
        <v>725000</v>
      </c>
      <c r="F77" s="16"/>
      <c r="G77" s="16"/>
      <c r="H77" s="16"/>
    </row>
    <row r="78" spans="1:10">
      <c r="B78" s="2"/>
      <c r="C78" s="16"/>
      <c r="D78" s="16"/>
      <c r="E78" s="8">
        <f t="shared" si="1"/>
        <v>725000</v>
      </c>
      <c r="F78" s="16"/>
      <c r="G78" s="16"/>
      <c r="H78" s="16"/>
    </row>
    <row r="79" spans="1:10">
      <c r="B79" s="2"/>
      <c r="C79" s="16"/>
      <c r="D79" s="16"/>
      <c r="E79" s="8">
        <f t="shared" si="1"/>
        <v>725000</v>
      </c>
      <c r="F79" s="16"/>
      <c r="G79" s="16"/>
      <c r="H79" s="16"/>
    </row>
    <row r="80" spans="1:10">
      <c r="B80" s="2"/>
      <c r="C80" s="16"/>
      <c r="D80" s="16"/>
      <c r="E80" s="8">
        <f t="shared" si="1"/>
        <v>725000</v>
      </c>
      <c r="F80" s="16"/>
      <c r="G80" s="16"/>
      <c r="H80" s="16"/>
    </row>
    <row r="81" spans="2:12">
      <c r="B81" s="2"/>
      <c r="C81" s="16"/>
      <c r="D81" s="16"/>
      <c r="E81" s="8">
        <f t="shared" si="1"/>
        <v>725000</v>
      </c>
      <c r="F81" s="16"/>
      <c r="G81" s="16"/>
      <c r="H81" s="16"/>
    </row>
    <row r="82" spans="2:12">
      <c r="B82" s="2"/>
      <c r="C82" s="16"/>
      <c r="D82" s="16"/>
      <c r="E82" s="8">
        <f t="shared" ref="E82:E114" si="2">E81+C82+D82</f>
        <v>725000</v>
      </c>
      <c r="F82" s="16"/>
      <c r="G82" s="16"/>
      <c r="H82" s="16"/>
    </row>
    <row r="83" spans="2:12">
      <c r="B83" s="2"/>
      <c r="C83" s="17"/>
      <c r="D83" s="17"/>
      <c r="E83" s="8">
        <f t="shared" si="2"/>
        <v>725000</v>
      </c>
      <c r="F83" s="17"/>
      <c r="G83" s="17"/>
      <c r="H83" s="17"/>
      <c r="I83" s="10"/>
    </row>
    <row r="84" spans="2:12">
      <c r="B84" s="32"/>
      <c r="C84" s="17"/>
      <c r="D84" s="17"/>
      <c r="E84" s="8">
        <f t="shared" si="2"/>
        <v>725000</v>
      </c>
      <c r="F84" s="17"/>
      <c r="G84" s="17"/>
      <c r="H84" s="17"/>
      <c r="I84" s="10"/>
      <c r="J84" s="10"/>
      <c r="K84" s="10"/>
      <c r="L84" s="10"/>
    </row>
    <row r="85" spans="2:12">
      <c r="B85" s="32"/>
      <c r="C85" s="17"/>
      <c r="D85" s="17"/>
      <c r="E85" s="8">
        <f t="shared" si="2"/>
        <v>725000</v>
      </c>
      <c r="F85" s="17"/>
      <c r="G85" s="17"/>
      <c r="H85" s="17"/>
      <c r="I85" s="10"/>
      <c r="J85" s="10"/>
      <c r="K85" s="10"/>
      <c r="L85" s="10"/>
    </row>
    <row r="86" spans="2:12">
      <c r="B86" s="32"/>
      <c r="C86" s="17"/>
      <c r="D86" s="17"/>
      <c r="E86" s="8">
        <f t="shared" si="2"/>
        <v>725000</v>
      </c>
      <c r="F86" s="17"/>
      <c r="G86" s="17"/>
      <c r="H86" s="17"/>
      <c r="I86" s="10"/>
      <c r="J86" s="10"/>
      <c r="K86" s="10"/>
      <c r="L86" s="10"/>
    </row>
    <row r="87" spans="2:12">
      <c r="B87" s="2"/>
      <c r="C87" s="16"/>
      <c r="D87" s="16"/>
      <c r="E87" s="8">
        <f t="shared" si="2"/>
        <v>725000</v>
      </c>
      <c r="F87" s="17"/>
      <c r="G87" s="17"/>
      <c r="H87" s="17"/>
      <c r="I87" s="10"/>
      <c r="J87" s="10"/>
      <c r="K87" s="10"/>
      <c r="L87" s="10"/>
    </row>
    <row r="88" spans="2:12">
      <c r="B88" s="2"/>
      <c r="C88" s="16"/>
      <c r="D88" s="16"/>
      <c r="E88" s="8">
        <f t="shared" si="2"/>
        <v>725000</v>
      </c>
      <c r="F88" s="17"/>
      <c r="G88" s="17"/>
      <c r="H88" s="17"/>
      <c r="I88" s="10"/>
      <c r="J88" s="10"/>
      <c r="K88" s="10"/>
      <c r="L88" s="10"/>
    </row>
    <row r="89" spans="2:12">
      <c r="B89" s="2"/>
      <c r="C89" s="16"/>
      <c r="D89" s="16"/>
      <c r="E89" s="8">
        <f t="shared" si="2"/>
        <v>725000</v>
      </c>
      <c r="F89" s="17"/>
      <c r="G89" s="17"/>
      <c r="H89" s="17"/>
      <c r="I89" s="10"/>
      <c r="J89" s="10"/>
      <c r="K89" s="10"/>
      <c r="L89" s="10"/>
    </row>
    <row r="90" spans="2:12">
      <c r="B90" s="2"/>
      <c r="C90" s="16"/>
      <c r="D90" s="16"/>
      <c r="E90" s="8">
        <f t="shared" si="2"/>
        <v>725000</v>
      </c>
      <c r="F90" s="16"/>
      <c r="G90" s="16"/>
      <c r="H90" s="16"/>
    </row>
    <row r="91" spans="2:12">
      <c r="B91" s="2"/>
      <c r="C91" s="16"/>
      <c r="D91" s="16"/>
      <c r="E91" s="8">
        <f t="shared" si="2"/>
        <v>725000</v>
      </c>
      <c r="F91" s="16"/>
      <c r="G91" s="16"/>
      <c r="H91" s="16"/>
    </row>
    <row r="92" spans="2:12">
      <c r="B92" s="2"/>
      <c r="C92" s="16"/>
      <c r="D92" s="16"/>
      <c r="E92" s="8">
        <f t="shared" si="2"/>
        <v>725000</v>
      </c>
      <c r="F92" s="16"/>
      <c r="G92" s="16"/>
      <c r="H92" s="16"/>
    </row>
    <row r="93" spans="2:12">
      <c r="B93" s="2"/>
      <c r="C93" s="16"/>
      <c r="D93" s="16"/>
      <c r="E93" s="8">
        <f t="shared" si="2"/>
        <v>725000</v>
      </c>
      <c r="F93" s="16"/>
      <c r="G93" s="16"/>
      <c r="H93" s="16"/>
    </row>
    <row r="94" spans="2:12">
      <c r="B94" s="2"/>
      <c r="C94" s="16"/>
      <c r="D94" s="16"/>
      <c r="E94" s="8">
        <f t="shared" si="2"/>
        <v>725000</v>
      </c>
      <c r="F94" s="16"/>
      <c r="G94" s="16"/>
      <c r="H94" s="16"/>
    </row>
    <row r="95" spans="2:12">
      <c r="B95" s="2"/>
      <c r="C95" s="16"/>
      <c r="D95" s="16"/>
      <c r="E95" s="8">
        <f t="shared" si="2"/>
        <v>725000</v>
      </c>
      <c r="F95" s="16"/>
      <c r="G95" s="16"/>
      <c r="H95" s="16"/>
    </row>
    <row r="96" spans="2:12">
      <c r="B96" s="2"/>
      <c r="C96" s="16"/>
      <c r="D96" s="16"/>
      <c r="E96" s="8">
        <f t="shared" si="2"/>
        <v>725000</v>
      </c>
      <c r="F96" s="16"/>
      <c r="G96" s="16"/>
      <c r="H96" s="16"/>
    </row>
    <row r="97" spans="2:9">
      <c r="B97" s="2"/>
      <c r="C97" s="16"/>
      <c r="D97" s="16"/>
      <c r="E97" s="8">
        <f t="shared" si="2"/>
        <v>725000</v>
      </c>
      <c r="F97" s="16"/>
      <c r="G97" s="16"/>
      <c r="H97" s="16"/>
    </row>
    <row r="98" spans="2:9">
      <c r="B98" s="2"/>
      <c r="C98" s="16"/>
      <c r="D98" s="16"/>
      <c r="E98" s="8">
        <f t="shared" si="2"/>
        <v>725000</v>
      </c>
      <c r="F98" s="16"/>
      <c r="G98" s="16"/>
      <c r="H98" s="16"/>
    </row>
    <row r="99" spans="2:9">
      <c r="B99" s="2"/>
      <c r="C99" s="16"/>
      <c r="D99" s="16"/>
      <c r="E99" s="8">
        <f t="shared" si="2"/>
        <v>725000</v>
      </c>
      <c r="F99" s="16"/>
      <c r="G99" s="16"/>
      <c r="H99" s="16"/>
    </row>
    <row r="100" spans="2:9">
      <c r="C100" s="16"/>
      <c r="D100" s="16"/>
      <c r="E100" s="8">
        <f t="shared" si="2"/>
        <v>725000</v>
      </c>
      <c r="G100" s="16"/>
      <c r="I100" s="24"/>
    </row>
    <row r="101" spans="2:9">
      <c r="C101" s="16"/>
      <c r="D101" s="16"/>
      <c r="E101" s="8">
        <f t="shared" si="2"/>
        <v>725000</v>
      </c>
      <c r="I101" s="24"/>
    </row>
    <row r="102" spans="2:9">
      <c r="B102" s="2"/>
      <c r="C102" s="16"/>
      <c r="D102" s="16"/>
      <c r="E102" s="8">
        <f t="shared" si="2"/>
        <v>725000</v>
      </c>
      <c r="F102" s="16"/>
      <c r="G102" s="16"/>
      <c r="H102" s="16"/>
    </row>
    <row r="103" spans="2:9">
      <c r="C103" s="16"/>
      <c r="D103" s="16"/>
      <c r="E103" s="8">
        <f t="shared" si="2"/>
        <v>725000</v>
      </c>
      <c r="F103" s="16"/>
      <c r="G103" s="16"/>
      <c r="H103" s="16"/>
    </row>
    <row r="104" spans="2:9">
      <c r="C104" s="16"/>
      <c r="D104" s="16"/>
      <c r="E104" s="8">
        <f t="shared" si="2"/>
        <v>725000</v>
      </c>
      <c r="F104" s="16"/>
      <c r="G104" s="16"/>
      <c r="H104" s="16"/>
    </row>
    <row r="105" spans="2:9">
      <c r="C105" s="16"/>
      <c r="D105" s="16"/>
      <c r="E105" s="8">
        <f t="shared" si="2"/>
        <v>725000</v>
      </c>
      <c r="F105" s="16"/>
      <c r="G105" s="16"/>
      <c r="H105" s="16"/>
    </row>
    <row r="106" spans="2:9">
      <c r="C106" s="16"/>
      <c r="D106" s="16"/>
      <c r="E106" s="8">
        <f t="shared" si="2"/>
        <v>725000</v>
      </c>
      <c r="F106" s="16"/>
      <c r="G106" s="16"/>
      <c r="H106" s="16"/>
    </row>
    <row r="107" spans="2:9">
      <c r="B107" s="2"/>
      <c r="C107" s="16"/>
      <c r="D107" s="16"/>
      <c r="E107" s="8">
        <f t="shared" si="2"/>
        <v>725000</v>
      </c>
      <c r="F107" s="16"/>
      <c r="G107" s="16"/>
      <c r="H107" s="16"/>
    </row>
    <row r="108" spans="2:9">
      <c r="B108" s="2"/>
      <c r="C108" s="16"/>
      <c r="D108" s="16"/>
      <c r="E108" s="8">
        <f t="shared" si="2"/>
        <v>725000</v>
      </c>
      <c r="F108" s="16"/>
      <c r="G108" s="16"/>
      <c r="H108" s="16"/>
    </row>
    <row r="109" spans="2:9">
      <c r="C109" s="16"/>
      <c r="D109" s="16"/>
      <c r="E109" s="8">
        <f t="shared" si="2"/>
        <v>725000</v>
      </c>
      <c r="F109" s="16"/>
      <c r="G109" s="16"/>
      <c r="H109" s="16"/>
    </row>
    <row r="110" spans="2:9">
      <c r="C110" s="16"/>
      <c r="D110" s="16"/>
      <c r="E110" s="8">
        <f t="shared" si="2"/>
        <v>725000</v>
      </c>
      <c r="F110" s="16"/>
      <c r="G110" s="16"/>
      <c r="H110" s="16"/>
    </row>
    <row r="111" spans="2:9">
      <c r="C111" s="16"/>
      <c r="D111" s="16"/>
      <c r="E111" s="8">
        <f t="shared" si="2"/>
        <v>725000</v>
      </c>
      <c r="F111" s="16"/>
      <c r="G111" s="16"/>
      <c r="H111" s="16"/>
    </row>
    <row r="112" spans="2:9">
      <c r="C112" s="16"/>
      <c r="D112" s="16"/>
      <c r="E112" s="8">
        <f t="shared" si="2"/>
        <v>725000</v>
      </c>
      <c r="F112" s="16"/>
      <c r="G112" s="16"/>
      <c r="H112" s="16"/>
    </row>
    <row r="113" spans="3:9">
      <c r="C113" s="16"/>
      <c r="D113" s="16"/>
      <c r="E113" s="8">
        <f t="shared" si="2"/>
        <v>725000</v>
      </c>
      <c r="F113" s="16"/>
      <c r="G113" s="16"/>
      <c r="H113" s="16"/>
    </row>
    <row r="114" spans="3:9">
      <c r="C114" s="16"/>
      <c r="D114" s="16"/>
      <c r="E114" s="8">
        <f t="shared" si="2"/>
        <v>725000</v>
      </c>
      <c r="F114" s="16"/>
      <c r="G114" s="16"/>
      <c r="H114" s="16"/>
    </row>
    <row r="115" spans="3:9">
      <c r="C115" s="16"/>
      <c r="D115" s="16"/>
      <c r="E115" s="8">
        <f t="shared" ref="E115:E128" si="3">E114+C115+D115</f>
        <v>725000</v>
      </c>
      <c r="F115" s="16"/>
      <c r="G115" s="16"/>
      <c r="H115" s="16"/>
    </row>
    <row r="116" spans="3:9">
      <c r="C116" s="16"/>
      <c r="D116" s="16"/>
      <c r="E116" s="8">
        <f t="shared" si="3"/>
        <v>725000</v>
      </c>
      <c r="F116" s="16"/>
      <c r="G116" s="16"/>
      <c r="H116" s="16"/>
    </row>
    <row r="117" spans="3:9">
      <c r="C117" s="16"/>
      <c r="D117" s="16"/>
      <c r="E117" s="8">
        <f t="shared" si="3"/>
        <v>725000</v>
      </c>
      <c r="F117" s="16"/>
      <c r="G117" s="16"/>
      <c r="H117" s="16"/>
    </row>
    <row r="118" spans="3:9">
      <c r="C118" s="16"/>
      <c r="D118" s="16"/>
      <c r="E118" s="8">
        <f t="shared" si="3"/>
        <v>725000</v>
      </c>
      <c r="F118" s="16"/>
      <c r="G118" s="16"/>
      <c r="H118" s="16"/>
    </row>
    <row r="119" spans="3:9">
      <c r="C119" s="16"/>
      <c r="D119" s="16"/>
      <c r="E119" s="8">
        <f t="shared" si="3"/>
        <v>725000</v>
      </c>
      <c r="F119" s="16"/>
      <c r="G119" s="16"/>
      <c r="H119" s="16"/>
    </row>
    <row r="120" spans="3:9">
      <c r="C120" s="16"/>
      <c r="D120" s="16"/>
      <c r="E120" s="8">
        <f t="shared" si="3"/>
        <v>725000</v>
      </c>
      <c r="F120" s="16"/>
      <c r="G120" s="16"/>
      <c r="H120" s="16"/>
    </row>
    <row r="121" spans="3:9">
      <c r="C121" s="16"/>
      <c r="D121" s="16"/>
      <c r="E121" s="8">
        <f t="shared" si="3"/>
        <v>725000</v>
      </c>
      <c r="F121" s="16"/>
      <c r="G121" s="16"/>
      <c r="H121" s="16"/>
    </row>
    <row r="122" spans="3:9">
      <c r="C122" s="16"/>
      <c r="D122" s="16"/>
      <c r="E122" s="8">
        <f t="shared" si="3"/>
        <v>725000</v>
      </c>
      <c r="F122" s="16"/>
      <c r="G122" s="16"/>
      <c r="H122" s="16"/>
    </row>
    <row r="123" spans="3:9">
      <c r="C123" s="16"/>
      <c r="D123" s="16"/>
      <c r="E123" s="8">
        <f t="shared" si="3"/>
        <v>725000</v>
      </c>
      <c r="F123" s="16"/>
      <c r="G123" s="16"/>
      <c r="H123" s="16"/>
    </row>
    <row r="124" spans="3:9">
      <c r="C124" s="16"/>
      <c r="D124" s="16"/>
      <c r="E124" s="8">
        <f t="shared" si="3"/>
        <v>725000</v>
      </c>
      <c r="F124" s="16"/>
      <c r="G124" s="16"/>
      <c r="H124" s="16"/>
    </row>
    <row r="125" spans="3:9">
      <c r="C125" s="16"/>
      <c r="D125" s="16"/>
      <c r="E125" s="8">
        <f t="shared" si="3"/>
        <v>725000</v>
      </c>
      <c r="F125" s="16"/>
      <c r="G125" s="16"/>
      <c r="H125" s="16"/>
    </row>
    <row r="126" spans="3:9">
      <c r="C126" s="16"/>
      <c r="D126" s="16"/>
      <c r="E126" s="8">
        <f t="shared" si="3"/>
        <v>725000</v>
      </c>
      <c r="F126" s="16"/>
      <c r="G126" s="16"/>
      <c r="H126" s="16"/>
    </row>
    <row r="127" spans="3:9">
      <c r="C127" s="16"/>
      <c r="D127" s="16"/>
      <c r="E127" s="8">
        <f t="shared" si="3"/>
        <v>725000</v>
      </c>
      <c r="F127" s="16"/>
      <c r="G127" s="16"/>
      <c r="H127" s="16"/>
    </row>
    <row r="128" spans="3:9">
      <c r="C128" s="4"/>
      <c r="D128" s="16"/>
      <c r="E128" s="8">
        <f t="shared" si="3"/>
        <v>725000</v>
      </c>
      <c r="F128" s="4"/>
      <c r="G128" s="4"/>
      <c r="H128" s="4"/>
      <c r="I128" s="20"/>
    </row>
    <row r="129" spans="3:8">
      <c r="C129" s="4"/>
      <c r="D129" s="4"/>
      <c r="E129" s="8"/>
      <c r="F129" s="4"/>
      <c r="G129" s="4"/>
      <c r="H129" s="4"/>
    </row>
    <row r="130" spans="3:8">
      <c r="C130" s="4"/>
      <c r="D130" s="4"/>
      <c r="E130" s="8"/>
      <c r="F130" s="4"/>
      <c r="G130" s="4"/>
      <c r="H130" s="4"/>
    </row>
    <row r="131" spans="3:8">
      <c r="C131" s="4"/>
      <c r="D131" s="4"/>
      <c r="E131" s="8"/>
      <c r="F131" s="4"/>
      <c r="G131" s="4"/>
      <c r="H131" s="4"/>
    </row>
    <row r="132" spans="3:8">
      <c r="C132" s="4"/>
      <c r="D132" s="4"/>
      <c r="E132" s="8"/>
      <c r="F132" s="4"/>
      <c r="G132" s="4"/>
      <c r="H132" s="4"/>
    </row>
    <row r="133" spans="3:8">
      <c r="C133" s="4"/>
      <c r="D133" s="4"/>
      <c r="E133" s="8"/>
      <c r="F133" s="4"/>
      <c r="G133" s="4"/>
      <c r="H133" s="4"/>
    </row>
    <row r="134" spans="3:8">
      <c r="C134" s="4"/>
      <c r="D134" s="4"/>
      <c r="E134" s="8"/>
      <c r="F134" s="4"/>
      <c r="G134" s="4"/>
      <c r="H134" s="4"/>
    </row>
    <row r="135" spans="3:8">
      <c r="E135" s="7"/>
    </row>
    <row r="136" spans="3:8">
      <c r="E136" s="7"/>
    </row>
    <row r="137" spans="3:8">
      <c r="E137" s="7"/>
    </row>
  </sheetData>
  <pageMargins left="0.7" right="0.7" top="0.75" bottom="0.75" header="0.3" footer="0.3"/>
  <pageSetup orientation="portrait" verticalDpi="20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2:L143"/>
  <sheetViews>
    <sheetView workbookViewId="0">
      <selection activeCell="I28" sqref="I28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6384" width="11.42578125" style="1"/>
  </cols>
  <sheetData>
    <row r="2" spans="2:9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9">
      <c r="C3" s="3"/>
      <c r="D3" s="3"/>
      <c r="E3" s="6"/>
      <c r="I3" s="3"/>
    </row>
    <row r="4" spans="2:9">
      <c r="B4" s="13" t="s">
        <v>36</v>
      </c>
      <c r="C4" s="13"/>
      <c r="D4" s="13"/>
      <c r="E4" s="14">
        <v>750500</v>
      </c>
      <c r="F4" s="29">
        <v>0</v>
      </c>
      <c r="G4" s="13"/>
      <c r="H4" s="22">
        <v>1353508</v>
      </c>
    </row>
    <row r="5" spans="2:9">
      <c r="B5" s="2"/>
      <c r="C5" s="16"/>
      <c r="D5" s="16"/>
      <c r="E5" s="8">
        <f>E4+C5+D5</f>
        <v>750500</v>
      </c>
      <c r="F5" s="17"/>
      <c r="G5" s="17"/>
      <c r="H5" s="17"/>
    </row>
    <row r="6" spans="2:9">
      <c r="B6" s="2">
        <v>43103</v>
      </c>
      <c r="C6" s="16"/>
      <c r="D6" s="16">
        <v>-54000</v>
      </c>
      <c r="E6" s="8">
        <f t="shared" ref="E6:E78" si="0">E5+C6+D6</f>
        <v>696500</v>
      </c>
      <c r="F6" s="17">
        <v>-54000</v>
      </c>
      <c r="G6" s="17"/>
      <c r="H6" s="17"/>
      <c r="I6" s="1" t="s">
        <v>296</v>
      </c>
    </row>
    <row r="7" spans="2:9">
      <c r="B7" s="2">
        <v>43103</v>
      </c>
      <c r="C7" s="16"/>
      <c r="D7" s="16">
        <v>-70000</v>
      </c>
      <c r="E7" s="8">
        <f t="shared" si="0"/>
        <v>626500</v>
      </c>
      <c r="F7" s="17">
        <v>-70000</v>
      </c>
      <c r="G7" s="17"/>
      <c r="H7" s="17"/>
      <c r="I7" s="1" t="s">
        <v>297</v>
      </c>
    </row>
    <row r="8" spans="2:9">
      <c r="B8" s="2">
        <v>43103</v>
      </c>
      <c r="C8" s="16"/>
      <c r="D8" s="16">
        <v>-98000</v>
      </c>
      <c r="E8" s="8">
        <f t="shared" si="0"/>
        <v>528500</v>
      </c>
      <c r="F8" s="17">
        <v>-98000</v>
      </c>
      <c r="G8" s="17"/>
      <c r="H8" s="17"/>
      <c r="I8" s="1" t="s">
        <v>160</v>
      </c>
    </row>
    <row r="9" spans="2:9">
      <c r="B9" s="2">
        <v>43103</v>
      </c>
      <c r="C9" s="16"/>
      <c r="D9" s="16">
        <v>-78800</v>
      </c>
      <c r="E9" s="8">
        <f t="shared" si="0"/>
        <v>449700</v>
      </c>
      <c r="F9" s="17"/>
      <c r="G9" s="17"/>
      <c r="H9" s="17"/>
      <c r="I9" s="1" t="s">
        <v>96</v>
      </c>
    </row>
    <row r="10" spans="2:9">
      <c r="B10" s="2">
        <v>43109</v>
      </c>
      <c r="C10" s="16"/>
      <c r="D10" s="16"/>
      <c r="E10" s="8">
        <f t="shared" si="0"/>
        <v>449700</v>
      </c>
      <c r="F10" s="17">
        <v>96900</v>
      </c>
      <c r="G10" s="17"/>
      <c r="H10" s="17"/>
      <c r="I10" s="1" t="s">
        <v>298</v>
      </c>
    </row>
    <row r="11" spans="2:9">
      <c r="B11" s="2">
        <v>43112</v>
      </c>
      <c r="C11" s="16"/>
      <c r="D11" s="16">
        <v>145000</v>
      </c>
      <c r="E11" s="8">
        <f t="shared" si="0"/>
        <v>594700</v>
      </c>
      <c r="F11" s="17"/>
      <c r="G11" s="17"/>
      <c r="H11" s="17"/>
      <c r="I11" s="1" t="s">
        <v>299</v>
      </c>
    </row>
    <row r="12" spans="2:9">
      <c r="B12" s="2">
        <v>43118</v>
      </c>
      <c r="C12" s="16"/>
      <c r="D12" s="16">
        <v>-4000</v>
      </c>
      <c r="E12" s="8">
        <f t="shared" si="0"/>
        <v>590700</v>
      </c>
      <c r="F12" s="17"/>
      <c r="G12" s="17"/>
      <c r="H12" s="17"/>
      <c r="I12" s="1" t="s">
        <v>300</v>
      </c>
    </row>
    <row r="13" spans="2:9">
      <c r="B13" s="2">
        <v>43118</v>
      </c>
      <c r="C13" s="16"/>
      <c r="D13" s="16"/>
      <c r="E13" s="8">
        <f t="shared" si="0"/>
        <v>590700</v>
      </c>
      <c r="F13" s="17">
        <v>54300</v>
      </c>
      <c r="G13" s="17"/>
      <c r="H13" s="17"/>
      <c r="I13" s="1" t="s">
        <v>301</v>
      </c>
    </row>
    <row r="14" spans="2:9">
      <c r="B14" s="2">
        <v>43120</v>
      </c>
      <c r="C14" s="16"/>
      <c r="D14" s="16">
        <v>-59000</v>
      </c>
      <c r="E14" s="8">
        <f t="shared" si="0"/>
        <v>531700</v>
      </c>
      <c r="F14" s="17"/>
      <c r="G14" s="17"/>
      <c r="H14" s="17"/>
      <c r="I14" s="1" t="s">
        <v>302</v>
      </c>
    </row>
    <row r="15" spans="2:9">
      <c r="B15" s="2">
        <v>43123</v>
      </c>
      <c r="C15" s="16"/>
      <c r="D15" s="16">
        <v>-10000</v>
      </c>
      <c r="E15" s="8">
        <f t="shared" si="0"/>
        <v>521700</v>
      </c>
      <c r="F15" s="17"/>
      <c r="G15" s="17"/>
      <c r="H15" s="17"/>
      <c r="I15" s="1" t="s">
        <v>303</v>
      </c>
    </row>
    <row r="16" spans="2:9">
      <c r="B16" s="2">
        <v>43123</v>
      </c>
      <c r="C16" s="16"/>
      <c r="D16" s="16"/>
      <c r="E16" s="8">
        <f t="shared" si="0"/>
        <v>521700</v>
      </c>
      <c r="F16" s="17"/>
      <c r="G16" s="17"/>
      <c r="H16" s="17">
        <v>100000</v>
      </c>
      <c r="I16" s="1" t="s">
        <v>304</v>
      </c>
    </row>
    <row r="17" spans="2:9">
      <c r="B17" s="2">
        <v>43123</v>
      </c>
      <c r="C17" s="16">
        <v>950000</v>
      </c>
      <c r="D17" s="16"/>
      <c r="E17" s="8">
        <f t="shared" si="0"/>
        <v>1471700</v>
      </c>
      <c r="F17" s="17"/>
      <c r="G17" s="17"/>
      <c r="H17" s="17"/>
      <c r="I17" s="1" t="s">
        <v>309</v>
      </c>
    </row>
    <row r="18" spans="2:9">
      <c r="B18" s="2">
        <v>43124</v>
      </c>
      <c r="C18" s="16"/>
      <c r="D18" s="16">
        <v>-76000</v>
      </c>
      <c r="E18" s="8">
        <f t="shared" si="0"/>
        <v>1395700</v>
      </c>
      <c r="F18" s="17"/>
      <c r="G18" s="17"/>
      <c r="H18" s="17"/>
      <c r="I18" s="1" t="s">
        <v>62</v>
      </c>
    </row>
    <row r="19" spans="2:9">
      <c r="B19" s="2">
        <v>43124</v>
      </c>
      <c r="C19" s="16"/>
      <c r="D19" s="16"/>
      <c r="E19" s="8">
        <f t="shared" si="0"/>
        <v>1395700</v>
      </c>
      <c r="F19" s="17">
        <v>150000</v>
      </c>
      <c r="G19" s="17"/>
      <c r="H19" s="17"/>
      <c r="I19" s="1" t="s">
        <v>306</v>
      </c>
    </row>
    <row r="20" spans="2:9">
      <c r="B20" s="2">
        <v>43124</v>
      </c>
      <c r="C20" s="16"/>
      <c r="D20" s="16"/>
      <c r="E20" s="8">
        <f t="shared" si="0"/>
        <v>1395700</v>
      </c>
      <c r="F20" s="17">
        <v>53500</v>
      </c>
      <c r="G20" s="17"/>
      <c r="H20" s="17"/>
      <c r="I20" s="1" t="s">
        <v>305</v>
      </c>
    </row>
    <row r="21" spans="2:9">
      <c r="B21" s="2">
        <v>43125</v>
      </c>
      <c r="C21" s="16"/>
      <c r="D21" s="16">
        <v>-57000</v>
      </c>
      <c r="E21" s="8">
        <f t="shared" si="0"/>
        <v>1338700</v>
      </c>
      <c r="F21" s="17"/>
      <c r="G21" s="17"/>
      <c r="H21" s="17"/>
      <c r="I21" s="1" t="s">
        <v>61</v>
      </c>
    </row>
    <row r="22" spans="2:9">
      <c r="B22" s="2">
        <v>43125</v>
      </c>
      <c r="C22" s="16"/>
      <c r="D22" s="16"/>
      <c r="E22" s="8">
        <f t="shared" si="0"/>
        <v>1338700</v>
      </c>
      <c r="F22" s="17">
        <v>72250</v>
      </c>
      <c r="G22" s="17"/>
      <c r="H22" s="17"/>
      <c r="I22" s="19" t="s">
        <v>399</v>
      </c>
    </row>
    <row r="23" spans="2:9">
      <c r="B23" s="2">
        <v>43127</v>
      </c>
      <c r="C23" s="16"/>
      <c r="D23" s="16"/>
      <c r="E23" s="8">
        <f t="shared" si="0"/>
        <v>1338700</v>
      </c>
      <c r="F23" s="17"/>
      <c r="G23" s="17"/>
      <c r="H23" s="17">
        <v>200000</v>
      </c>
      <c r="I23" s="1" t="s">
        <v>318</v>
      </c>
    </row>
    <row r="24" spans="2:9">
      <c r="B24" s="2">
        <v>43129</v>
      </c>
      <c r="C24" s="16"/>
      <c r="D24" s="16"/>
      <c r="E24" s="8">
        <f t="shared" si="0"/>
        <v>1338700</v>
      </c>
      <c r="F24" s="17"/>
      <c r="G24" s="17"/>
      <c r="H24" s="17">
        <v>-353600</v>
      </c>
      <c r="I24" s="1" t="s">
        <v>121</v>
      </c>
    </row>
    <row r="25" spans="2:9">
      <c r="B25" s="2">
        <v>43129</v>
      </c>
      <c r="C25" s="16">
        <v>130750</v>
      </c>
      <c r="D25" s="16"/>
      <c r="E25" s="8">
        <f t="shared" si="0"/>
        <v>1469450</v>
      </c>
      <c r="F25" s="17"/>
      <c r="G25" s="17"/>
      <c r="H25" s="17"/>
      <c r="I25" s="1" t="s">
        <v>307</v>
      </c>
    </row>
    <row r="26" spans="2:9">
      <c r="B26" s="2">
        <v>43129</v>
      </c>
      <c r="C26" s="16"/>
      <c r="D26" s="16">
        <v>-13000</v>
      </c>
      <c r="E26" s="8">
        <f t="shared" si="0"/>
        <v>1456450</v>
      </c>
      <c r="F26" s="17"/>
      <c r="G26" s="17"/>
      <c r="H26" s="17"/>
      <c r="I26" s="1" t="s">
        <v>308</v>
      </c>
    </row>
    <row r="27" spans="2:9">
      <c r="B27" s="2">
        <v>43130</v>
      </c>
      <c r="C27" s="16"/>
      <c r="D27" s="16"/>
      <c r="E27" s="8">
        <f t="shared" si="0"/>
        <v>1456450</v>
      </c>
      <c r="F27" s="17">
        <v>50000</v>
      </c>
      <c r="G27" s="17"/>
      <c r="H27" s="17"/>
      <c r="I27" s="1" t="s">
        <v>311</v>
      </c>
    </row>
    <row r="28" spans="2:9">
      <c r="B28" s="2">
        <v>43130</v>
      </c>
      <c r="C28" s="16"/>
      <c r="D28" s="16"/>
      <c r="E28" s="8">
        <f t="shared" si="0"/>
        <v>1456450</v>
      </c>
      <c r="F28" s="17">
        <v>278450</v>
      </c>
      <c r="G28" s="17"/>
      <c r="H28" s="17"/>
      <c r="I28" s="1" t="s">
        <v>313</v>
      </c>
    </row>
    <row r="29" spans="2:9">
      <c r="B29" s="2">
        <v>43130</v>
      </c>
      <c r="C29" s="16"/>
      <c r="D29" s="16"/>
      <c r="E29" s="8">
        <f t="shared" si="0"/>
        <v>1456450</v>
      </c>
      <c r="F29" s="17">
        <v>40500</v>
      </c>
      <c r="G29" s="17"/>
      <c r="H29" s="17"/>
      <c r="I29" s="1" t="s">
        <v>312</v>
      </c>
    </row>
    <row r="30" spans="2:9">
      <c r="B30" s="2">
        <v>43131</v>
      </c>
      <c r="C30" s="16">
        <v>300000</v>
      </c>
      <c r="D30" s="16"/>
      <c r="E30" s="8">
        <f t="shared" si="0"/>
        <v>1756450</v>
      </c>
      <c r="F30" s="17"/>
      <c r="G30" s="17"/>
      <c r="H30" s="17"/>
      <c r="I30" s="1" t="s">
        <v>310</v>
      </c>
    </row>
    <row r="31" spans="2:9">
      <c r="B31" s="2">
        <v>43131</v>
      </c>
      <c r="C31" s="16"/>
      <c r="D31" s="16"/>
      <c r="E31" s="8">
        <f t="shared" si="0"/>
        <v>1756450</v>
      </c>
      <c r="F31" s="17"/>
      <c r="G31" s="17"/>
      <c r="H31" s="17">
        <v>-762500</v>
      </c>
      <c r="I31" s="1" t="s">
        <v>314</v>
      </c>
    </row>
    <row r="32" spans="2:9">
      <c r="B32" s="2"/>
      <c r="C32" s="16"/>
      <c r="D32" s="16"/>
      <c r="E32" s="8">
        <f t="shared" si="0"/>
        <v>1756450</v>
      </c>
      <c r="F32" s="17"/>
      <c r="G32" s="17"/>
      <c r="H32" s="17"/>
    </row>
    <row r="33" spans="2:10">
      <c r="B33" s="2"/>
      <c r="C33" s="16"/>
      <c r="D33" s="16"/>
      <c r="E33" s="8">
        <f t="shared" si="0"/>
        <v>1756450</v>
      </c>
      <c r="F33" s="17"/>
      <c r="G33" s="17"/>
      <c r="H33" s="17"/>
    </row>
    <row r="34" spans="2:10">
      <c r="B34" s="2"/>
      <c r="C34" s="16"/>
      <c r="D34" s="16"/>
      <c r="E34" s="8">
        <f t="shared" si="0"/>
        <v>1756450</v>
      </c>
      <c r="F34" s="17">
        <f>SUM(F4:F33)</f>
        <v>573900</v>
      </c>
      <c r="G34" s="17"/>
      <c r="H34" s="17">
        <f>SUM(H4:H33)</f>
        <v>537408</v>
      </c>
    </row>
    <row r="35" spans="2:10">
      <c r="B35" s="2"/>
      <c r="C35" s="16"/>
      <c r="D35" s="16"/>
      <c r="E35" s="8">
        <f t="shared" si="0"/>
        <v>1756450</v>
      </c>
      <c r="F35" s="17"/>
      <c r="G35" s="17"/>
      <c r="H35" s="17"/>
      <c r="I35" s="10"/>
    </row>
    <row r="36" spans="2:10">
      <c r="B36" s="2"/>
      <c r="C36" s="16"/>
      <c r="D36" s="16"/>
      <c r="E36" s="8">
        <f t="shared" si="0"/>
        <v>1756450</v>
      </c>
      <c r="F36" s="17"/>
      <c r="G36" s="17"/>
      <c r="H36" s="17"/>
      <c r="I36" s="10"/>
    </row>
    <row r="37" spans="2:10">
      <c r="B37" s="28" t="s">
        <v>47</v>
      </c>
      <c r="C37" s="22"/>
      <c r="D37" s="22"/>
      <c r="E37" s="14">
        <f t="shared" si="0"/>
        <v>1756450</v>
      </c>
      <c r="F37" s="22"/>
      <c r="G37" s="22"/>
      <c r="H37" s="22">
        <f>H34-F34</f>
        <v>-36492</v>
      </c>
      <c r="I37" s="10"/>
      <c r="J37" s="10"/>
    </row>
    <row r="38" spans="2:10">
      <c r="B38" s="2"/>
      <c r="C38" s="16"/>
      <c r="D38" s="16"/>
      <c r="E38" s="8">
        <f t="shared" si="0"/>
        <v>1756450</v>
      </c>
      <c r="F38" s="17"/>
      <c r="G38" s="17"/>
      <c r="H38" s="17"/>
      <c r="I38" s="10"/>
      <c r="J38" s="10"/>
    </row>
    <row r="39" spans="2:10">
      <c r="B39" s="2"/>
      <c r="C39" s="16"/>
      <c r="D39" s="16"/>
      <c r="E39" s="8">
        <f t="shared" si="0"/>
        <v>1756450</v>
      </c>
      <c r="F39" s="17"/>
      <c r="G39" s="17"/>
      <c r="H39" s="17"/>
      <c r="I39" s="10"/>
      <c r="J39" s="10"/>
    </row>
    <row r="40" spans="2:10">
      <c r="B40" s="2"/>
      <c r="C40" s="16"/>
      <c r="D40" s="16"/>
      <c r="E40" s="8">
        <f t="shared" si="0"/>
        <v>1756450</v>
      </c>
      <c r="F40" s="17"/>
      <c r="G40" s="17"/>
      <c r="H40" s="17"/>
      <c r="I40" s="10" t="s">
        <v>509</v>
      </c>
    </row>
    <row r="41" spans="2:10">
      <c r="B41" s="2"/>
      <c r="C41" s="16"/>
      <c r="D41" s="16"/>
      <c r="E41" s="8">
        <f t="shared" si="0"/>
        <v>1756450</v>
      </c>
      <c r="F41" s="17"/>
      <c r="G41" s="17"/>
      <c r="H41" s="17"/>
      <c r="J41" s="10"/>
    </row>
    <row r="42" spans="2:10">
      <c r="B42" s="2"/>
      <c r="C42" s="16"/>
      <c r="D42" s="16"/>
      <c r="E42" s="8">
        <f t="shared" si="0"/>
        <v>1756450</v>
      </c>
      <c r="F42" s="17"/>
      <c r="G42" s="17"/>
      <c r="H42" s="17"/>
      <c r="I42" s="10"/>
      <c r="J42" s="10"/>
    </row>
    <row r="43" spans="2:10">
      <c r="B43" s="2"/>
      <c r="C43" s="16"/>
      <c r="D43" s="16"/>
      <c r="E43" s="8">
        <f t="shared" si="0"/>
        <v>1756450</v>
      </c>
      <c r="F43" s="17"/>
      <c r="G43" s="17"/>
      <c r="H43" s="17"/>
      <c r="I43" s="10"/>
      <c r="J43" s="10"/>
    </row>
    <row r="44" spans="2:10">
      <c r="B44" s="2"/>
      <c r="C44" s="16"/>
      <c r="D44" s="16"/>
      <c r="E44" s="8">
        <f t="shared" si="0"/>
        <v>1756450</v>
      </c>
      <c r="F44" s="17"/>
      <c r="G44" s="17"/>
      <c r="H44" s="17"/>
      <c r="I44" s="10"/>
      <c r="J44" s="10"/>
    </row>
    <row r="45" spans="2:10">
      <c r="B45" s="30"/>
      <c r="C45" s="46"/>
      <c r="D45" s="46"/>
      <c r="E45" s="8">
        <f t="shared" si="0"/>
        <v>1756450</v>
      </c>
      <c r="F45" s="17"/>
      <c r="G45" s="17"/>
      <c r="H45" s="17"/>
      <c r="I45" s="10"/>
      <c r="J45" s="10"/>
    </row>
    <row r="46" spans="2:10">
      <c r="B46" s="30"/>
      <c r="C46" s="46"/>
      <c r="D46" s="46"/>
      <c r="E46" s="8">
        <f t="shared" si="0"/>
        <v>1756450</v>
      </c>
      <c r="F46" s="17"/>
      <c r="G46" s="17"/>
      <c r="H46" s="17"/>
      <c r="I46" s="10"/>
      <c r="J46" s="10"/>
    </row>
    <row r="47" spans="2:10">
      <c r="B47" s="2"/>
      <c r="C47" s="16"/>
      <c r="D47" s="16"/>
      <c r="E47" s="8">
        <f t="shared" si="0"/>
        <v>1756450</v>
      </c>
      <c r="F47" s="17"/>
      <c r="G47" s="17"/>
      <c r="H47" s="17"/>
      <c r="I47" s="10"/>
      <c r="J47" s="10"/>
    </row>
    <row r="48" spans="2:10">
      <c r="B48" s="2"/>
      <c r="C48" s="16"/>
      <c r="D48" s="16"/>
      <c r="E48" s="8">
        <f t="shared" si="0"/>
        <v>1756450</v>
      </c>
      <c r="F48" s="17"/>
      <c r="G48" s="17"/>
      <c r="H48" s="17"/>
      <c r="J48" s="10"/>
    </row>
    <row r="49" spans="2:10">
      <c r="B49" s="2"/>
      <c r="C49" s="16"/>
      <c r="D49" s="16"/>
      <c r="E49" s="8">
        <f t="shared" si="0"/>
        <v>1756450</v>
      </c>
      <c r="F49" s="17"/>
      <c r="G49" s="17"/>
      <c r="H49" s="17"/>
      <c r="I49" s="10"/>
      <c r="J49" s="10"/>
    </row>
    <row r="50" spans="2:10">
      <c r="B50" s="2"/>
      <c r="C50" s="16"/>
      <c r="D50" s="16"/>
      <c r="E50" s="8">
        <f t="shared" si="0"/>
        <v>1756450</v>
      </c>
      <c r="F50" s="17"/>
      <c r="G50" s="17"/>
      <c r="H50" s="17"/>
      <c r="J50" s="10"/>
    </row>
    <row r="51" spans="2:10">
      <c r="B51" s="2"/>
      <c r="D51" s="16"/>
      <c r="E51" s="8">
        <f t="shared" si="0"/>
        <v>1756450</v>
      </c>
      <c r="F51" s="17"/>
      <c r="G51" s="10"/>
      <c r="H51" s="17"/>
      <c r="J51" s="10"/>
    </row>
    <row r="52" spans="2:10">
      <c r="B52" s="2"/>
      <c r="D52" s="16"/>
      <c r="E52" s="8">
        <f t="shared" si="0"/>
        <v>1756450</v>
      </c>
      <c r="F52" s="17"/>
      <c r="G52" s="10"/>
      <c r="H52" s="17"/>
      <c r="I52" s="10"/>
      <c r="J52" s="10"/>
    </row>
    <row r="53" spans="2:10">
      <c r="B53" s="2"/>
      <c r="C53" s="16"/>
      <c r="D53" s="16"/>
      <c r="E53" s="8">
        <f t="shared" si="0"/>
        <v>1756450</v>
      </c>
      <c r="F53" s="17"/>
      <c r="G53" s="17"/>
      <c r="H53" s="17"/>
      <c r="I53" s="10"/>
      <c r="J53" s="10"/>
    </row>
    <row r="54" spans="2:10">
      <c r="B54" s="2"/>
      <c r="C54" s="16"/>
      <c r="D54" s="16"/>
      <c r="E54" s="8">
        <f t="shared" si="0"/>
        <v>1756450</v>
      </c>
      <c r="F54" s="17"/>
      <c r="G54" s="17"/>
      <c r="H54" s="17"/>
      <c r="I54" s="10"/>
      <c r="J54" s="10"/>
    </row>
    <row r="55" spans="2:10">
      <c r="B55" s="2"/>
      <c r="C55" s="16"/>
      <c r="D55" s="16"/>
      <c r="E55" s="8">
        <f t="shared" si="0"/>
        <v>1756450</v>
      </c>
      <c r="F55" s="17"/>
      <c r="G55" s="17"/>
      <c r="H55" s="17"/>
      <c r="J55" s="10"/>
    </row>
    <row r="56" spans="2:10">
      <c r="B56" s="2"/>
      <c r="C56" s="16"/>
      <c r="D56" s="16"/>
      <c r="E56" s="8">
        <f t="shared" si="0"/>
        <v>1756450</v>
      </c>
      <c r="F56" s="17"/>
      <c r="G56" s="17"/>
      <c r="H56" s="17"/>
      <c r="I56" s="10"/>
      <c r="J56" s="10"/>
    </row>
    <row r="57" spans="2:10">
      <c r="B57" s="2"/>
      <c r="C57" s="16"/>
      <c r="D57" s="16"/>
      <c r="E57" s="8">
        <f t="shared" si="0"/>
        <v>1756450</v>
      </c>
      <c r="F57" s="17"/>
      <c r="G57" s="17"/>
      <c r="H57" s="17"/>
      <c r="I57" s="10"/>
      <c r="J57" s="10"/>
    </row>
    <row r="58" spans="2:10">
      <c r="B58" s="2"/>
      <c r="C58" s="16"/>
      <c r="D58" s="16"/>
      <c r="E58" s="8">
        <f t="shared" si="0"/>
        <v>1756450</v>
      </c>
      <c r="F58" s="17"/>
      <c r="G58" s="17"/>
      <c r="H58" s="17"/>
      <c r="J58" s="10"/>
    </row>
    <row r="59" spans="2:10">
      <c r="B59" s="2"/>
      <c r="C59" s="16"/>
      <c r="D59" s="16"/>
      <c r="E59" s="8">
        <f t="shared" si="0"/>
        <v>1756450</v>
      </c>
      <c r="F59" s="17"/>
      <c r="G59" s="17"/>
      <c r="H59" s="17"/>
      <c r="I59" s="10"/>
      <c r="J59" s="10"/>
    </row>
    <row r="60" spans="2:10">
      <c r="B60" s="2"/>
      <c r="C60" s="16"/>
      <c r="D60" s="16"/>
      <c r="E60" s="8">
        <f t="shared" si="0"/>
        <v>1756450</v>
      </c>
      <c r="F60" s="17"/>
      <c r="G60" s="17"/>
      <c r="H60" s="17"/>
      <c r="I60" s="10"/>
      <c r="J60" s="10"/>
    </row>
    <row r="61" spans="2:10">
      <c r="B61" s="39"/>
      <c r="C61" s="36"/>
      <c r="D61" s="36"/>
      <c r="E61" s="8">
        <f t="shared" si="0"/>
        <v>1756450</v>
      </c>
      <c r="F61" s="36"/>
      <c r="G61" s="36"/>
      <c r="H61" s="36"/>
      <c r="I61" s="10"/>
      <c r="J61" s="10"/>
    </row>
    <row r="62" spans="2:10">
      <c r="B62" s="2"/>
      <c r="C62" s="16"/>
      <c r="D62" s="16"/>
      <c r="E62" s="8">
        <f t="shared" si="0"/>
        <v>1756450</v>
      </c>
      <c r="F62" s="17"/>
      <c r="G62" s="17"/>
      <c r="H62" s="17"/>
      <c r="I62" s="10"/>
      <c r="J62" s="10"/>
    </row>
    <row r="63" spans="2:10">
      <c r="B63" s="2"/>
      <c r="C63" s="16"/>
      <c r="D63" s="16"/>
      <c r="E63" s="8">
        <f t="shared" si="0"/>
        <v>1756450</v>
      </c>
      <c r="F63" s="17"/>
      <c r="G63" s="17"/>
      <c r="H63" s="17"/>
      <c r="J63" s="10"/>
    </row>
    <row r="64" spans="2:10">
      <c r="B64" s="2"/>
      <c r="C64" s="16"/>
      <c r="D64" s="16"/>
      <c r="E64" s="8">
        <f t="shared" si="0"/>
        <v>1756450</v>
      </c>
      <c r="G64" s="17"/>
      <c r="J64" s="10"/>
    </row>
    <row r="65" spans="1:10">
      <c r="B65" s="2"/>
      <c r="C65" s="16"/>
      <c r="D65" s="16"/>
      <c r="E65" s="8">
        <f t="shared" si="0"/>
        <v>1756450</v>
      </c>
      <c r="F65" s="17"/>
      <c r="G65" s="17"/>
      <c r="H65" s="17"/>
      <c r="I65" s="10"/>
      <c r="J65" s="10"/>
    </row>
    <row r="66" spans="1:10">
      <c r="B66" s="2"/>
      <c r="C66" s="16"/>
      <c r="D66" s="16"/>
      <c r="E66" s="8">
        <f t="shared" si="0"/>
        <v>1756450</v>
      </c>
      <c r="F66" s="17"/>
      <c r="G66" s="17"/>
      <c r="H66" s="17"/>
      <c r="I66" s="10"/>
      <c r="J66" s="10"/>
    </row>
    <row r="67" spans="1:10">
      <c r="B67" s="39"/>
      <c r="C67" s="36"/>
      <c r="D67" s="36"/>
      <c r="E67" s="8">
        <f t="shared" si="0"/>
        <v>1756450</v>
      </c>
      <c r="F67" s="36"/>
      <c r="G67" s="36"/>
      <c r="H67" s="36"/>
      <c r="I67" s="10"/>
      <c r="J67" s="10"/>
    </row>
    <row r="68" spans="1:10">
      <c r="B68" s="32"/>
      <c r="C68" s="17"/>
      <c r="D68" s="17"/>
      <c r="E68" s="8">
        <f t="shared" si="0"/>
        <v>1756450</v>
      </c>
      <c r="F68" s="17"/>
      <c r="G68" s="17"/>
      <c r="H68" s="17"/>
      <c r="I68" s="10"/>
      <c r="J68" s="10"/>
    </row>
    <row r="69" spans="1:10">
      <c r="B69" s="2"/>
      <c r="C69" s="16"/>
      <c r="D69" s="16"/>
      <c r="E69" s="8">
        <f t="shared" si="0"/>
        <v>1756450</v>
      </c>
      <c r="I69" s="10"/>
      <c r="J69" s="10"/>
    </row>
    <row r="70" spans="1:10">
      <c r="B70" s="2"/>
      <c r="C70" s="16"/>
      <c r="D70" s="16"/>
      <c r="E70" s="8">
        <f t="shared" si="0"/>
        <v>1756450</v>
      </c>
      <c r="I70" s="10"/>
      <c r="J70" s="10"/>
    </row>
    <row r="71" spans="1:10">
      <c r="B71" s="39"/>
      <c r="C71" s="17"/>
      <c r="D71" s="17"/>
      <c r="E71" s="8">
        <f t="shared" si="0"/>
        <v>1756450</v>
      </c>
      <c r="I71" s="10"/>
      <c r="J71" s="10"/>
    </row>
    <row r="72" spans="1:10">
      <c r="B72" s="2"/>
      <c r="C72" s="16"/>
      <c r="D72" s="16"/>
      <c r="E72" s="8">
        <f t="shared" si="0"/>
        <v>1756450</v>
      </c>
      <c r="F72" s="17"/>
      <c r="G72" s="17"/>
      <c r="H72" s="10"/>
      <c r="I72" s="10"/>
      <c r="J72" s="10"/>
    </row>
    <row r="73" spans="1:10">
      <c r="B73" s="2"/>
      <c r="C73" s="16"/>
      <c r="D73" s="16"/>
      <c r="E73" s="8">
        <f t="shared" si="0"/>
        <v>1756450</v>
      </c>
      <c r="F73" s="17"/>
      <c r="G73" s="17"/>
      <c r="H73" s="17"/>
      <c r="I73" s="10"/>
      <c r="J73" s="10"/>
    </row>
    <row r="74" spans="1:10">
      <c r="A74" s="44"/>
      <c r="B74" s="44"/>
      <c r="C74" s="43"/>
      <c r="D74" s="43">
        <v>-24450</v>
      </c>
      <c r="E74" s="8">
        <f t="shared" si="0"/>
        <v>1732000</v>
      </c>
      <c r="F74" s="43"/>
      <c r="G74" s="43"/>
      <c r="H74" s="43"/>
      <c r="I74" s="44" t="s">
        <v>263</v>
      </c>
    </row>
    <row r="75" spans="1:10">
      <c r="B75" s="39"/>
      <c r="C75" s="17"/>
      <c r="D75" s="17"/>
      <c r="E75" s="8">
        <f t="shared" si="0"/>
        <v>1732000</v>
      </c>
      <c r="F75" s="17"/>
      <c r="G75" s="17"/>
      <c r="H75" s="17"/>
      <c r="I75" s="10"/>
    </row>
    <row r="76" spans="1:10">
      <c r="B76" s="32"/>
      <c r="C76" s="17"/>
      <c r="D76" s="17"/>
      <c r="E76" s="8">
        <f t="shared" si="0"/>
        <v>1732000</v>
      </c>
      <c r="F76" s="17"/>
      <c r="G76" s="17"/>
      <c r="H76" s="17"/>
      <c r="I76" s="10"/>
    </row>
    <row r="77" spans="1:10">
      <c r="B77" s="39"/>
      <c r="C77" s="17"/>
      <c r="D77" s="17"/>
      <c r="E77" s="8">
        <f t="shared" si="0"/>
        <v>1732000</v>
      </c>
      <c r="F77" s="36"/>
      <c r="G77" s="36"/>
      <c r="H77" s="36"/>
      <c r="I77" s="10"/>
    </row>
    <row r="78" spans="1:10">
      <c r="B78" s="2"/>
      <c r="C78" s="16"/>
      <c r="D78" s="16"/>
      <c r="E78" s="8">
        <f t="shared" si="0"/>
        <v>1732000</v>
      </c>
      <c r="F78" s="17"/>
      <c r="G78" s="17"/>
      <c r="H78" s="17"/>
      <c r="I78" s="10"/>
    </row>
    <row r="79" spans="1:10">
      <c r="B79" s="2"/>
      <c r="C79" s="16"/>
      <c r="D79" s="16"/>
      <c r="E79" s="8">
        <f t="shared" ref="E79:E134" si="1">E78+C79+D79</f>
        <v>1732000</v>
      </c>
      <c r="F79" s="17"/>
      <c r="G79" s="17"/>
      <c r="H79" s="17"/>
      <c r="I79" s="10"/>
    </row>
    <row r="80" spans="1:10">
      <c r="B80" s="2"/>
      <c r="C80" s="16"/>
      <c r="D80" s="16"/>
      <c r="E80" s="8">
        <f t="shared" si="1"/>
        <v>1732000</v>
      </c>
      <c r="F80" s="17"/>
      <c r="G80" s="17"/>
      <c r="H80" s="17"/>
      <c r="I80" s="10"/>
    </row>
    <row r="81" spans="2:12">
      <c r="B81" s="2"/>
      <c r="C81" s="16"/>
      <c r="D81" s="16"/>
      <c r="E81" s="8">
        <f t="shared" si="1"/>
        <v>1732000</v>
      </c>
      <c r="F81" s="16"/>
      <c r="G81" s="16"/>
      <c r="H81" s="16"/>
    </row>
    <row r="82" spans="2:12">
      <c r="B82" s="2"/>
      <c r="C82" s="16"/>
      <c r="D82" s="16"/>
      <c r="E82" s="8">
        <f t="shared" si="1"/>
        <v>1732000</v>
      </c>
      <c r="F82" s="16"/>
      <c r="G82" s="16"/>
      <c r="H82" s="16"/>
    </row>
    <row r="83" spans="2:12">
      <c r="B83" s="2"/>
      <c r="C83" s="16"/>
      <c r="D83" s="16"/>
      <c r="E83" s="8">
        <f t="shared" si="1"/>
        <v>1732000</v>
      </c>
      <c r="F83" s="16"/>
      <c r="G83" s="16"/>
      <c r="H83" s="16"/>
    </row>
    <row r="84" spans="2:12">
      <c r="B84" s="2"/>
      <c r="C84" s="16"/>
      <c r="D84" s="16"/>
      <c r="E84" s="8">
        <f t="shared" si="1"/>
        <v>1732000</v>
      </c>
      <c r="F84" s="16"/>
      <c r="G84" s="16"/>
      <c r="H84" s="16"/>
    </row>
    <row r="85" spans="2:12">
      <c r="B85" s="2"/>
      <c r="C85" s="16"/>
      <c r="D85" s="16"/>
      <c r="E85" s="8">
        <f t="shared" si="1"/>
        <v>1732000</v>
      </c>
      <c r="F85" s="16"/>
      <c r="G85" s="16"/>
      <c r="H85" s="16"/>
    </row>
    <row r="86" spans="2:12">
      <c r="B86" s="2"/>
      <c r="C86" s="16"/>
      <c r="D86" s="16"/>
      <c r="E86" s="8">
        <f t="shared" si="1"/>
        <v>1732000</v>
      </c>
      <c r="F86" s="16"/>
      <c r="G86" s="16"/>
      <c r="H86" s="16"/>
    </row>
    <row r="87" spans="2:12">
      <c r="B87" s="2"/>
      <c r="C87" s="16"/>
      <c r="D87" s="16"/>
      <c r="E87" s="8">
        <f t="shared" si="1"/>
        <v>1732000</v>
      </c>
      <c r="F87" s="16"/>
      <c r="G87" s="16"/>
      <c r="H87" s="16"/>
    </row>
    <row r="88" spans="2:12">
      <c r="B88" s="2"/>
      <c r="C88" s="16"/>
      <c r="D88" s="16"/>
      <c r="E88" s="8">
        <f t="shared" si="1"/>
        <v>1732000</v>
      </c>
      <c r="F88" s="16"/>
      <c r="G88" s="16"/>
      <c r="H88" s="16"/>
    </row>
    <row r="89" spans="2:12">
      <c r="B89" s="2"/>
      <c r="C89" s="17"/>
      <c r="D89" s="17"/>
      <c r="E89" s="8">
        <f t="shared" si="1"/>
        <v>1732000</v>
      </c>
      <c r="F89" s="17"/>
      <c r="G89" s="17"/>
      <c r="H89" s="17"/>
      <c r="I89" s="10"/>
    </row>
    <row r="90" spans="2:12">
      <c r="B90" s="32"/>
      <c r="C90" s="17"/>
      <c r="D90" s="17"/>
      <c r="E90" s="8">
        <f t="shared" si="1"/>
        <v>1732000</v>
      </c>
      <c r="F90" s="17"/>
      <c r="G90" s="17"/>
      <c r="H90" s="17"/>
      <c r="I90" s="10"/>
      <c r="J90" s="10"/>
      <c r="K90" s="10"/>
      <c r="L90" s="10"/>
    </row>
    <row r="91" spans="2:12">
      <c r="B91" s="32"/>
      <c r="C91" s="17"/>
      <c r="D91" s="17"/>
      <c r="E91" s="8">
        <f t="shared" si="1"/>
        <v>1732000</v>
      </c>
      <c r="F91" s="17"/>
      <c r="G91" s="17"/>
      <c r="H91" s="17"/>
      <c r="I91" s="10"/>
      <c r="J91" s="10"/>
      <c r="K91" s="10"/>
      <c r="L91" s="10"/>
    </row>
    <row r="92" spans="2:12">
      <c r="B92" s="32"/>
      <c r="C92" s="17"/>
      <c r="D92" s="17"/>
      <c r="E92" s="8">
        <f t="shared" si="1"/>
        <v>1732000</v>
      </c>
      <c r="F92" s="17"/>
      <c r="G92" s="17"/>
      <c r="H92" s="17"/>
      <c r="I92" s="10"/>
      <c r="J92" s="10"/>
      <c r="K92" s="10"/>
      <c r="L92" s="10"/>
    </row>
    <row r="93" spans="2:12">
      <c r="B93" s="2"/>
      <c r="C93" s="16"/>
      <c r="D93" s="16"/>
      <c r="E93" s="8">
        <f t="shared" si="1"/>
        <v>1732000</v>
      </c>
      <c r="F93" s="17"/>
      <c r="G93" s="17"/>
      <c r="H93" s="17"/>
      <c r="I93" s="10"/>
      <c r="J93" s="10"/>
      <c r="K93" s="10"/>
      <c r="L93" s="10"/>
    </row>
    <row r="94" spans="2:12">
      <c r="B94" s="2"/>
      <c r="C94" s="16"/>
      <c r="D94" s="16"/>
      <c r="E94" s="8">
        <f t="shared" si="1"/>
        <v>1732000</v>
      </c>
      <c r="F94" s="17"/>
      <c r="G94" s="17"/>
      <c r="H94" s="17"/>
      <c r="I94" s="10"/>
      <c r="J94" s="10"/>
      <c r="K94" s="10"/>
      <c r="L94" s="10"/>
    </row>
    <row r="95" spans="2:12">
      <c r="B95" s="2"/>
      <c r="C95" s="16"/>
      <c r="D95" s="16"/>
      <c r="E95" s="8">
        <f t="shared" si="1"/>
        <v>1732000</v>
      </c>
      <c r="F95" s="17"/>
      <c r="G95" s="17"/>
      <c r="H95" s="17"/>
      <c r="I95" s="10"/>
      <c r="J95" s="10"/>
      <c r="K95" s="10"/>
      <c r="L95" s="10"/>
    </row>
    <row r="96" spans="2:12">
      <c r="B96" s="2"/>
      <c r="C96" s="16"/>
      <c r="D96" s="16"/>
      <c r="E96" s="8">
        <f t="shared" si="1"/>
        <v>1732000</v>
      </c>
      <c r="F96" s="16"/>
      <c r="G96" s="16"/>
      <c r="H96" s="16"/>
    </row>
    <row r="97" spans="2:9">
      <c r="B97" s="2"/>
      <c r="C97" s="16"/>
      <c r="D97" s="16"/>
      <c r="E97" s="8">
        <f t="shared" si="1"/>
        <v>1732000</v>
      </c>
      <c r="F97" s="16"/>
      <c r="G97" s="16"/>
      <c r="H97" s="16"/>
    </row>
    <row r="98" spans="2:9">
      <c r="B98" s="2"/>
      <c r="C98" s="16"/>
      <c r="D98" s="16"/>
      <c r="E98" s="8">
        <f t="shared" si="1"/>
        <v>1732000</v>
      </c>
      <c r="F98" s="16"/>
      <c r="G98" s="16"/>
      <c r="H98" s="16"/>
    </row>
    <row r="99" spans="2:9">
      <c r="B99" s="2"/>
      <c r="C99" s="16"/>
      <c r="D99" s="16"/>
      <c r="E99" s="8">
        <f t="shared" si="1"/>
        <v>1732000</v>
      </c>
      <c r="F99" s="16"/>
      <c r="G99" s="16"/>
      <c r="H99" s="16"/>
    </row>
    <row r="100" spans="2:9">
      <c r="B100" s="2"/>
      <c r="C100" s="16"/>
      <c r="D100" s="16"/>
      <c r="E100" s="8">
        <f t="shared" si="1"/>
        <v>1732000</v>
      </c>
      <c r="F100" s="16"/>
      <c r="G100" s="16"/>
      <c r="H100" s="16"/>
    </row>
    <row r="101" spans="2:9">
      <c r="B101" s="2"/>
      <c r="C101" s="16"/>
      <c r="D101" s="16"/>
      <c r="E101" s="8">
        <f t="shared" si="1"/>
        <v>1732000</v>
      </c>
      <c r="F101" s="16"/>
      <c r="G101" s="16"/>
      <c r="H101" s="16"/>
    </row>
    <row r="102" spans="2:9">
      <c r="B102" s="2"/>
      <c r="C102" s="16"/>
      <c r="D102" s="16"/>
      <c r="E102" s="8">
        <f t="shared" si="1"/>
        <v>1732000</v>
      </c>
      <c r="F102" s="16"/>
      <c r="G102" s="16"/>
      <c r="H102" s="16"/>
    </row>
    <row r="103" spans="2:9">
      <c r="B103" s="2"/>
      <c r="C103" s="16"/>
      <c r="D103" s="16"/>
      <c r="E103" s="8">
        <f t="shared" si="1"/>
        <v>1732000</v>
      </c>
      <c r="F103" s="16"/>
      <c r="G103" s="16"/>
      <c r="H103" s="16"/>
    </row>
    <row r="104" spans="2:9">
      <c r="B104" s="2"/>
      <c r="C104" s="16"/>
      <c r="D104" s="16"/>
      <c r="E104" s="8">
        <f t="shared" si="1"/>
        <v>1732000</v>
      </c>
      <c r="F104" s="16"/>
      <c r="G104" s="16"/>
      <c r="H104" s="16"/>
    </row>
    <row r="105" spans="2:9">
      <c r="B105" s="2"/>
      <c r="C105" s="16"/>
      <c r="D105" s="16"/>
      <c r="E105" s="8">
        <f t="shared" si="1"/>
        <v>1732000</v>
      </c>
      <c r="F105" s="16"/>
      <c r="G105" s="16"/>
      <c r="H105" s="16"/>
    </row>
    <row r="106" spans="2:9">
      <c r="C106" s="16"/>
      <c r="D106" s="16"/>
      <c r="E106" s="8">
        <f t="shared" si="1"/>
        <v>1732000</v>
      </c>
      <c r="G106" s="16"/>
      <c r="I106" s="24"/>
    </row>
    <row r="107" spans="2:9">
      <c r="C107" s="16"/>
      <c r="D107" s="16"/>
      <c r="E107" s="8">
        <f t="shared" si="1"/>
        <v>1732000</v>
      </c>
      <c r="I107" s="24"/>
    </row>
    <row r="108" spans="2:9">
      <c r="B108" s="2"/>
      <c r="C108" s="16"/>
      <c r="D108" s="16"/>
      <c r="E108" s="8">
        <f t="shared" si="1"/>
        <v>1732000</v>
      </c>
      <c r="F108" s="16"/>
      <c r="G108" s="16"/>
      <c r="H108" s="16"/>
    </row>
    <row r="109" spans="2:9">
      <c r="C109" s="16"/>
      <c r="D109" s="16"/>
      <c r="E109" s="8">
        <f t="shared" si="1"/>
        <v>1732000</v>
      </c>
      <c r="F109" s="16"/>
      <c r="G109" s="16"/>
      <c r="H109" s="16"/>
    </row>
    <row r="110" spans="2:9">
      <c r="C110" s="16"/>
      <c r="D110" s="16"/>
      <c r="E110" s="8">
        <f t="shared" si="1"/>
        <v>1732000</v>
      </c>
      <c r="F110" s="16"/>
      <c r="G110" s="16"/>
      <c r="H110" s="16"/>
    </row>
    <row r="111" spans="2:9">
      <c r="C111" s="16"/>
      <c r="D111" s="16"/>
      <c r="E111" s="8">
        <f t="shared" si="1"/>
        <v>1732000</v>
      </c>
      <c r="F111" s="16"/>
      <c r="G111" s="16"/>
      <c r="H111" s="16"/>
    </row>
    <row r="112" spans="2:9">
      <c r="C112" s="16"/>
      <c r="D112" s="16"/>
      <c r="E112" s="8">
        <f t="shared" si="1"/>
        <v>1732000</v>
      </c>
      <c r="F112" s="16"/>
      <c r="G112" s="16"/>
      <c r="H112" s="16"/>
    </row>
    <row r="113" spans="2:8">
      <c r="B113" s="2"/>
      <c r="C113" s="16"/>
      <c r="D113" s="16"/>
      <c r="E113" s="8">
        <f t="shared" si="1"/>
        <v>1732000</v>
      </c>
      <c r="F113" s="16"/>
      <c r="G113" s="16"/>
      <c r="H113" s="16"/>
    </row>
    <row r="114" spans="2:8">
      <c r="B114" s="2"/>
      <c r="C114" s="16"/>
      <c r="D114" s="16"/>
      <c r="E114" s="8">
        <f t="shared" si="1"/>
        <v>1732000</v>
      </c>
      <c r="F114" s="16"/>
      <c r="G114" s="16"/>
      <c r="H114" s="16"/>
    </row>
    <row r="115" spans="2:8">
      <c r="C115" s="16"/>
      <c r="D115" s="16"/>
      <c r="E115" s="8">
        <f t="shared" si="1"/>
        <v>1732000</v>
      </c>
      <c r="F115" s="16"/>
      <c r="G115" s="16"/>
      <c r="H115" s="16"/>
    </row>
    <row r="116" spans="2:8">
      <c r="C116" s="16"/>
      <c r="D116" s="16"/>
      <c r="E116" s="8">
        <f t="shared" si="1"/>
        <v>1732000</v>
      </c>
      <c r="F116" s="16"/>
      <c r="G116" s="16"/>
      <c r="H116" s="16"/>
    </row>
    <row r="117" spans="2:8">
      <c r="C117" s="16"/>
      <c r="D117" s="16"/>
      <c r="E117" s="8">
        <f t="shared" si="1"/>
        <v>1732000</v>
      </c>
      <c r="F117" s="16"/>
      <c r="G117" s="16"/>
      <c r="H117" s="16"/>
    </row>
    <row r="118" spans="2:8">
      <c r="C118" s="16"/>
      <c r="D118" s="16"/>
      <c r="E118" s="8">
        <f t="shared" si="1"/>
        <v>1732000</v>
      </c>
      <c r="F118" s="16"/>
      <c r="G118" s="16"/>
      <c r="H118" s="16"/>
    </row>
    <row r="119" spans="2:8">
      <c r="C119" s="16"/>
      <c r="D119" s="16"/>
      <c r="E119" s="8">
        <f t="shared" si="1"/>
        <v>1732000</v>
      </c>
      <c r="F119" s="16"/>
      <c r="G119" s="16"/>
      <c r="H119" s="16"/>
    </row>
    <row r="120" spans="2:8">
      <c r="C120" s="16"/>
      <c r="D120" s="16"/>
      <c r="E120" s="8">
        <f t="shared" si="1"/>
        <v>1732000</v>
      </c>
      <c r="F120" s="16"/>
      <c r="G120" s="16"/>
      <c r="H120" s="16"/>
    </row>
    <row r="121" spans="2:8">
      <c r="C121" s="16"/>
      <c r="D121" s="16"/>
      <c r="E121" s="8">
        <f t="shared" si="1"/>
        <v>1732000</v>
      </c>
      <c r="F121" s="16"/>
      <c r="G121" s="16"/>
      <c r="H121" s="16"/>
    </row>
    <row r="122" spans="2:8">
      <c r="C122" s="16"/>
      <c r="D122" s="16"/>
      <c r="E122" s="8">
        <f t="shared" si="1"/>
        <v>1732000</v>
      </c>
      <c r="F122" s="16"/>
      <c r="G122" s="16"/>
      <c r="H122" s="16"/>
    </row>
    <row r="123" spans="2:8">
      <c r="C123" s="16"/>
      <c r="D123" s="16"/>
      <c r="E123" s="8">
        <f t="shared" si="1"/>
        <v>1732000</v>
      </c>
      <c r="F123" s="16"/>
      <c r="G123" s="16"/>
      <c r="H123" s="16"/>
    </row>
    <row r="124" spans="2:8">
      <c r="C124" s="16"/>
      <c r="D124" s="16"/>
      <c r="E124" s="8">
        <f t="shared" si="1"/>
        <v>1732000</v>
      </c>
      <c r="F124" s="16"/>
      <c r="G124" s="16"/>
      <c r="H124" s="16"/>
    </row>
    <row r="125" spans="2:8">
      <c r="C125" s="16"/>
      <c r="D125" s="16"/>
      <c r="E125" s="8">
        <f t="shared" si="1"/>
        <v>1732000</v>
      </c>
      <c r="F125" s="16"/>
      <c r="G125" s="16"/>
      <c r="H125" s="16"/>
    </row>
    <row r="126" spans="2:8">
      <c r="C126" s="16"/>
      <c r="D126" s="16"/>
      <c r="E126" s="8">
        <f t="shared" si="1"/>
        <v>1732000</v>
      </c>
      <c r="F126" s="16"/>
      <c r="G126" s="16"/>
      <c r="H126" s="16"/>
    </row>
    <row r="127" spans="2:8">
      <c r="C127" s="16"/>
      <c r="D127" s="16"/>
      <c r="E127" s="8">
        <f t="shared" si="1"/>
        <v>1732000</v>
      </c>
      <c r="F127" s="16"/>
      <c r="G127" s="16"/>
      <c r="H127" s="16"/>
    </row>
    <row r="128" spans="2:8">
      <c r="C128" s="16"/>
      <c r="D128" s="16"/>
      <c r="E128" s="8">
        <f t="shared" si="1"/>
        <v>1732000</v>
      </c>
      <c r="F128" s="16"/>
      <c r="G128" s="16"/>
      <c r="H128" s="16"/>
    </row>
    <row r="129" spans="3:9">
      <c r="C129" s="16"/>
      <c r="D129" s="16"/>
      <c r="E129" s="8">
        <f t="shared" si="1"/>
        <v>1732000</v>
      </c>
      <c r="F129" s="16"/>
      <c r="G129" s="16"/>
      <c r="H129" s="16"/>
    </row>
    <row r="130" spans="3:9">
      <c r="C130" s="16"/>
      <c r="D130" s="16"/>
      <c r="E130" s="8">
        <f t="shared" si="1"/>
        <v>1732000</v>
      </c>
      <c r="F130" s="16"/>
      <c r="G130" s="16"/>
      <c r="H130" s="16"/>
    </row>
    <row r="131" spans="3:9">
      <c r="C131" s="16"/>
      <c r="D131" s="16"/>
      <c r="E131" s="8">
        <f t="shared" si="1"/>
        <v>1732000</v>
      </c>
      <c r="F131" s="16"/>
      <c r="G131" s="16"/>
      <c r="H131" s="16"/>
    </row>
    <row r="132" spans="3:9">
      <c r="C132" s="16"/>
      <c r="D132" s="16"/>
      <c r="E132" s="8">
        <f t="shared" si="1"/>
        <v>1732000</v>
      </c>
      <c r="F132" s="16"/>
      <c r="G132" s="16"/>
      <c r="H132" s="16"/>
    </row>
    <row r="133" spans="3:9">
      <c r="C133" s="16"/>
      <c r="D133" s="16"/>
      <c r="E133" s="8">
        <f t="shared" si="1"/>
        <v>1732000</v>
      </c>
      <c r="F133" s="16"/>
      <c r="G133" s="16"/>
      <c r="H133" s="16"/>
    </row>
    <row r="134" spans="3:9">
      <c r="C134" s="4"/>
      <c r="D134" s="16"/>
      <c r="E134" s="8">
        <f t="shared" si="1"/>
        <v>1732000</v>
      </c>
      <c r="F134" s="4"/>
      <c r="G134" s="4"/>
      <c r="H134" s="4"/>
      <c r="I134" s="20"/>
    </row>
    <row r="135" spans="3:9">
      <c r="C135" s="4"/>
      <c r="D135" s="4"/>
      <c r="E135" s="8"/>
      <c r="F135" s="4"/>
      <c r="G135" s="4"/>
      <c r="H135" s="4"/>
    </row>
    <row r="136" spans="3:9">
      <c r="C136" s="4"/>
      <c r="D136" s="4"/>
      <c r="E136" s="8"/>
      <c r="F136" s="4"/>
      <c r="G136" s="4"/>
      <c r="H136" s="4"/>
    </row>
    <row r="137" spans="3:9">
      <c r="C137" s="4"/>
      <c r="D137" s="4"/>
      <c r="E137" s="8"/>
      <c r="F137" s="4"/>
      <c r="G137" s="4"/>
      <c r="H137" s="4"/>
    </row>
    <row r="138" spans="3:9">
      <c r="C138" s="4"/>
      <c r="D138" s="4"/>
      <c r="E138" s="8"/>
      <c r="F138" s="4"/>
      <c r="G138" s="4"/>
      <c r="H138" s="4"/>
    </row>
    <row r="139" spans="3:9">
      <c r="C139" s="4"/>
      <c r="D139" s="4"/>
      <c r="E139" s="8"/>
      <c r="F139" s="4"/>
      <c r="G139" s="4"/>
      <c r="H139" s="4"/>
    </row>
    <row r="140" spans="3:9">
      <c r="C140" s="4"/>
      <c r="D140" s="4"/>
      <c r="E140" s="8"/>
      <c r="F140" s="4"/>
      <c r="G140" s="4"/>
      <c r="H140" s="4"/>
    </row>
    <row r="141" spans="3:9">
      <c r="E141" s="7"/>
    </row>
    <row r="142" spans="3:9">
      <c r="E142" s="7"/>
    </row>
    <row r="143" spans="3:9">
      <c r="E143" s="7"/>
    </row>
  </sheetData>
  <pageMargins left="0.7" right="0.7" top="0.75" bottom="0.75" header="0.3" footer="0.3"/>
  <pageSetup orientation="portrait" verticalDpi="20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2:L151"/>
  <sheetViews>
    <sheetView topLeftCell="A4" workbookViewId="0">
      <selection activeCell="I25" sqref="I25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6384" width="11.42578125" style="1"/>
  </cols>
  <sheetData>
    <row r="2" spans="2:9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9">
      <c r="C3" s="3"/>
      <c r="D3" s="3"/>
      <c r="E3" s="6"/>
      <c r="I3" s="3"/>
    </row>
    <row r="4" spans="2:9">
      <c r="B4" s="13" t="s">
        <v>36</v>
      </c>
      <c r="C4" s="13"/>
      <c r="D4" s="13"/>
      <c r="E4" s="14">
        <v>1756450</v>
      </c>
      <c r="F4" s="29">
        <v>0</v>
      </c>
      <c r="G4" s="13"/>
      <c r="H4" s="22">
        <v>-36492</v>
      </c>
    </row>
    <row r="5" spans="2:9">
      <c r="B5" s="2"/>
      <c r="C5" s="16"/>
      <c r="D5" s="16"/>
      <c r="E5" s="8">
        <f>E4+C5+D5</f>
        <v>1756450</v>
      </c>
      <c r="F5" s="17"/>
      <c r="G5" s="17"/>
      <c r="H5" s="17"/>
    </row>
    <row r="6" spans="2:9">
      <c r="B6" s="2">
        <v>43132</v>
      </c>
      <c r="C6" s="16"/>
      <c r="D6" s="16">
        <v>-2000</v>
      </c>
      <c r="E6" s="8">
        <f t="shared" ref="E6:E78" si="0">E5+C6+D6</f>
        <v>1754450</v>
      </c>
      <c r="F6" s="17"/>
      <c r="G6" s="17"/>
      <c r="H6" s="17"/>
      <c r="I6" s="1" t="s">
        <v>315</v>
      </c>
    </row>
    <row r="7" spans="2:9">
      <c r="B7" s="2">
        <v>43133</v>
      </c>
      <c r="C7" s="16"/>
      <c r="D7" s="16">
        <v>-98000</v>
      </c>
      <c r="E7" s="8">
        <f t="shared" si="0"/>
        <v>1656450</v>
      </c>
      <c r="F7" s="17">
        <v>-98000</v>
      </c>
      <c r="G7" s="17"/>
      <c r="H7" s="17"/>
      <c r="I7" s="1" t="s">
        <v>160</v>
      </c>
    </row>
    <row r="8" spans="2:9">
      <c r="B8" s="2">
        <v>43133</v>
      </c>
      <c r="C8" s="16"/>
      <c r="D8" s="16">
        <v>-53000</v>
      </c>
      <c r="E8" s="8">
        <f t="shared" si="0"/>
        <v>1603450</v>
      </c>
      <c r="F8" s="17">
        <v>-53000</v>
      </c>
      <c r="G8" s="17"/>
      <c r="H8" s="17"/>
      <c r="I8" s="1" t="s">
        <v>158</v>
      </c>
    </row>
    <row r="9" spans="2:9">
      <c r="B9" s="2">
        <v>43133</v>
      </c>
      <c r="C9" s="16"/>
      <c r="D9" s="16">
        <v>-3450</v>
      </c>
      <c r="E9" s="8">
        <f t="shared" si="0"/>
        <v>1600000</v>
      </c>
      <c r="F9" s="17"/>
      <c r="G9" s="17"/>
      <c r="H9" s="17"/>
      <c r="I9" s="1" t="s">
        <v>316</v>
      </c>
    </row>
    <row r="10" spans="2:9">
      <c r="B10" s="2">
        <v>43133</v>
      </c>
      <c r="C10" s="16"/>
      <c r="D10" s="16">
        <v>-1400</v>
      </c>
      <c r="E10" s="8">
        <f t="shared" si="0"/>
        <v>1598600</v>
      </c>
      <c r="F10" s="17"/>
      <c r="G10" s="17"/>
      <c r="H10" s="17"/>
      <c r="I10" s="1" t="s">
        <v>317</v>
      </c>
    </row>
    <row r="11" spans="2:9">
      <c r="B11" s="2">
        <v>43133</v>
      </c>
      <c r="C11" s="16"/>
      <c r="D11" s="16">
        <v>-2000</v>
      </c>
      <c r="E11" s="8">
        <f t="shared" si="0"/>
        <v>1596600</v>
      </c>
      <c r="F11" s="17"/>
      <c r="G11" s="17"/>
      <c r="H11" s="17"/>
      <c r="I11" s="1" t="s">
        <v>189</v>
      </c>
    </row>
    <row r="12" spans="2:9">
      <c r="B12" s="2">
        <v>43133</v>
      </c>
      <c r="C12" s="16"/>
      <c r="D12" s="16">
        <v>-1000</v>
      </c>
      <c r="E12" s="8">
        <f t="shared" si="0"/>
        <v>1595600</v>
      </c>
      <c r="F12" s="17"/>
      <c r="G12" s="17"/>
      <c r="H12" s="17"/>
      <c r="I12" s="1" t="s">
        <v>144</v>
      </c>
    </row>
    <row r="13" spans="2:9">
      <c r="B13" s="2">
        <v>43133</v>
      </c>
      <c r="C13" s="16"/>
      <c r="D13" s="16"/>
      <c r="E13" s="8">
        <f t="shared" si="0"/>
        <v>1595600</v>
      </c>
      <c r="F13" s="17">
        <v>40500</v>
      </c>
      <c r="G13" s="17"/>
      <c r="H13" s="17"/>
      <c r="I13" s="1" t="s">
        <v>110</v>
      </c>
    </row>
    <row r="14" spans="2:9">
      <c r="B14" s="2">
        <v>43134</v>
      </c>
      <c r="C14" s="16"/>
      <c r="D14" s="16">
        <v>-40000</v>
      </c>
      <c r="E14" s="8">
        <f t="shared" si="0"/>
        <v>1555600</v>
      </c>
      <c r="F14" s="17"/>
      <c r="G14" s="17"/>
      <c r="H14" s="17"/>
      <c r="I14" s="1" t="s">
        <v>275</v>
      </c>
    </row>
    <row r="15" spans="2:9">
      <c r="B15" s="2">
        <v>43137</v>
      </c>
      <c r="C15" s="16"/>
      <c r="D15" s="16"/>
      <c r="E15" s="8">
        <f t="shared" si="0"/>
        <v>1555600</v>
      </c>
      <c r="F15" s="17">
        <v>284500</v>
      </c>
      <c r="G15" s="17"/>
      <c r="H15" s="17"/>
      <c r="I15" s="1" t="s">
        <v>322</v>
      </c>
    </row>
    <row r="16" spans="2:9">
      <c r="B16" s="2">
        <v>43138</v>
      </c>
      <c r="C16" s="16"/>
      <c r="D16" s="16"/>
      <c r="E16" s="8">
        <f t="shared" si="0"/>
        <v>1555600</v>
      </c>
      <c r="F16" s="17">
        <v>191150</v>
      </c>
      <c r="G16" s="17"/>
      <c r="H16" s="17"/>
      <c r="I16" s="1" t="s">
        <v>332</v>
      </c>
    </row>
    <row r="17" spans="2:9">
      <c r="B17" s="2">
        <v>43141</v>
      </c>
      <c r="C17" s="16"/>
      <c r="D17" s="16">
        <v>-20000</v>
      </c>
      <c r="E17" s="8">
        <f t="shared" si="0"/>
        <v>1535600</v>
      </c>
      <c r="F17" s="17"/>
      <c r="G17" s="17"/>
      <c r="H17" s="17"/>
      <c r="I17" s="1" t="s">
        <v>275</v>
      </c>
    </row>
    <row r="18" spans="2:9">
      <c r="B18" s="2">
        <v>43144</v>
      </c>
      <c r="C18" s="16"/>
      <c r="D18" s="16"/>
      <c r="E18" s="8">
        <f t="shared" si="0"/>
        <v>1535600</v>
      </c>
      <c r="F18" s="17">
        <v>153000</v>
      </c>
      <c r="G18" s="17"/>
      <c r="H18" s="17"/>
      <c r="I18" s="1" t="s">
        <v>323</v>
      </c>
    </row>
    <row r="19" spans="2:9">
      <c r="B19" s="2">
        <v>43144</v>
      </c>
      <c r="C19" s="16"/>
      <c r="D19" s="16"/>
      <c r="E19" s="8">
        <f t="shared" si="0"/>
        <v>1535600</v>
      </c>
      <c r="F19" s="17">
        <v>5000</v>
      </c>
      <c r="G19" s="17"/>
      <c r="H19" s="17"/>
      <c r="I19" s="1" t="s">
        <v>324</v>
      </c>
    </row>
    <row r="20" spans="2:9">
      <c r="B20" s="2">
        <v>43145</v>
      </c>
      <c r="C20" s="16"/>
      <c r="D20" s="16"/>
      <c r="E20" s="8">
        <f t="shared" si="0"/>
        <v>1535600</v>
      </c>
      <c r="F20" s="17">
        <v>38700</v>
      </c>
      <c r="G20" s="17"/>
      <c r="H20" s="17"/>
      <c r="I20" s="1" t="s">
        <v>325</v>
      </c>
    </row>
    <row r="21" spans="2:9">
      <c r="B21" s="2">
        <v>43146</v>
      </c>
      <c r="C21" s="16"/>
      <c r="D21" s="16">
        <v>-76000</v>
      </c>
      <c r="E21" s="8">
        <f t="shared" si="0"/>
        <v>1459600</v>
      </c>
      <c r="F21" s="17">
        <v>-76000</v>
      </c>
      <c r="G21" s="17"/>
      <c r="H21" s="17"/>
      <c r="I21" s="1" t="s">
        <v>297</v>
      </c>
    </row>
    <row r="22" spans="2:9">
      <c r="B22" s="2">
        <v>43146</v>
      </c>
      <c r="C22" s="16"/>
      <c r="D22" s="16">
        <v>-2000</v>
      </c>
      <c r="E22" s="8">
        <f t="shared" si="0"/>
        <v>1457600</v>
      </c>
      <c r="F22" s="17"/>
      <c r="G22" s="17"/>
      <c r="H22" s="17"/>
      <c r="I22" s="1" t="s">
        <v>189</v>
      </c>
    </row>
    <row r="23" spans="2:9">
      <c r="B23" s="2">
        <v>43147</v>
      </c>
      <c r="C23" s="16">
        <v>12000</v>
      </c>
      <c r="D23" s="16"/>
      <c r="E23" s="8">
        <f t="shared" si="0"/>
        <v>1469600</v>
      </c>
      <c r="F23" s="17"/>
      <c r="G23" s="17"/>
      <c r="H23" s="17"/>
      <c r="I23" s="1" t="s">
        <v>334</v>
      </c>
    </row>
    <row r="24" spans="2:9">
      <c r="B24" s="2">
        <v>43147</v>
      </c>
      <c r="C24" s="16"/>
      <c r="D24" s="16"/>
      <c r="E24" s="8">
        <f t="shared" si="0"/>
        <v>1469600</v>
      </c>
      <c r="F24" s="17">
        <v>175500</v>
      </c>
      <c r="G24" s="17"/>
      <c r="H24" s="17"/>
      <c r="I24" s="1" t="s">
        <v>654</v>
      </c>
    </row>
    <row r="25" spans="2:9">
      <c r="B25" s="2">
        <v>43148</v>
      </c>
      <c r="C25" s="16"/>
      <c r="D25" s="16"/>
      <c r="E25" s="8">
        <f t="shared" si="0"/>
        <v>1469600</v>
      </c>
      <c r="F25" s="17"/>
      <c r="G25" s="17"/>
      <c r="H25" s="17">
        <v>650000</v>
      </c>
      <c r="I25" s="1" t="s">
        <v>326</v>
      </c>
    </row>
    <row r="26" spans="2:9">
      <c r="B26" s="2">
        <v>43145</v>
      </c>
      <c r="C26" s="16"/>
      <c r="D26" s="16">
        <v>-4200</v>
      </c>
      <c r="E26" s="8">
        <f t="shared" si="0"/>
        <v>1465400</v>
      </c>
      <c r="F26" s="17"/>
      <c r="G26" s="17"/>
      <c r="H26" s="17"/>
      <c r="I26" s="1" t="s">
        <v>327</v>
      </c>
    </row>
    <row r="27" spans="2:9">
      <c r="B27" s="2">
        <v>43150</v>
      </c>
      <c r="C27" s="16"/>
      <c r="D27" s="16"/>
      <c r="E27" s="8">
        <f t="shared" si="0"/>
        <v>1465400</v>
      </c>
      <c r="F27" s="17"/>
      <c r="G27" s="17"/>
      <c r="H27" s="17">
        <v>3000000</v>
      </c>
      <c r="I27" s="1" t="s">
        <v>329</v>
      </c>
    </row>
    <row r="28" spans="2:9">
      <c r="B28" s="2">
        <v>43151</v>
      </c>
      <c r="C28" s="16"/>
      <c r="D28" s="16"/>
      <c r="E28" s="8">
        <f t="shared" si="0"/>
        <v>1465400</v>
      </c>
      <c r="F28" s="17"/>
      <c r="G28" s="17"/>
      <c r="H28" s="17">
        <v>348878</v>
      </c>
      <c r="I28" s="1" t="s">
        <v>328</v>
      </c>
    </row>
    <row r="29" spans="2:9">
      <c r="B29" s="2">
        <v>43150</v>
      </c>
      <c r="C29" s="16"/>
      <c r="D29" s="16"/>
      <c r="E29" s="8">
        <f t="shared" si="0"/>
        <v>1465400</v>
      </c>
      <c r="F29" s="17">
        <v>218750</v>
      </c>
      <c r="G29" s="17"/>
      <c r="H29" s="17"/>
      <c r="I29" s="1" t="s">
        <v>331</v>
      </c>
    </row>
    <row r="30" spans="2:9">
      <c r="B30" s="2">
        <v>43150</v>
      </c>
      <c r="C30" s="16"/>
      <c r="D30" s="16"/>
      <c r="E30" s="8">
        <f t="shared" si="0"/>
        <v>1465400</v>
      </c>
      <c r="F30" s="17">
        <v>53550</v>
      </c>
      <c r="G30" s="17"/>
      <c r="H30" s="17"/>
      <c r="I30" s="1" t="s">
        <v>333</v>
      </c>
    </row>
    <row r="31" spans="2:9">
      <c r="B31" s="2">
        <v>43152</v>
      </c>
      <c r="C31" s="16"/>
      <c r="D31" s="16"/>
      <c r="E31" s="8">
        <f t="shared" si="0"/>
        <v>1465400</v>
      </c>
      <c r="F31" s="17"/>
      <c r="G31" s="17"/>
      <c r="H31" s="17">
        <v>400000</v>
      </c>
      <c r="I31" s="1" t="s">
        <v>330</v>
      </c>
    </row>
    <row r="32" spans="2:9">
      <c r="B32" s="2">
        <v>43154</v>
      </c>
      <c r="C32" s="16">
        <v>100000</v>
      </c>
      <c r="D32" s="16"/>
      <c r="E32" s="8">
        <f t="shared" si="0"/>
        <v>1565400</v>
      </c>
      <c r="F32" s="17"/>
      <c r="G32" s="17"/>
      <c r="H32" s="17"/>
      <c r="I32" s="1" t="s">
        <v>339</v>
      </c>
    </row>
    <row r="33" spans="2:10">
      <c r="B33" s="2">
        <v>43154</v>
      </c>
      <c r="C33" s="16"/>
      <c r="D33" s="16"/>
      <c r="E33" s="8">
        <f t="shared" si="0"/>
        <v>1565400</v>
      </c>
      <c r="F33" s="17">
        <v>30000</v>
      </c>
      <c r="G33" s="17"/>
      <c r="H33" s="17"/>
      <c r="I33" s="1" t="s">
        <v>341</v>
      </c>
    </row>
    <row r="34" spans="2:10">
      <c r="B34" s="2">
        <v>43154</v>
      </c>
      <c r="C34" s="16"/>
      <c r="D34" s="16"/>
      <c r="E34" s="8">
        <f t="shared" si="0"/>
        <v>1565400</v>
      </c>
      <c r="F34" s="17">
        <v>46800</v>
      </c>
      <c r="G34" s="17"/>
      <c r="H34" s="17"/>
      <c r="I34" s="1" t="s">
        <v>337</v>
      </c>
    </row>
    <row r="35" spans="2:10">
      <c r="B35" s="2">
        <v>43157</v>
      </c>
      <c r="C35" s="16"/>
      <c r="D35" s="16">
        <v>-181400</v>
      </c>
      <c r="E35" s="8">
        <f t="shared" si="0"/>
        <v>1384000</v>
      </c>
      <c r="F35" s="17"/>
      <c r="G35" s="17"/>
      <c r="H35" s="17"/>
      <c r="I35" s="1" t="s">
        <v>61</v>
      </c>
    </row>
    <row r="36" spans="2:10">
      <c r="B36" s="2">
        <v>43157</v>
      </c>
      <c r="C36" s="16"/>
      <c r="D36" s="16">
        <v>-85800</v>
      </c>
      <c r="E36" s="8">
        <f t="shared" si="0"/>
        <v>1298200</v>
      </c>
      <c r="F36" s="17"/>
      <c r="G36" s="17"/>
      <c r="H36" s="17"/>
      <c r="I36" s="1" t="s">
        <v>96</v>
      </c>
    </row>
    <row r="37" spans="2:10">
      <c r="B37" s="2">
        <v>43157</v>
      </c>
      <c r="C37" s="16"/>
      <c r="D37" s="16">
        <v>-81000</v>
      </c>
      <c r="E37" s="8">
        <f t="shared" si="0"/>
        <v>1217200</v>
      </c>
      <c r="F37" s="17"/>
      <c r="G37" s="17"/>
      <c r="H37" s="17"/>
      <c r="I37" s="1" t="s">
        <v>62</v>
      </c>
    </row>
    <row r="38" spans="2:10">
      <c r="B38" s="2">
        <v>43158</v>
      </c>
      <c r="C38" s="16"/>
      <c r="D38" s="16">
        <v>-5700</v>
      </c>
      <c r="E38" s="8">
        <f>E37+C38+D38</f>
        <v>1211500</v>
      </c>
      <c r="F38" s="17"/>
      <c r="G38" s="17"/>
      <c r="H38" s="17"/>
      <c r="I38" s="1" t="s">
        <v>340</v>
      </c>
    </row>
    <row r="39" spans="2:10">
      <c r="B39" s="2">
        <v>43159</v>
      </c>
      <c r="C39" s="16"/>
      <c r="D39" s="16"/>
      <c r="E39" s="8">
        <f t="shared" si="0"/>
        <v>1211500</v>
      </c>
      <c r="F39" s="17"/>
      <c r="G39" s="17"/>
      <c r="H39" s="17">
        <v>-354550</v>
      </c>
      <c r="I39" s="1" t="s">
        <v>121</v>
      </c>
    </row>
    <row r="40" spans="2:10">
      <c r="B40" s="2"/>
      <c r="C40" s="16"/>
      <c r="D40" s="16"/>
      <c r="E40" s="8">
        <f t="shared" si="0"/>
        <v>1211500</v>
      </c>
      <c r="F40" s="17"/>
      <c r="G40" s="17"/>
      <c r="H40" s="17"/>
      <c r="I40" s="1" t="s">
        <v>509</v>
      </c>
    </row>
    <row r="41" spans="2:10">
      <c r="B41" s="2"/>
      <c r="C41" s="16"/>
      <c r="D41" s="16"/>
      <c r="E41" s="8">
        <f t="shared" si="0"/>
        <v>1211500</v>
      </c>
      <c r="F41" s="17"/>
      <c r="G41" s="17"/>
      <c r="H41" s="17"/>
    </row>
    <row r="42" spans="2:10">
      <c r="B42" s="2"/>
      <c r="C42" s="16"/>
      <c r="D42" s="16"/>
      <c r="E42" s="8">
        <f t="shared" si="0"/>
        <v>1211500</v>
      </c>
      <c r="F42" s="17">
        <v>50000</v>
      </c>
      <c r="G42" s="17"/>
      <c r="H42" s="17"/>
      <c r="I42" s="10" t="s">
        <v>335</v>
      </c>
    </row>
    <row r="43" spans="2:10">
      <c r="B43" s="2"/>
      <c r="C43" s="16"/>
      <c r="D43" s="16"/>
      <c r="E43" s="8">
        <f t="shared" si="0"/>
        <v>1211500</v>
      </c>
      <c r="F43" s="17">
        <v>18000</v>
      </c>
      <c r="G43" s="17"/>
      <c r="H43" s="17"/>
      <c r="I43" s="10" t="s">
        <v>336</v>
      </c>
    </row>
    <row r="44" spans="2:10">
      <c r="B44" s="39"/>
      <c r="C44" s="36"/>
      <c r="D44" s="36"/>
      <c r="E44" s="8">
        <f t="shared" si="0"/>
        <v>1211500</v>
      </c>
      <c r="F44" s="17">
        <v>70000</v>
      </c>
      <c r="G44" s="36"/>
      <c r="H44" s="36"/>
      <c r="I44" s="10" t="s">
        <v>337</v>
      </c>
      <c r="J44" s="10"/>
    </row>
    <row r="45" spans="2:10">
      <c r="B45" s="2"/>
      <c r="C45" s="16"/>
      <c r="D45" s="16"/>
      <c r="E45" s="8">
        <f t="shared" si="0"/>
        <v>1211500</v>
      </c>
      <c r="F45" s="17">
        <v>40000</v>
      </c>
      <c r="G45" s="17"/>
      <c r="H45" s="17"/>
      <c r="I45" s="10" t="s">
        <v>338</v>
      </c>
      <c r="J45" s="10"/>
    </row>
    <row r="46" spans="2:10">
      <c r="B46" s="2"/>
      <c r="C46" s="16"/>
      <c r="D46" s="16"/>
      <c r="E46" s="8">
        <f t="shared" si="0"/>
        <v>1211500</v>
      </c>
      <c r="F46" s="17">
        <v>25000</v>
      </c>
      <c r="G46" s="17"/>
      <c r="H46" s="17"/>
      <c r="I46" s="10" t="s">
        <v>342</v>
      </c>
      <c r="J46" s="10"/>
    </row>
    <row r="47" spans="2:10">
      <c r="B47" s="2"/>
      <c r="C47" s="16"/>
      <c r="D47" s="16"/>
      <c r="E47" s="8">
        <f t="shared" si="0"/>
        <v>1211500</v>
      </c>
      <c r="F47" s="17">
        <v>30000</v>
      </c>
      <c r="G47" s="17"/>
      <c r="H47" s="17"/>
      <c r="I47" s="10" t="s">
        <v>343</v>
      </c>
      <c r="J47" s="10"/>
    </row>
    <row r="48" spans="2:10">
      <c r="B48" s="2"/>
      <c r="C48" s="16"/>
      <c r="D48" s="16"/>
      <c r="E48" s="8">
        <f t="shared" si="0"/>
        <v>1211500</v>
      </c>
      <c r="F48" s="17"/>
      <c r="G48" s="17"/>
      <c r="H48" s="17"/>
      <c r="I48" s="10"/>
    </row>
    <row r="49" spans="2:10">
      <c r="B49" s="2"/>
      <c r="C49" s="16"/>
      <c r="D49" s="16"/>
      <c r="E49" s="8">
        <f t="shared" si="0"/>
        <v>1211500</v>
      </c>
      <c r="F49" s="17"/>
      <c r="G49" s="17"/>
      <c r="H49" s="17"/>
      <c r="J49" s="10"/>
    </row>
    <row r="50" spans="2:10">
      <c r="B50" s="2"/>
      <c r="C50" s="16"/>
      <c r="D50" s="16"/>
      <c r="E50" s="8">
        <f t="shared" si="0"/>
        <v>1211500</v>
      </c>
      <c r="F50" s="17">
        <f>SUM(F4:F49)</f>
        <v>1243450</v>
      </c>
      <c r="G50" s="17"/>
      <c r="H50" s="17">
        <f>SUM(H4:H49)</f>
        <v>4007836</v>
      </c>
      <c r="I50" s="10"/>
      <c r="J50" s="10"/>
    </row>
    <row r="51" spans="2:10">
      <c r="B51" s="2"/>
      <c r="C51" s="16"/>
      <c r="D51" s="16"/>
      <c r="E51" s="8">
        <f t="shared" si="0"/>
        <v>1211500</v>
      </c>
      <c r="F51" s="17"/>
      <c r="G51" s="17"/>
      <c r="H51" s="17"/>
      <c r="I51" s="10"/>
      <c r="J51" s="10"/>
    </row>
    <row r="52" spans="2:10">
      <c r="B52" s="28" t="s">
        <v>47</v>
      </c>
      <c r="C52" s="22"/>
      <c r="D52" s="22"/>
      <c r="E52" s="14">
        <f t="shared" si="0"/>
        <v>1211500</v>
      </c>
      <c r="F52" s="22"/>
      <c r="G52" s="22"/>
      <c r="H52" s="22">
        <f>H50-F50</f>
        <v>2764386</v>
      </c>
      <c r="I52" s="10"/>
      <c r="J52" s="10"/>
    </row>
    <row r="53" spans="2:10">
      <c r="B53" s="30"/>
      <c r="C53" s="46"/>
      <c r="D53" s="46"/>
      <c r="E53" s="8">
        <f t="shared" si="0"/>
        <v>1211500</v>
      </c>
      <c r="F53" s="17"/>
      <c r="G53" s="17"/>
      <c r="H53" s="17"/>
      <c r="I53" s="10"/>
      <c r="J53" s="10"/>
    </row>
    <row r="54" spans="2:10">
      <c r="B54" s="30"/>
      <c r="C54" s="46"/>
      <c r="D54" s="46"/>
      <c r="E54" s="8">
        <f t="shared" si="0"/>
        <v>1211500</v>
      </c>
      <c r="F54" s="17"/>
      <c r="G54" s="17"/>
      <c r="H54" s="17"/>
      <c r="I54" s="10"/>
      <c r="J54" s="10"/>
    </row>
    <row r="55" spans="2:10">
      <c r="B55" s="2"/>
      <c r="C55" s="16"/>
      <c r="D55" s="16"/>
      <c r="E55" s="8">
        <f t="shared" si="0"/>
        <v>1211500</v>
      </c>
      <c r="F55" s="17"/>
      <c r="G55" s="17"/>
      <c r="H55" s="17"/>
      <c r="I55" s="10"/>
      <c r="J55" s="10"/>
    </row>
    <row r="56" spans="2:10">
      <c r="B56" s="2"/>
      <c r="C56" s="16"/>
      <c r="D56" s="16"/>
      <c r="E56" s="8">
        <f t="shared" si="0"/>
        <v>1211500</v>
      </c>
      <c r="F56" s="17"/>
      <c r="G56" s="17"/>
      <c r="H56" s="17"/>
      <c r="J56" s="10"/>
    </row>
    <row r="57" spans="2:10">
      <c r="B57" s="2"/>
      <c r="C57" s="16"/>
      <c r="D57" s="16"/>
      <c r="E57" s="8">
        <f t="shared" si="0"/>
        <v>1211500</v>
      </c>
      <c r="F57" s="17"/>
      <c r="G57" s="17"/>
      <c r="H57" s="17"/>
      <c r="I57" s="10"/>
      <c r="J57" s="10"/>
    </row>
    <row r="58" spans="2:10">
      <c r="B58" s="2"/>
      <c r="C58" s="16"/>
      <c r="D58" s="16"/>
      <c r="E58" s="8">
        <f t="shared" si="0"/>
        <v>1211500</v>
      </c>
      <c r="F58" s="17"/>
      <c r="G58" s="17"/>
      <c r="H58" s="17"/>
      <c r="J58" s="10"/>
    </row>
    <row r="59" spans="2:10">
      <c r="B59" s="2"/>
      <c r="D59" s="16"/>
      <c r="E59" s="8">
        <f t="shared" si="0"/>
        <v>1211500</v>
      </c>
      <c r="F59" s="17"/>
      <c r="G59" s="10"/>
      <c r="H59" s="17"/>
      <c r="J59" s="10"/>
    </row>
    <row r="60" spans="2:10">
      <c r="B60" s="2"/>
      <c r="D60" s="16"/>
      <c r="E60" s="8">
        <f t="shared" si="0"/>
        <v>1211500</v>
      </c>
      <c r="F60" s="17"/>
      <c r="G60" s="10"/>
      <c r="H60" s="17"/>
      <c r="I60" s="10"/>
      <c r="J60" s="10"/>
    </row>
    <row r="61" spans="2:10">
      <c r="B61" s="2"/>
      <c r="C61" s="16"/>
      <c r="D61" s="16"/>
      <c r="E61" s="8">
        <f t="shared" si="0"/>
        <v>1211500</v>
      </c>
      <c r="F61" s="17"/>
      <c r="G61" s="17"/>
      <c r="H61" s="17"/>
      <c r="I61" s="10"/>
      <c r="J61" s="10"/>
    </row>
    <row r="62" spans="2:10">
      <c r="B62" s="2"/>
      <c r="C62" s="16"/>
      <c r="D62" s="16"/>
      <c r="E62" s="8">
        <f t="shared" si="0"/>
        <v>1211500</v>
      </c>
      <c r="F62" s="17"/>
      <c r="G62" s="17"/>
      <c r="H62" s="17"/>
      <c r="I62" s="10"/>
      <c r="J62" s="10"/>
    </row>
    <row r="63" spans="2:10">
      <c r="B63" s="2"/>
      <c r="C63" s="16"/>
      <c r="D63" s="16"/>
      <c r="E63" s="8">
        <f t="shared" si="0"/>
        <v>1211500</v>
      </c>
      <c r="F63" s="17"/>
      <c r="G63" s="17"/>
      <c r="H63" s="17"/>
      <c r="J63" s="10"/>
    </row>
    <row r="64" spans="2:10">
      <c r="B64" s="2"/>
      <c r="C64" s="16"/>
      <c r="D64" s="16"/>
      <c r="E64" s="8">
        <f t="shared" si="0"/>
        <v>1211500</v>
      </c>
      <c r="F64" s="17"/>
      <c r="G64" s="17"/>
      <c r="H64" s="17"/>
      <c r="I64" s="10"/>
      <c r="J64" s="10"/>
    </row>
    <row r="65" spans="2:10">
      <c r="B65" s="2"/>
      <c r="C65" s="16"/>
      <c r="D65" s="16"/>
      <c r="E65" s="8">
        <f t="shared" si="0"/>
        <v>1211500</v>
      </c>
      <c r="F65" s="17"/>
      <c r="G65" s="17"/>
      <c r="H65" s="17"/>
      <c r="I65" s="10"/>
      <c r="J65" s="10"/>
    </row>
    <row r="66" spans="2:10">
      <c r="B66" s="2"/>
      <c r="C66" s="16"/>
      <c r="D66" s="16"/>
      <c r="E66" s="8">
        <f t="shared" si="0"/>
        <v>1211500</v>
      </c>
      <c r="F66" s="17"/>
      <c r="G66" s="17"/>
      <c r="H66" s="17"/>
      <c r="J66" s="10"/>
    </row>
    <row r="67" spans="2:10">
      <c r="B67" s="2"/>
      <c r="C67" s="16"/>
      <c r="D67" s="16"/>
      <c r="E67" s="8">
        <f t="shared" si="0"/>
        <v>1211500</v>
      </c>
      <c r="F67" s="17"/>
      <c r="G67" s="17"/>
      <c r="H67" s="17"/>
      <c r="I67" s="10"/>
      <c r="J67" s="10"/>
    </row>
    <row r="68" spans="2:10">
      <c r="B68" s="2"/>
      <c r="C68" s="16"/>
      <c r="D68" s="16"/>
      <c r="E68" s="8">
        <f t="shared" si="0"/>
        <v>1211500</v>
      </c>
      <c r="F68" s="17"/>
      <c r="G68" s="17"/>
      <c r="H68" s="17"/>
      <c r="I68" s="10"/>
      <c r="J68" s="10"/>
    </row>
    <row r="69" spans="2:10">
      <c r="B69" s="39"/>
      <c r="C69" s="36"/>
      <c r="D69" s="36"/>
      <c r="E69" s="8">
        <f t="shared" si="0"/>
        <v>1211500</v>
      </c>
      <c r="F69" s="36"/>
      <c r="G69" s="36"/>
      <c r="H69" s="36"/>
      <c r="I69" s="10"/>
      <c r="J69" s="10"/>
    </row>
    <row r="70" spans="2:10">
      <c r="B70" s="2"/>
      <c r="C70" s="16"/>
      <c r="D70" s="16"/>
      <c r="E70" s="8">
        <f t="shared" si="0"/>
        <v>1211500</v>
      </c>
      <c r="F70" s="17"/>
      <c r="G70" s="17"/>
      <c r="H70" s="17"/>
      <c r="I70" s="10"/>
      <c r="J70" s="10"/>
    </row>
    <row r="71" spans="2:10">
      <c r="B71" s="2"/>
      <c r="C71" s="16"/>
      <c r="D71" s="16"/>
      <c r="E71" s="8">
        <f t="shared" si="0"/>
        <v>1211500</v>
      </c>
      <c r="F71" s="17"/>
      <c r="G71" s="17"/>
      <c r="H71" s="17"/>
      <c r="J71" s="10"/>
    </row>
    <row r="72" spans="2:10">
      <c r="B72" s="2"/>
      <c r="C72" s="16"/>
      <c r="D72" s="16"/>
      <c r="E72" s="8">
        <f t="shared" si="0"/>
        <v>1211500</v>
      </c>
      <c r="G72" s="17"/>
      <c r="J72" s="10"/>
    </row>
    <row r="73" spans="2:10">
      <c r="B73" s="2"/>
      <c r="C73" s="16"/>
      <c r="D73" s="16"/>
      <c r="E73" s="8">
        <f t="shared" si="0"/>
        <v>1211500</v>
      </c>
      <c r="F73" s="17"/>
      <c r="G73" s="17"/>
      <c r="H73" s="17"/>
      <c r="I73" s="10"/>
      <c r="J73" s="10"/>
    </row>
    <row r="74" spans="2:10">
      <c r="B74" s="2"/>
      <c r="C74" s="16"/>
      <c r="D74" s="16"/>
      <c r="E74" s="8">
        <f t="shared" si="0"/>
        <v>1211500</v>
      </c>
      <c r="F74" s="17"/>
      <c r="G74" s="17"/>
      <c r="H74" s="17"/>
      <c r="I74" s="10"/>
      <c r="J74" s="10"/>
    </row>
    <row r="75" spans="2:10">
      <c r="B75" s="39"/>
      <c r="C75" s="36"/>
      <c r="D75" s="36"/>
      <c r="E75" s="8">
        <f t="shared" si="0"/>
        <v>1211500</v>
      </c>
      <c r="F75" s="36"/>
      <c r="G75" s="36"/>
      <c r="H75" s="36"/>
      <c r="I75" s="10"/>
      <c r="J75" s="10"/>
    </row>
    <row r="76" spans="2:10">
      <c r="B76" s="32"/>
      <c r="C76" s="17"/>
      <c r="D76" s="17"/>
      <c r="E76" s="8">
        <f t="shared" si="0"/>
        <v>1211500</v>
      </c>
      <c r="F76" s="17"/>
      <c r="G76" s="17"/>
      <c r="H76" s="17"/>
      <c r="I76" s="10"/>
      <c r="J76" s="10"/>
    </row>
    <row r="77" spans="2:10">
      <c r="B77" s="2"/>
      <c r="C77" s="16"/>
      <c r="D77" s="16"/>
      <c r="E77" s="8">
        <f t="shared" si="0"/>
        <v>1211500</v>
      </c>
      <c r="I77" s="10"/>
      <c r="J77" s="10"/>
    </row>
    <row r="78" spans="2:10">
      <c r="B78" s="2"/>
      <c r="C78" s="16"/>
      <c r="D78" s="16"/>
      <c r="E78" s="8">
        <f t="shared" si="0"/>
        <v>1211500</v>
      </c>
      <c r="I78" s="10"/>
      <c r="J78" s="10"/>
    </row>
    <row r="79" spans="2:10">
      <c r="B79" s="39"/>
      <c r="C79" s="17"/>
      <c r="D79" s="17"/>
      <c r="E79" s="8">
        <f t="shared" ref="E79:E142" si="1">E78+C79+D79</f>
        <v>1211500</v>
      </c>
      <c r="I79" s="10"/>
      <c r="J79" s="10"/>
    </row>
    <row r="80" spans="2:10">
      <c r="B80" s="2"/>
      <c r="C80" s="16"/>
      <c r="D80" s="16"/>
      <c r="E80" s="8">
        <f t="shared" si="1"/>
        <v>1211500</v>
      </c>
      <c r="F80" s="17"/>
      <c r="G80" s="17"/>
      <c r="H80" s="10"/>
      <c r="I80" s="10"/>
      <c r="J80" s="10"/>
    </row>
    <row r="81" spans="1:10">
      <c r="B81" s="2"/>
      <c r="C81" s="16"/>
      <c r="D81" s="16"/>
      <c r="E81" s="8">
        <f t="shared" si="1"/>
        <v>1211500</v>
      </c>
      <c r="F81" s="17"/>
      <c r="G81" s="17"/>
      <c r="H81" s="17"/>
      <c r="I81" s="10"/>
      <c r="J81" s="10"/>
    </row>
    <row r="82" spans="1:10">
      <c r="A82" s="44"/>
      <c r="B82" s="44"/>
      <c r="C82" s="43"/>
      <c r="D82" s="43">
        <v>-26500</v>
      </c>
      <c r="E82" s="8">
        <f t="shared" si="1"/>
        <v>1185000</v>
      </c>
      <c r="F82" s="43"/>
      <c r="G82" s="43"/>
      <c r="H82" s="43"/>
      <c r="I82" s="44" t="s">
        <v>263</v>
      </c>
    </row>
    <row r="83" spans="1:10">
      <c r="B83" s="39"/>
      <c r="C83" s="17"/>
      <c r="D83" s="17"/>
      <c r="E83" s="8">
        <f t="shared" si="1"/>
        <v>1185000</v>
      </c>
      <c r="F83" s="17"/>
      <c r="G83" s="17"/>
      <c r="H83" s="17"/>
      <c r="I83" s="10"/>
    </row>
    <row r="84" spans="1:10">
      <c r="B84" s="32"/>
      <c r="C84" s="17"/>
      <c r="D84" s="17"/>
      <c r="E84" s="8">
        <f t="shared" si="1"/>
        <v>1185000</v>
      </c>
      <c r="F84" s="17"/>
      <c r="G84" s="17"/>
      <c r="H84" s="17"/>
      <c r="I84" s="10"/>
    </row>
    <row r="85" spans="1:10">
      <c r="B85" s="39"/>
      <c r="C85" s="17"/>
      <c r="D85" s="17"/>
      <c r="E85" s="8">
        <f t="shared" si="1"/>
        <v>1185000</v>
      </c>
      <c r="F85" s="36"/>
      <c r="G85" s="36"/>
      <c r="H85" s="36"/>
      <c r="I85" s="10"/>
    </row>
    <row r="86" spans="1:10">
      <c r="B86" s="2"/>
      <c r="C86" s="16"/>
      <c r="D86" s="16"/>
      <c r="E86" s="8">
        <f t="shared" si="1"/>
        <v>1185000</v>
      </c>
      <c r="F86" s="17"/>
      <c r="G86" s="17"/>
      <c r="H86" s="17"/>
      <c r="I86" s="10"/>
    </row>
    <row r="87" spans="1:10">
      <c r="B87" s="2"/>
      <c r="C87" s="16"/>
      <c r="D87" s="16"/>
      <c r="E87" s="8">
        <f t="shared" si="1"/>
        <v>1185000</v>
      </c>
      <c r="F87" s="17"/>
      <c r="G87" s="17"/>
      <c r="H87" s="17"/>
      <c r="I87" s="10"/>
    </row>
    <row r="88" spans="1:10">
      <c r="B88" s="2"/>
      <c r="C88" s="16"/>
      <c r="D88" s="16"/>
      <c r="E88" s="8">
        <f t="shared" si="1"/>
        <v>1185000</v>
      </c>
      <c r="F88" s="17"/>
      <c r="G88" s="17"/>
      <c r="H88" s="17"/>
      <c r="I88" s="10"/>
    </row>
    <row r="89" spans="1:10">
      <c r="B89" s="2"/>
      <c r="C89" s="16"/>
      <c r="D89" s="16"/>
      <c r="E89" s="8">
        <f t="shared" si="1"/>
        <v>1185000</v>
      </c>
      <c r="F89" s="16"/>
      <c r="G89" s="16"/>
      <c r="H89" s="16"/>
    </row>
    <row r="90" spans="1:10">
      <c r="B90" s="2"/>
      <c r="C90" s="16"/>
      <c r="D90" s="16"/>
      <c r="E90" s="8">
        <f t="shared" si="1"/>
        <v>1185000</v>
      </c>
      <c r="F90" s="16"/>
      <c r="G90" s="16"/>
      <c r="H90" s="16"/>
    </row>
    <row r="91" spans="1:10">
      <c r="B91" s="2"/>
      <c r="C91" s="16"/>
      <c r="D91" s="16"/>
      <c r="E91" s="8">
        <f t="shared" si="1"/>
        <v>1185000</v>
      </c>
      <c r="F91" s="16"/>
      <c r="G91" s="16"/>
      <c r="H91" s="16"/>
    </row>
    <row r="92" spans="1:10">
      <c r="B92" s="2"/>
      <c r="C92" s="16"/>
      <c r="D92" s="16"/>
      <c r="E92" s="8">
        <f t="shared" si="1"/>
        <v>1185000</v>
      </c>
      <c r="F92" s="16"/>
      <c r="G92" s="16"/>
      <c r="H92" s="16"/>
    </row>
    <row r="93" spans="1:10">
      <c r="B93" s="2"/>
      <c r="C93" s="16"/>
      <c r="D93" s="16"/>
      <c r="E93" s="8">
        <f t="shared" si="1"/>
        <v>1185000</v>
      </c>
      <c r="F93" s="16"/>
      <c r="G93" s="16"/>
      <c r="H93" s="16"/>
    </row>
    <row r="94" spans="1:10">
      <c r="B94" s="2"/>
      <c r="C94" s="16"/>
      <c r="D94" s="16"/>
      <c r="E94" s="8">
        <f t="shared" si="1"/>
        <v>1185000</v>
      </c>
      <c r="F94" s="16"/>
      <c r="G94" s="16"/>
      <c r="H94" s="16"/>
    </row>
    <row r="95" spans="1:10">
      <c r="B95" s="2"/>
      <c r="C95" s="16"/>
      <c r="D95" s="16"/>
      <c r="E95" s="8">
        <f t="shared" si="1"/>
        <v>1185000</v>
      </c>
      <c r="F95" s="16"/>
      <c r="G95" s="16"/>
      <c r="H95" s="16"/>
    </row>
    <row r="96" spans="1:10">
      <c r="B96" s="2"/>
      <c r="C96" s="16"/>
      <c r="D96" s="16"/>
      <c r="E96" s="8">
        <f t="shared" si="1"/>
        <v>1185000</v>
      </c>
      <c r="F96" s="16"/>
      <c r="G96" s="16"/>
      <c r="H96" s="16"/>
    </row>
    <row r="97" spans="2:12">
      <c r="B97" s="2"/>
      <c r="C97" s="17"/>
      <c r="D97" s="17"/>
      <c r="E97" s="8">
        <f t="shared" si="1"/>
        <v>1185000</v>
      </c>
      <c r="F97" s="17"/>
      <c r="G97" s="17"/>
      <c r="H97" s="17"/>
      <c r="I97" s="10"/>
    </row>
    <row r="98" spans="2:12">
      <c r="B98" s="32"/>
      <c r="C98" s="17"/>
      <c r="D98" s="17"/>
      <c r="E98" s="8">
        <f t="shared" si="1"/>
        <v>1185000</v>
      </c>
      <c r="F98" s="17"/>
      <c r="G98" s="17"/>
      <c r="H98" s="17"/>
      <c r="I98" s="10"/>
      <c r="J98" s="10"/>
      <c r="K98" s="10"/>
      <c r="L98" s="10"/>
    </row>
    <row r="99" spans="2:12">
      <c r="B99" s="32"/>
      <c r="C99" s="17"/>
      <c r="D99" s="17"/>
      <c r="E99" s="8">
        <f t="shared" si="1"/>
        <v>1185000</v>
      </c>
      <c r="F99" s="17"/>
      <c r="G99" s="17"/>
      <c r="H99" s="17"/>
      <c r="I99" s="10"/>
      <c r="J99" s="10"/>
      <c r="K99" s="10"/>
      <c r="L99" s="10"/>
    </row>
    <row r="100" spans="2:12">
      <c r="B100" s="32"/>
      <c r="C100" s="17"/>
      <c r="D100" s="17"/>
      <c r="E100" s="8">
        <f t="shared" si="1"/>
        <v>1185000</v>
      </c>
      <c r="F100" s="17"/>
      <c r="G100" s="17"/>
      <c r="H100" s="17"/>
      <c r="I100" s="10"/>
      <c r="J100" s="10"/>
      <c r="K100" s="10"/>
      <c r="L100" s="10"/>
    </row>
    <row r="101" spans="2:12">
      <c r="B101" s="2"/>
      <c r="C101" s="16"/>
      <c r="D101" s="16"/>
      <c r="E101" s="8">
        <f t="shared" si="1"/>
        <v>1185000</v>
      </c>
      <c r="F101" s="17"/>
      <c r="G101" s="17"/>
      <c r="H101" s="17"/>
      <c r="I101" s="10"/>
      <c r="J101" s="10"/>
      <c r="K101" s="10"/>
      <c r="L101" s="10"/>
    </row>
    <row r="102" spans="2:12">
      <c r="B102" s="2"/>
      <c r="C102" s="16"/>
      <c r="D102" s="16"/>
      <c r="E102" s="8">
        <f t="shared" si="1"/>
        <v>1185000</v>
      </c>
      <c r="F102" s="17"/>
      <c r="G102" s="17"/>
      <c r="H102" s="17"/>
      <c r="I102" s="10"/>
      <c r="J102" s="10"/>
      <c r="K102" s="10"/>
      <c r="L102" s="10"/>
    </row>
    <row r="103" spans="2:12">
      <c r="B103" s="2"/>
      <c r="C103" s="16"/>
      <c r="D103" s="16"/>
      <c r="E103" s="8">
        <f t="shared" si="1"/>
        <v>1185000</v>
      </c>
      <c r="F103" s="17"/>
      <c r="G103" s="17"/>
      <c r="H103" s="17"/>
      <c r="I103" s="10"/>
      <c r="J103" s="10"/>
      <c r="K103" s="10"/>
      <c r="L103" s="10"/>
    </row>
    <row r="104" spans="2:12">
      <c r="B104" s="2"/>
      <c r="C104" s="16"/>
      <c r="D104" s="16"/>
      <c r="E104" s="8">
        <f t="shared" si="1"/>
        <v>1185000</v>
      </c>
      <c r="F104" s="16"/>
      <c r="G104" s="16"/>
      <c r="H104" s="16"/>
    </row>
    <row r="105" spans="2:12">
      <c r="B105" s="2"/>
      <c r="C105" s="16"/>
      <c r="D105" s="16"/>
      <c r="E105" s="8">
        <f t="shared" si="1"/>
        <v>1185000</v>
      </c>
      <c r="F105" s="16"/>
      <c r="G105" s="16"/>
      <c r="H105" s="16"/>
    </row>
    <row r="106" spans="2:12">
      <c r="B106" s="2"/>
      <c r="C106" s="16"/>
      <c r="D106" s="16"/>
      <c r="E106" s="8">
        <f t="shared" si="1"/>
        <v>1185000</v>
      </c>
      <c r="F106" s="16"/>
      <c r="G106" s="16"/>
      <c r="H106" s="16"/>
    </row>
    <row r="107" spans="2:12">
      <c r="B107" s="2"/>
      <c r="C107" s="16"/>
      <c r="D107" s="16"/>
      <c r="E107" s="8">
        <f t="shared" si="1"/>
        <v>1185000</v>
      </c>
      <c r="F107" s="16"/>
      <c r="G107" s="16"/>
      <c r="H107" s="16"/>
    </row>
    <row r="108" spans="2:12">
      <c r="B108" s="2"/>
      <c r="C108" s="16"/>
      <c r="D108" s="16"/>
      <c r="E108" s="8">
        <f t="shared" si="1"/>
        <v>1185000</v>
      </c>
      <c r="F108" s="16"/>
      <c r="G108" s="16"/>
      <c r="H108" s="16"/>
    </row>
    <row r="109" spans="2:12">
      <c r="B109" s="2"/>
      <c r="C109" s="16"/>
      <c r="D109" s="16"/>
      <c r="E109" s="8">
        <f t="shared" si="1"/>
        <v>1185000</v>
      </c>
      <c r="F109" s="16"/>
      <c r="G109" s="16"/>
      <c r="H109" s="16"/>
    </row>
    <row r="110" spans="2:12">
      <c r="B110" s="2"/>
      <c r="C110" s="16"/>
      <c r="D110" s="16"/>
      <c r="E110" s="8">
        <f t="shared" si="1"/>
        <v>1185000</v>
      </c>
      <c r="F110" s="16"/>
      <c r="G110" s="16"/>
      <c r="H110" s="16"/>
    </row>
    <row r="111" spans="2:12">
      <c r="B111" s="2"/>
      <c r="C111" s="16"/>
      <c r="D111" s="16"/>
      <c r="E111" s="8">
        <f t="shared" si="1"/>
        <v>1185000</v>
      </c>
      <c r="F111" s="16"/>
      <c r="G111" s="16"/>
      <c r="H111" s="16"/>
    </row>
    <row r="112" spans="2:12">
      <c r="B112" s="2"/>
      <c r="C112" s="16"/>
      <c r="D112" s="16"/>
      <c r="E112" s="8">
        <f t="shared" si="1"/>
        <v>1185000</v>
      </c>
      <c r="F112" s="16"/>
      <c r="G112" s="16"/>
      <c r="H112" s="16"/>
    </row>
    <row r="113" spans="2:9">
      <c r="B113" s="2"/>
      <c r="C113" s="16"/>
      <c r="D113" s="16"/>
      <c r="E113" s="8">
        <f t="shared" si="1"/>
        <v>1185000</v>
      </c>
      <c r="F113" s="16"/>
      <c r="G113" s="16"/>
      <c r="H113" s="16"/>
    </row>
    <row r="114" spans="2:9">
      <c r="C114" s="16"/>
      <c r="D114" s="16"/>
      <c r="E114" s="8">
        <f t="shared" si="1"/>
        <v>1185000</v>
      </c>
      <c r="G114" s="16"/>
      <c r="I114" s="24"/>
    </row>
    <row r="115" spans="2:9">
      <c r="C115" s="16"/>
      <c r="D115" s="16"/>
      <c r="E115" s="8">
        <f t="shared" si="1"/>
        <v>1185000</v>
      </c>
      <c r="I115" s="24"/>
    </row>
    <row r="116" spans="2:9">
      <c r="B116" s="2"/>
      <c r="C116" s="16"/>
      <c r="D116" s="16"/>
      <c r="E116" s="8">
        <f t="shared" si="1"/>
        <v>1185000</v>
      </c>
      <c r="F116" s="16"/>
      <c r="G116" s="16"/>
      <c r="H116" s="16"/>
    </row>
    <row r="117" spans="2:9">
      <c r="C117" s="16"/>
      <c r="D117" s="16"/>
      <c r="E117" s="8">
        <f t="shared" si="1"/>
        <v>1185000</v>
      </c>
      <c r="F117" s="16"/>
      <c r="G117" s="16"/>
      <c r="H117" s="16"/>
    </row>
    <row r="118" spans="2:9">
      <c r="C118" s="16"/>
      <c r="D118" s="16"/>
      <c r="E118" s="8">
        <f t="shared" si="1"/>
        <v>1185000</v>
      </c>
      <c r="F118" s="16"/>
      <c r="G118" s="16"/>
      <c r="H118" s="16"/>
    </row>
    <row r="119" spans="2:9">
      <c r="C119" s="16"/>
      <c r="D119" s="16"/>
      <c r="E119" s="8">
        <f t="shared" si="1"/>
        <v>1185000</v>
      </c>
      <c r="F119" s="16"/>
      <c r="G119" s="16"/>
      <c r="H119" s="16"/>
    </row>
    <row r="120" spans="2:9">
      <c r="C120" s="16"/>
      <c r="D120" s="16"/>
      <c r="E120" s="8">
        <f t="shared" si="1"/>
        <v>1185000</v>
      </c>
      <c r="F120" s="16"/>
      <c r="G120" s="16"/>
      <c r="H120" s="16"/>
    </row>
    <row r="121" spans="2:9">
      <c r="B121" s="2"/>
      <c r="C121" s="16"/>
      <c r="D121" s="16"/>
      <c r="E121" s="8">
        <f t="shared" si="1"/>
        <v>1185000</v>
      </c>
      <c r="F121" s="16"/>
      <c r="G121" s="16"/>
      <c r="H121" s="16"/>
    </row>
    <row r="122" spans="2:9">
      <c r="B122" s="2"/>
      <c r="C122" s="16"/>
      <c r="D122" s="16"/>
      <c r="E122" s="8">
        <f t="shared" si="1"/>
        <v>1185000</v>
      </c>
      <c r="F122" s="16"/>
      <c r="G122" s="16"/>
      <c r="H122" s="16"/>
    </row>
    <row r="123" spans="2:9">
      <c r="C123" s="16"/>
      <c r="D123" s="16"/>
      <c r="E123" s="8">
        <f t="shared" si="1"/>
        <v>1185000</v>
      </c>
      <c r="F123" s="16"/>
      <c r="G123" s="16"/>
      <c r="H123" s="16"/>
    </row>
    <row r="124" spans="2:9">
      <c r="C124" s="16"/>
      <c r="D124" s="16"/>
      <c r="E124" s="8">
        <f t="shared" si="1"/>
        <v>1185000</v>
      </c>
      <c r="F124" s="16"/>
      <c r="G124" s="16"/>
      <c r="H124" s="16"/>
    </row>
    <row r="125" spans="2:9">
      <c r="C125" s="16"/>
      <c r="D125" s="16"/>
      <c r="E125" s="8">
        <f t="shared" si="1"/>
        <v>1185000</v>
      </c>
      <c r="F125" s="16"/>
      <c r="G125" s="16"/>
      <c r="H125" s="16"/>
    </row>
    <row r="126" spans="2:9">
      <c r="C126" s="16"/>
      <c r="D126" s="16"/>
      <c r="E126" s="8">
        <f t="shared" si="1"/>
        <v>1185000</v>
      </c>
      <c r="F126" s="16"/>
      <c r="G126" s="16"/>
      <c r="H126" s="16"/>
    </row>
    <row r="127" spans="2:9">
      <c r="C127" s="16"/>
      <c r="D127" s="16"/>
      <c r="E127" s="8">
        <f t="shared" si="1"/>
        <v>1185000</v>
      </c>
      <c r="F127" s="16"/>
      <c r="G127" s="16"/>
      <c r="H127" s="16"/>
    </row>
    <row r="128" spans="2:9">
      <c r="C128" s="16"/>
      <c r="D128" s="16"/>
      <c r="E128" s="8">
        <f t="shared" si="1"/>
        <v>1185000</v>
      </c>
      <c r="F128" s="16"/>
      <c r="G128" s="16"/>
      <c r="H128" s="16"/>
    </row>
    <row r="129" spans="3:9">
      <c r="C129" s="16"/>
      <c r="D129" s="16"/>
      <c r="E129" s="8">
        <f t="shared" si="1"/>
        <v>1185000</v>
      </c>
      <c r="F129" s="16"/>
      <c r="G129" s="16"/>
      <c r="H129" s="16"/>
    </row>
    <row r="130" spans="3:9">
      <c r="C130" s="16"/>
      <c r="D130" s="16"/>
      <c r="E130" s="8">
        <f t="shared" si="1"/>
        <v>1185000</v>
      </c>
      <c r="F130" s="16"/>
      <c r="G130" s="16"/>
      <c r="H130" s="16"/>
    </row>
    <row r="131" spans="3:9">
      <c r="C131" s="16"/>
      <c r="D131" s="16"/>
      <c r="E131" s="8">
        <f t="shared" si="1"/>
        <v>1185000</v>
      </c>
      <c r="F131" s="16"/>
      <c r="G131" s="16"/>
      <c r="H131" s="16"/>
    </row>
    <row r="132" spans="3:9">
      <c r="C132" s="16"/>
      <c r="D132" s="16"/>
      <c r="E132" s="8">
        <f t="shared" si="1"/>
        <v>1185000</v>
      </c>
      <c r="F132" s="16"/>
      <c r="G132" s="16"/>
      <c r="H132" s="16"/>
    </row>
    <row r="133" spans="3:9">
      <c r="C133" s="16"/>
      <c r="D133" s="16"/>
      <c r="E133" s="8">
        <f t="shared" si="1"/>
        <v>1185000</v>
      </c>
      <c r="F133" s="16"/>
      <c r="G133" s="16"/>
      <c r="H133" s="16"/>
    </row>
    <row r="134" spans="3:9">
      <c r="C134" s="16"/>
      <c r="D134" s="16"/>
      <c r="E134" s="8">
        <f t="shared" si="1"/>
        <v>1185000</v>
      </c>
      <c r="F134" s="16"/>
      <c r="G134" s="16"/>
      <c r="H134" s="16"/>
    </row>
    <row r="135" spans="3:9">
      <c r="C135" s="16"/>
      <c r="D135" s="16"/>
      <c r="E135" s="8">
        <f t="shared" si="1"/>
        <v>1185000</v>
      </c>
      <c r="F135" s="16"/>
      <c r="G135" s="16"/>
      <c r="H135" s="16"/>
    </row>
    <row r="136" spans="3:9">
      <c r="C136" s="16"/>
      <c r="D136" s="16"/>
      <c r="E136" s="8">
        <f t="shared" si="1"/>
        <v>1185000</v>
      </c>
      <c r="F136" s="16"/>
      <c r="G136" s="16"/>
      <c r="H136" s="16"/>
    </row>
    <row r="137" spans="3:9">
      <c r="C137" s="16"/>
      <c r="D137" s="16"/>
      <c r="E137" s="8">
        <f t="shared" si="1"/>
        <v>1185000</v>
      </c>
      <c r="F137" s="16"/>
      <c r="G137" s="16"/>
      <c r="H137" s="16"/>
    </row>
    <row r="138" spans="3:9">
      <c r="C138" s="16"/>
      <c r="D138" s="16"/>
      <c r="E138" s="8">
        <f t="shared" si="1"/>
        <v>1185000</v>
      </c>
      <c r="F138" s="16"/>
      <c r="G138" s="16"/>
      <c r="H138" s="16"/>
    </row>
    <row r="139" spans="3:9">
      <c r="C139" s="16"/>
      <c r="D139" s="16"/>
      <c r="E139" s="8">
        <f t="shared" si="1"/>
        <v>1185000</v>
      </c>
      <c r="F139" s="16"/>
      <c r="G139" s="16"/>
      <c r="H139" s="16"/>
    </row>
    <row r="140" spans="3:9">
      <c r="C140" s="16"/>
      <c r="D140" s="16"/>
      <c r="E140" s="8">
        <f t="shared" si="1"/>
        <v>1185000</v>
      </c>
      <c r="F140" s="16"/>
      <c r="G140" s="16"/>
      <c r="H140" s="16"/>
    </row>
    <row r="141" spans="3:9">
      <c r="C141" s="16"/>
      <c r="D141" s="16"/>
      <c r="E141" s="8">
        <f t="shared" si="1"/>
        <v>1185000</v>
      </c>
      <c r="F141" s="16"/>
      <c r="G141" s="16"/>
      <c r="H141" s="16"/>
    </row>
    <row r="142" spans="3:9">
      <c r="C142" s="4"/>
      <c r="D142" s="16"/>
      <c r="E142" s="8">
        <f t="shared" si="1"/>
        <v>1185000</v>
      </c>
      <c r="F142" s="4"/>
      <c r="G142" s="4"/>
      <c r="H142" s="4"/>
      <c r="I142" s="20"/>
    </row>
    <row r="143" spans="3:9">
      <c r="C143" s="4"/>
      <c r="D143" s="4"/>
      <c r="E143" s="8"/>
      <c r="F143" s="4"/>
      <c r="G143" s="4"/>
      <c r="H143" s="4"/>
    </row>
    <row r="144" spans="3:9">
      <c r="C144" s="4"/>
      <c r="D144" s="4"/>
      <c r="E144" s="8"/>
      <c r="F144" s="4"/>
      <c r="G144" s="4"/>
      <c r="H144" s="4"/>
    </row>
    <row r="145" spans="3:8">
      <c r="C145" s="4"/>
      <c r="D145" s="4"/>
      <c r="E145" s="8"/>
      <c r="F145" s="4"/>
      <c r="G145" s="4"/>
      <c r="H145" s="4"/>
    </row>
    <row r="146" spans="3:8">
      <c r="C146" s="4"/>
      <c r="D146" s="4"/>
      <c r="E146" s="8"/>
      <c r="F146" s="4"/>
      <c r="G146" s="4"/>
      <c r="H146" s="4"/>
    </row>
    <row r="147" spans="3:8">
      <c r="C147" s="4"/>
      <c r="D147" s="4"/>
      <c r="E147" s="8"/>
      <c r="F147" s="4"/>
      <c r="G147" s="4"/>
      <c r="H147" s="4"/>
    </row>
    <row r="148" spans="3:8">
      <c r="C148" s="4"/>
      <c r="D148" s="4"/>
      <c r="E148" s="8"/>
      <c r="F148" s="4"/>
      <c r="G148" s="4"/>
      <c r="H148" s="4"/>
    </row>
    <row r="149" spans="3:8">
      <c r="E149" s="7"/>
    </row>
    <row r="150" spans="3:8">
      <c r="E150" s="7"/>
    </row>
    <row r="151" spans="3:8">
      <c r="E151" s="7"/>
    </row>
  </sheetData>
  <pageMargins left="0.7" right="0.7" top="0.75" bottom="0.75" header="0.3" footer="0.3"/>
  <pageSetup orientation="portrait" verticalDpi="2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2:L155"/>
  <sheetViews>
    <sheetView workbookViewId="0">
      <selection activeCell="F25" sqref="F25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6384" width="11.42578125" style="1"/>
  </cols>
  <sheetData>
    <row r="2" spans="2:9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9">
      <c r="C3" s="3"/>
      <c r="D3" s="3"/>
      <c r="E3" s="6"/>
      <c r="I3" s="3"/>
    </row>
    <row r="4" spans="2:9">
      <c r="B4" s="13" t="s">
        <v>36</v>
      </c>
      <c r="C4" s="13"/>
      <c r="D4" s="13"/>
      <c r="E4" s="14">
        <v>1211500</v>
      </c>
      <c r="F4" s="29">
        <v>0</v>
      </c>
      <c r="G4" s="13"/>
      <c r="H4" s="22">
        <v>2764386</v>
      </c>
    </row>
    <row r="5" spans="2:9">
      <c r="B5" s="2"/>
      <c r="C5" s="16"/>
      <c r="D5" s="16"/>
      <c r="E5" s="8">
        <f>E4+C5+D5</f>
        <v>1211500</v>
      </c>
      <c r="F5" s="17"/>
      <c r="G5" s="17"/>
      <c r="H5" s="17"/>
    </row>
    <row r="6" spans="2:9">
      <c r="B6" s="2">
        <v>43160</v>
      </c>
      <c r="C6" s="16"/>
      <c r="D6" s="16"/>
      <c r="E6" s="8">
        <f t="shared" ref="E6:E76" si="0">E5+C6+D6</f>
        <v>1211500</v>
      </c>
      <c r="F6" s="17">
        <v>71400</v>
      </c>
      <c r="G6" s="17"/>
      <c r="H6" s="17"/>
      <c r="I6" s="1" t="s">
        <v>344</v>
      </c>
    </row>
    <row r="7" spans="2:9">
      <c r="B7" s="2">
        <v>43160</v>
      </c>
      <c r="C7" s="16"/>
      <c r="D7" s="16">
        <v>-10800</v>
      </c>
      <c r="E7" s="8">
        <f t="shared" si="0"/>
        <v>1200700</v>
      </c>
      <c r="F7" s="17"/>
      <c r="G7" s="17"/>
      <c r="H7" s="17"/>
      <c r="I7" s="1" t="s">
        <v>340</v>
      </c>
    </row>
    <row r="8" spans="2:9">
      <c r="B8" s="2">
        <v>43160</v>
      </c>
      <c r="C8" s="16"/>
      <c r="D8" s="16"/>
      <c r="E8" s="8">
        <f t="shared" si="0"/>
        <v>1200700</v>
      </c>
      <c r="F8" s="17">
        <v>213600</v>
      </c>
      <c r="G8" s="17"/>
      <c r="H8" s="17"/>
      <c r="I8" s="1" t="s">
        <v>448</v>
      </c>
    </row>
    <row r="9" spans="2:9">
      <c r="B9" s="2">
        <v>43164</v>
      </c>
      <c r="C9" s="16"/>
      <c r="D9" s="16"/>
      <c r="E9" s="8">
        <f t="shared" si="0"/>
        <v>1200700</v>
      </c>
      <c r="F9" s="17">
        <v>15000</v>
      </c>
      <c r="G9" s="17"/>
      <c r="H9" s="17"/>
      <c r="I9" s="1" t="s">
        <v>345</v>
      </c>
    </row>
    <row r="10" spans="2:9">
      <c r="B10" s="2">
        <v>43165</v>
      </c>
      <c r="C10" s="16"/>
      <c r="D10" s="16">
        <v>-9800</v>
      </c>
      <c r="E10" s="8">
        <f t="shared" si="0"/>
        <v>1190900</v>
      </c>
      <c r="F10" s="17"/>
      <c r="G10" s="17"/>
      <c r="H10" s="17"/>
      <c r="I10" s="1" t="s">
        <v>346</v>
      </c>
    </row>
    <row r="11" spans="2:9">
      <c r="B11" s="2">
        <v>43166</v>
      </c>
      <c r="C11" s="16"/>
      <c r="D11" s="16">
        <v>-75000</v>
      </c>
      <c r="E11" s="8">
        <f t="shared" si="0"/>
        <v>1115900</v>
      </c>
      <c r="F11" s="17">
        <v>-75000</v>
      </c>
      <c r="G11" s="17"/>
      <c r="H11" s="17"/>
      <c r="I11" s="1" t="s">
        <v>297</v>
      </c>
    </row>
    <row r="12" spans="2:9">
      <c r="B12" s="2">
        <v>43166</v>
      </c>
      <c r="C12" s="16"/>
      <c r="D12" s="16">
        <v>-54000</v>
      </c>
      <c r="E12" s="8">
        <f t="shared" si="0"/>
        <v>1061900</v>
      </c>
      <c r="F12" s="17">
        <v>-54000</v>
      </c>
      <c r="G12" s="17"/>
      <c r="H12" s="17"/>
      <c r="I12" s="1" t="s">
        <v>158</v>
      </c>
    </row>
    <row r="13" spans="2:9">
      <c r="B13" s="2">
        <v>43166</v>
      </c>
      <c r="C13" s="16"/>
      <c r="D13" s="16">
        <v>-102000</v>
      </c>
      <c r="E13" s="8">
        <f t="shared" si="0"/>
        <v>959900</v>
      </c>
      <c r="F13" s="17">
        <v>-102000</v>
      </c>
      <c r="G13" s="17"/>
      <c r="H13" s="17"/>
      <c r="I13" s="1" t="s">
        <v>160</v>
      </c>
    </row>
    <row r="14" spans="2:9">
      <c r="B14" s="2">
        <v>43166</v>
      </c>
      <c r="C14" s="16"/>
      <c r="D14" s="16"/>
      <c r="E14" s="8">
        <f t="shared" si="0"/>
        <v>959900</v>
      </c>
      <c r="F14" s="17">
        <v>43500</v>
      </c>
      <c r="G14" s="17"/>
      <c r="H14" s="17"/>
      <c r="I14" s="1" t="s">
        <v>347</v>
      </c>
    </row>
    <row r="15" spans="2:9">
      <c r="B15" s="2">
        <v>43166</v>
      </c>
      <c r="C15" s="16"/>
      <c r="D15" s="16"/>
      <c r="E15" s="8">
        <f t="shared" si="0"/>
        <v>959900</v>
      </c>
      <c r="F15" s="17">
        <v>28400</v>
      </c>
      <c r="G15" s="17"/>
      <c r="H15" s="17"/>
      <c r="I15" s="1" t="s">
        <v>348</v>
      </c>
    </row>
    <row r="16" spans="2:9">
      <c r="B16" s="2">
        <v>43167</v>
      </c>
      <c r="C16" s="16"/>
      <c r="D16" s="16"/>
      <c r="E16" s="8">
        <f t="shared" si="0"/>
        <v>959900</v>
      </c>
      <c r="F16" s="17">
        <v>30000</v>
      </c>
      <c r="G16" s="17"/>
      <c r="H16" s="17"/>
      <c r="I16" s="1" t="s">
        <v>349</v>
      </c>
    </row>
    <row r="17" spans="2:9">
      <c r="B17" s="2">
        <v>43167</v>
      </c>
      <c r="C17" s="16"/>
      <c r="D17" s="16">
        <v>-4000</v>
      </c>
      <c r="E17" s="8">
        <f t="shared" si="0"/>
        <v>955900</v>
      </c>
      <c r="F17" s="17"/>
      <c r="G17" s="17"/>
      <c r="H17" s="17"/>
      <c r="I17" s="1" t="s">
        <v>350</v>
      </c>
    </row>
    <row r="18" spans="2:9">
      <c r="B18" s="2">
        <v>43168</v>
      </c>
      <c r="C18" s="16"/>
      <c r="D18" s="16">
        <v>-12200</v>
      </c>
      <c r="E18" s="8">
        <f t="shared" si="0"/>
        <v>943700</v>
      </c>
      <c r="F18" s="17"/>
      <c r="G18" s="17"/>
      <c r="H18" s="17"/>
      <c r="I18" s="1" t="s">
        <v>351</v>
      </c>
    </row>
    <row r="19" spans="2:9">
      <c r="B19" s="2">
        <v>43168</v>
      </c>
      <c r="C19" s="16"/>
      <c r="D19" s="16"/>
      <c r="E19" s="8">
        <f t="shared" si="0"/>
        <v>943700</v>
      </c>
      <c r="F19" s="17">
        <v>750000</v>
      </c>
      <c r="G19" s="17"/>
      <c r="H19" s="17"/>
      <c r="I19" s="1" t="s">
        <v>357</v>
      </c>
    </row>
    <row r="20" spans="2:9">
      <c r="B20" s="2">
        <v>43168</v>
      </c>
      <c r="C20" s="16"/>
      <c r="D20" s="16"/>
      <c r="E20" s="8">
        <f t="shared" si="0"/>
        <v>943700</v>
      </c>
      <c r="F20" s="17">
        <v>19900</v>
      </c>
      <c r="G20" s="17"/>
      <c r="H20" s="17"/>
      <c r="I20" s="1" t="s">
        <v>449</v>
      </c>
    </row>
    <row r="21" spans="2:9">
      <c r="B21" s="2">
        <v>43169</v>
      </c>
      <c r="C21" s="16"/>
      <c r="D21" s="16">
        <v>-20400</v>
      </c>
      <c r="E21" s="8">
        <f t="shared" si="0"/>
        <v>923300</v>
      </c>
      <c r="F21" s="17"/>
      <c r="G21" s="17"/>
      <c r="H21" s="17"/>
      <c r="I21" s="1" t="s">
        <v>275</v>
      </c>
    </row>
    <row r="22" spans="2:9">
      <c r="B22" s="2">
        <v>43171</v>
      </c>
      <c r="C22" s="16"/>
      <c r="D22" s="16"/>
      <c r="E22" s="8">
        <f t="shared" si="0"/>
        <v>923300</v>
      </c>
      <c r="F22" s="17">
        <v>15000</v>
      </c>
      <c r="G22" s="17"/>
      <c r="H22" s="17"/>
      <c r="I22" s="1" t="s">
        <v>450</v>
      </c>
    </row>
    <row r="23" spans="2:9">
      <c r="B23" s="2">
        <v>43173</v>
      </c>
      <c r="C23" s="16"/>
      <c r="D23" s="16"/>
      <c r="E23" s="8">
        <f t="shared" si="0"/>
        <v>923300</v>
      </c>
      <c r="F23" s="17">
        <v>10000</v>
      </c>
      <c r="G23" s="17"/>
      <c r="H23" s="17"/>
      <c r="I23" s="1" t="s">
        <v>352</v>
      </c>
    </row>
    <row r="24" spans="2:9">
      <c r="B24" s="2">
        <v>43174</v>
      </c>
      <c r="C24" s="16"/>
      <c r="D24" s="16"/>
      <c r="E24" s="8">
        <f t="shared" si="0"/>
        <v>923300</v>
      </c>
      <c r="F24" s="17"/>
      <c r="G24" s="17"/>
      <c r="H24" s="17">
        <v>-222700</v>
      </c>
      <c r="I24" s="1" t="s">
        <v>362</v>
      </c>
    </row>
    <row r="25" spans="2:9">
      <c r="B25" s="2">
        <v>43175</v>
      </c>
      <c r="C25" s="16"/>
      <c r="D25" s="16">
        <v>-5000</v>
      </c>
      <c r="E25" s="8">
        <f t="shared" si="0"/>
        <v>918300</v>
      </c>
      <c r="F25" s="17"/>
      <c r="G25" s="17"/>
      <c r="H25" s="17"/>
      <c r="I25" s="1" t="s">
        <v>353</v>
      </c>
    </row>
    <row r="26" spans="2:9">
      <c r="B26" s="2">
        <v>43175</v>
      </c>
      <c r="C26" s="16"/>
      <c r="D26" s="16"/>
      <c r="E26" s="8">
        <f t="shared" si="0"/>
        <v>918300</v>
      </c>
      <c r="F26" s="17">
        <v>50000</v>
      </c>
      <c r="G26" s="17"/>
      <c r="H26" s="17"/>
      <c r="I26" s="1" t="s">
        <v>354</v>
      </c>
    </row>
    <row r="27" spans="2:9">
      <c r="B27" s="2">
        <v>43175</v>
      </c>
      <c r="C27" s="16"/>
      <c r="D27" s="16">
        <v>-15100</v>
      </c>
      <c r="E27" s="8">
        <f t="shared" si="0"/>
        <v>903200</v>
      </c>
      <c r="F27" s="17"/>
      <c r="G27" s="17"/>
      <c r="H27" s="17"/>
      <c r="I27" s="1" t="s">
        <v>355</v>
      </c>
    </row>
    <row r="28" spans="2:9">
      <c r="B28" s="2">
        <v>43180</v>
      </c>
      <c r="C28" s="16"/>
      <c r="D28" s="16">
        <v>-64600</v>
      </c>
      <c r="E28" s="8">
        <f t="shared" si="0"/>
        <v>838600</v>
      </c>
      <c r="F28" s="17"/>
      <c r="G28" s="17"/>
      <c r="H28" s="17"/>
      <c r="I28" s="1" t="s">
        <v>275</v>
      </c>
    </row>
    <row r="29" spans="2:9">
      <c r="B29" s="2">
        <v>43180</v>
      </c>
      <c r="C29" s="16"/>
      <c r="D29" s="16">
        <v>-2200</v>
      </c>
      <c r="E29" s="8">
        <f t="shared" si="0"/>
        <v>836400</v>
      </c>
      <c r="F29" s="17"/>
      <c r="G29" s="17"/>
      <c r="H29" s="17"/>
      <c r="I29" s="1" t="s">
        <v>356</v>
      </c>
    </row>
    <row r="30" spans="2:9">
      <c r="B30" s="2">
        <v>43181</v>
      </c>
      <c r="C30" s="16">
        <v>1000000</v>
      </c>
      <c r="D30" s="16"/>
      <c r="E30" s="8">
        <f t="shared" si="0"/>
        <v>1836400</v>
      </c>
      <c r="F30" s="17"/>
      <c r="G30" s="17"/>
      <c r="H30" s="17"/>
      <c r="I30" s="1" t="s">
        <v>358</v>
      </c>
    </row>
    <row r="31" spans="2:9">
      <c r="B31" s="2">
        <v>43183</v>
      </c>
      <c r="C31" s="16"/>
      <c r="D31" s="16">
        <v>-35000</v>
      </c>
      <c r="E31" s="8">
        <f t="shared" si="0"/>
        <v>1801400</v>
      </c>
      <c r="F31" s="17"/>
      <c r="G31" s="17"/>
      <c r="H31" s="17"/>
      <c r="I31" s="1" t="s">
        <v>359</v>
      </c>
    </row>
    <row r="32" spans="2:9">
      <c r="B32" s="2">
        <v>43185</v>
      </c>
      <c r="C32" s="16"/>
      <c r="D32" s="16">
        <v>-86300</v>
      </c>
      <c r="E32" s="8">
        <f t="shared" si="0"/>
        <v>1715100</v>
      </c>
      <c r="F32" s="17"/>
      <c r="G32" s="17"/>
      <c r="H32" s="17"/>
      <c r="I32" s="1" t="s">
        <v>61</v>
      </c>
    </row>
    <row r="33" spans="2:9">
      <c r="B33" s="2">
        <v>43185</v>
      </c>
      <c r="C33" s="16"/>
      <c r="D33" s="16">
        <v>-82000</v>
      </c>
      <c r="E33" s="8">
        <f t="shared" si="0"/>
        <v>1633100</v>
      </c>
      <c r="F33" s="17"/>
      <c r="G33" s="17"/>
      <c r="H33" s="17"/>
      <c r="I33" s="1" t="s">
        <v>62</v>
      </c>
    </row>
    <row r="34" spans="2:9">
      <c r="B34" s="2">
        <v>43185</v>
      </c>
      <c r="C34" s="16"/>
      <c r="D34" s="16"/>
      <c r="E34" s="8">
        <f t="shared" si="0"/>
        <v>1633100</v>
      </c>
      <c r="F34" s="17"/>
      <c r="G34" s="17"/>
      <c r="H34" s="17">
        <v>3000000</v>
      </c>
      <c r="I34" s="1" t="s">
        <v>365</v>
      </c>
    </row>
    <row r="35" spans="2:9">
      <c r="B35" s="2">
        <v>43186</v>
      </c>
      <c r="C35" s="16">
        <v>500000</v>
      </c>
      <c r="D35" s="16"/>
      <c r="E35" s="8">
        <f t="shared" si="0"/>
        <v>2133100</v>
      </c>
      <c r="F35" s="17"/>
      <c r="G35" s="17"/>
      <c r="H35" s="17"/>
      <c r="I35" s="1" t="s">
        <v>360</v>
      </c>
    </row>
    <row r="36" spans="2:9">
      <c r="B36" s="2">
        <v>43186</v>
      </c>
      <c r="C36" s="16"/>
      <c r="D36" s="16"/>
      <c r="E36" s="8">
        <f t="shared" si="0"/>
        <v>2133100</v>
      </c>
      <c r="F36" s="17"/>
      <c r="G36" s="17"/>
      <c r="H36" s="17">
        <v>-126000</v>
      </c>
      <c r="I36" s="1" t="s">
        <v>368</v>
      </c>
    </row>
    <row r="37" spans="2:9">
      <c r="B37" s="2">
        <v>43187</v>
      </c>
      <c r="C37" s="16"/>
      <c r="D37" s="16"/>
      <c r="E37" s="8">
        <f t="shared" si="0"/>
        <v>2133100</v>
      </c>
      <c r="F37" s="17"/>
      <c r="G37" s="17"/>
      <c r="H37" s="17">
        <v>-176100</v>
      </c>
      <c r="I37" s="1" t="s">
        <v>361</v>
      </c>
    </row>
    <row r="38" spans="2:9">
      <c r="B38" s="2">
        <v>43187</v>
      </c>
      <c r="C38" s="16"/>
      <c r="D38" s="16"/>
      <c r="E38" s="8">
        <f t="shared" si="0"/>
        <v>2133100</v>
      </c>
      <c r="F38" s="17"/>
      <c r="G38" s="17"/>
      <c r="H38" s="17">
        <v>-222700</v>
      </c>
      <c r="I38" s="1" t="s">
        <v>363</v>
      </c>
    </row>
    <row r="39" spans="2:9">
      <c r="B39" s="2">
        <v>43190</v>
      </c>
      <c r="C39" s="16"/>
      <c r="D39" s="16">
        <v>-9750</v>
      </c>
      <c r="E39" s="8">
        <f t="shared" si="0"/>
        <v>2123350</v>
      </c>
      <c r="F39" s="17"/>
      <c r="G39" s="17"/>
      <c r="H39" s="17"/>
      <c r="I39" s="1" t="s">
        <v>364</v>
      </c>
    </row>
    <row r="40" spans="2:9">
      <c r="B40" s="2"/>
      <c r="C40" s="16"/>
      <c r="D40" s="16"/>
      <c r="E40" s="8">
        <f t="shared" si="0"/>
        <v>2123350</v>
      </c>
      <c r="F40" s="17"/>
      <c r="G40" s="17"/>
      <c r="H40" s="17"/>
      <c r="I40" s="1" t="s">
        <v>509</v>
      </c>
    </row>
    <row r="41" spans="2:9">
      <c r="B41" s="2"/>
      <c r="C41" s="16"/>
      <c r="D41" s="16"/>
      <c r="E41" s="8">
        <f t="shared" si="0"/>
        <v>2123350</v>
      </c>
      <c r="F41" s="17"/>
      <c r="G41" s="17"/>
      <c r="H41" s="17"/>
    </row>
    <row r="42" spans="2:9">
      <c r="B42" s="2"/>
      <c r="C42" s="16"/>
      <c r="D42" s="16"/>
      <c r="E42" s="8">
        <f t="shared" si="0"/>
        <v>2123350</v>
      </c>
      <c r="F42" s="17"/>
      <c r="G42" s="17"/>
      <c r="H42" s="17"/>
    </row>
    <row r="43" spans="2:9">
      <c r="B43" s="2"/>
      <c r="C43" s="16"/>
      <c r="D43" s="16"/>
      <c r="E43" s="8">
        <f t="shared" si="0"/>
        <v>2123350</v>
      </c>
      <c r="F43" s="17"/>
      <c r="G43" s="17"/>
      <c r="H43" s="17"/>
    </row>
    <row r="44" spans="2:9">
      <c r="B44" s="2"/>
      <c r="C44" s="16"/>
      <c r="D44" s="16"/>
      <c r="E44" s="8">
        <f t="shared" si="0"/>
        <v>2123350</v>
      </c>
      <c r="F44" s="17">
        <f>SUM(F4:F43)</f>
        <v>1015800</v>
      </c>
      <c r="G44" s="17"/>
      <c r="H44" s="17">
        <f>SUM(H4:H43)</f>
        <v>5016886</v>
      </c>
    </row>
    <row r="45" spans="2:9">
      <c r="B45" s="2"/>
      <c r="C45" s="16"/>
      <c r="D45" s="16"/>
      <c r="E45" s="8">
        <f t="shared" si="0"/>
        <v>2123350</v>
      </c>
      <c r="F45" s="17"/>
      <c r="G45" s="17"/>
      <c r="H45" s="17"/>
    </row>
    <row r="46" spans="2:9">
      <c r="B46" s="2"/>
      <c r="C46" s="16"/>
      <c r="D46" s="16"/>
      <c r="E46" s="8">
        <f t="shared" si="0"/>
        <v>2123350</v>
      </c>
      <c r="F46" s="17"/>
      <c r="G46" s="17"/>
      <c r="H46" s="17">
        <f>H44-F44</f>
        <v>4001086</v>
      </c>
    </row>
    <row r="47" spans="2:9">
      <c r="B47" s="2"/>
      <c r="C47" s="16"/>
      <c r="D47" s="16"/>
      <c r="E47" s="8">
        <f t="shared" si="0"/>
        <v>2123350</v>
      </c>
      <c r="F47" s="17"/>
      <c r="G47" s="17"/>
      <c r="H47" s="17">
        <v>-500000</v>
      </c>
      <c r="I47" s="10" t="s">
        <v>41</v>
      </c>
    </row>
    <row r="48" spans="2:9">
      <c r="B48" s="2">
        <v>43190</v>
      </c>
      <c r="C48" s="16"/>
      <c r="D48" s="16">
        <v>-500000</v>
      </c>
      <c r="E48" s="8">
        <f t="shared" si="0"/>
        <v>1623350</v>
      </c>
      <c r="F48" s="17"/>
      <c r="G48" s="17"/>
      <c r="H48" s="17"/>
      <c r="I48" s="10" t="s">
        <v>42</v>
      </c>
    </row>
    <row r="49" spans="2:10">
      <c r="B49" s="39"/>
      <c r="C49" s="36"/>
      <c r="D49" s="36"/>
      <c r="E49" s="8">
        <f t="shared" si="0"/>
        <v>1623350</v>
      </c>
      <c r="F49" s="17"/>
      <c r="G49" s="36"/>
      <c r="H49" s="36"/>
      <c r="I49" s="10"/>
      <c r="J49" s="10"/>
    </row>
    <row r="50" spans="2:10">
      <c r="B50" s="28" t="s">
        <v>47</v>
      </c>
      <c r="C50" s="22"/>
      <c r="D50" s="38"/>
      <c r="E50" s="14">
        <f t="shared" si="0"/>
        <v>1623350</v>
      </c>
      <c r="F50" s="22">
        <v>0</v>
      </c>
      <c r="G50" s="22"/>
      <c r="H50" s="22">
        <f>H46+H47</f>
        <v>3501086</v>
      </c>
      <c r="I50" s="10"/>
      <c r="J50" s="10"/>
    </row>
    <row r="51" spans="2:10">
      <c r="B51" s="2"/>
      <c r="C51" s="16"/>
      <c r="D51" s="16"/>
      <c r="E51" s="8">
        <f t="shared" si="0"/>
        <v>1623350</v>
      </c>
      <c r="F51" s="17"/>
      <c r="G51" s="17"/>
      <c r="H51" s="17"/>
      <c r="I51" s="10"/>
      <c r="J51" s="10"/>
    </row>
    <row r="52" spans="2:10">
      <c r="B52" s="2"/>
      <c r="C52" s="16"/>
      <c r="D52" s="16"/>
      <c r="E52" s="8">
        <f t="shared" si="0"/>
        <v>1623350</v>
      </c>
      <c r="F52" s="17"/>
      <c r="G52" s="17"/>
      <c r="H52" s="17"/>
      <c r="I52" s="10"/>
    </row>
    <row r="53" spans="2:10">
      <c r="B53" s="2"/>
      <c r="C53" s="16"/>
      <c r="D53" s="16"/>
      <c r="E53" s="8">
        <f t="shared" si="0"/>
        <v>1623350</v>
      </c>
      <c r="F53" s="17"/>
      <c r="G53" s="17"/>
      <c r="H53" s="17"/>
      <c r="J53" s="10"/>
    </row>
    <row r="54" spans="2:10">
      <c r="B54" s="2"/>
      <c r="C54" s="16"/>
      <c r="D54" s="16"/>
      <c r="E54" s="8">
        <f t="shared" si="0"/>
        <v>1623350</v>
      </c>
      <c r="F54" s="17"/>
      <c r="G54" s="17"/>
      <c r="H54" s="17"/>
      <c r="I54" s="10"/>
      <c r="J54" s="10"/>
    </row>
    <row r="55" spans="2:10">
      <c r="B55" s="2"/>
      <c r="C55" s="16"/>
      <c r="D55" s="16"/>
      <c r="E55" s="8">
        <f t="shared" si="0"/>
        <v>1623350</v>
      </c>
      <c r="F55" s="17"/>
      <c r="G55" s="17"/>
      <c r="H55" s="17"/>
      <c r="I55" s="10"/>
      <c r="J55" s="10"/>
    </row>
    <row r="56" spans="2:10">
      <c r="B56" s="2"/>
      <c r="C56" s="16"/>
      <c r="D56" s="16"/>
      <c r="E56" s="8">
        <f t="shared" si="0"/>
        <v>1623350</v>
      </c>
      <c r="F56" s="17"/>
      <c r="G56" s="17"/>
      <c r="H56" s="17"/>
      <c r="I56" s="10"/>
      <c r="J56" s="10"/>
    </row>
    <row r="57" spans="2:10">
      <c r="B57" s="30"/>
      <c r="C57" s="46"/>
      <c r="D57" s="46"/>
      <c r="E57" s="8">
        <f t="shared" si="0"/>
        <v>1623350</v>
      </c>
      <c r="F57" s="17"/>
      <c r="G57" s="17"/>
      <c r="H57" s="17"/>
      <c r="I57" s="10"/>
      <c r="J57" s="10"/>
    </row>
    <row r="58" spans="2:10">
      <c r="B58" s="30"/>
      <c r="C58" s="46"/>
      <c r="D58" s="46"/>
      <c r="E58" s="8">
        <f t="shared" si="0"/>
        <v>1623350</v>
      </c>
      <c r="F58" s="17"/>
      <c r="G58" s="17"/>
      <c r="H58" s="17"/>
      <c r="I58" s="10"/>
      <c r="J58" s="10"/>
    </row>
    <row r="59" spans="2:10">
      <c r="B59" s="2"/>
      <c r="C59" s="16"/>
      <c r="D59" s="16"/>
      <c r="E59" s="8">
        <f t="shared" si="0"/>
        <v>1623350</v>
      </c>
      <c r="F59" s="17"/>
      <c r="G59" s="17"/>
      <c r="H59" s="17"/>
      <c r="I59" s="10"/>
      <c r="J59" s="10"/>
    </row>
    <row r="60" spans="2:10">
      <c r="B60" s="2"/>
      <c r="C60" s="16"/>
      <c r="D60" s="16"/>
      <c r="E60" s="8">
        <f t="shared" si="0"/>
        <v>1623350</v>
      </c>
      <c r="F60" s="17"/>
      <c r="G60" s="17"/>
      <c r="H60" s="17"/>
      <c r="J60" s="10"/>
    </row>
    <row r="61" spans="2:10">
      <c r="B61" s="2"/>
      <c r="C61" s="16"/>
      <c r="D61" s="16"/>
      <c r="E61" s="8">
        <f t="shared" si="0"/>
        <v>1623350</v>
      </c>
      <c r="F61" s="17"/>
      <c r="G61" s="17"/>
      <c r="H61" s="17"/>
      <c r="I61" s="10"/>
      <c r="J61" s="10"/>
    </row>
    <row r="62" spans="2:10">
      <c r="B62" s="2"/>
      <c r="C62" s="16"/>
      <c r="D62" s="16"/>
      <c r="E62" s="8">
        <f t="shared" si="0"/>
        <v>1623350</v>
      </c>
      <c r="F62" s="17"/>
      <c r="G62" s="17"/>
      <c r="H62" s="17"/>
      <c r="J62" s="10"/>
    </row>
    <row r="63" spans="2:10">
      <c r="B63" s="2"/>
      <c r="D63" s="16"/>
      <c r="E63" s="8">
        <f t="shared" si="0"/>
        <v>1623350</v>
      </c>
      <c r="F63" s="17"/>
      <c r="G63" s="10"/>
      <c r="H63" s="17"/>
      <c r="J63" s="10"/>
    </row>
    <row r="64" spans="2:10">
      <c r="B64" s="2"/>
      <c r="D64" s="16"/>
      <c r="E64" s="8">
        <f t="shared" si="0"/>
        <v>1623350</v>
      </c>
      <c r="F64" s="17"/>
      <c r="G64" s="10"/>
      <c r="H64" s="17"/>
      <c r="I64" s="10"/>
      <c r="J64" s="10"/>
    </row>
    <row r="65" spans="2:10">
      <c r="B65" s="2"/>
      <c r="C65" s="16"/>
      <c r="D65" s="16"/>
      <c r="E65" s="8">
        <f t="shared" si="0"/>
        <v>1623350</v>
      </c>
      <c r="F65" s="17"/>
      <c r="G65" s="17"/>
      <c r="H65" s="17"/>
      <c r="I65" s="10"/>
      <c r="J65" s="10"/>
    </row>
    <row r="66" spans="2:10">
      <c r="B66" s="2"/>
      <c r="C66" s="16"/>
      <c r="D66" s="16"/>
      <c r="E66" s="8">
        <f t="shared" si="0"/>
        <v>1623350</v>
      </c>
      <c r="F66" s="17"/>
      <c r="G66" s="17"/>
      <c r="H66" s="17"/>
      <c r="I66" s="10"/>
      <c r="J66" s="10"/>
    </row>
    <row r="67" spans="2:10">
      <c r="B67" s="2"/>
      <c r="C67" s="16"/>
      <c r="D67" s="16"/>
      <c r="E67" s="8">
        <f t="shared" si="0"/>
        <v>1623350</v>
      </c>
      <c r="F67" s="17"/>
      <c r="G67" s="17"/>
      <c r="H67" s="17"/>
      <c r="J67" s="10"/>
    </row>
    <row r="68" spans="2:10">
      <c r="B68" s="2"/>
      <c r="C68" s="16"/>
      <c r="D68" s="16"/>
      <c r="E68" s="8">
        <f t="shared" si="0"/>
        <v>1623350</v>
      </c>
      <c r="F68" s="17"/>
      <c r="G68" s="17"/>
      <c r="H68" s="17"/>
      <c r="I68" s="10"/>
      <c r="J68" s="10"/>
    </row>
    <row r="69" spans="2:10">
      <c r="B69" s="2"/>
      <c r="C69" s="16"/>
      <c r="D69" s="16"/>
      <c r="E69" s="8">
        <f t="shared" si="0"/>
        <v>1623350</v>
      </c>
      <c r="F69" s="17"/>
      <c r="G69" s="17"/>
      <c r="H69" s="17"/>
      <c r="I69" s="10"/>
      <c r="J69" s="10"/>
    </row>
    <row r="70" spans="2:10">
      <c r="B70" s="2"/>
      <c r="C70" s="16"/>
      <c r="D70" s="16"/>
      <c r="E70" s="8">
        <f t="shared" si="0"/>
        <v>1623350</v>
      </c>
      <c r="F70" s="17"/>
      <c r="G70" s="17"/>
      <c r="H70" s="17"/>
      <c r="J70" s="10"/>
    </row>
    <row r="71" spans="2:10">
      <c r="B71" s="2"/>
      <c r="C71" s="16"/>
      <c r="D71" s="16"/>
      <c r="E71" s="8">
        <f t="shared" si="0"/>
        <v>1623350</v>
      </c>
      <c r="F71" s="17"/>
      <c r="G71" s="17"/>
      <c r="H71" s="17"/>
      <c r="I71" s="10"/>
      <c r="J71" s="10"/>
    </row>
    <row r="72" spans="2:10">
      <c r="B72" s="2"/>
      <c r="C72" s="16"/>
      <c r="D72" s="16"/>
      <c r="E72" s="8">
        <f t="shared" si="0"/>
        <v>1623350</v>
      </c>
      <c r="F72" s="17"/>
      <c r="G72" s="17"/>
      <c r="H72" s="17"/>
      <c r="I72" s="10"/>
      <c r="J72" s="10"/>
    </row>
    <row r="73" spans="2:10">
      <c r="B73" s="39"/>
      <c r="C73" s="36"/>
      <c r="D73" s="36"/>
      <c r="E73" s="8">
        <f t="shared" si="0"/>
        <v>1623350</v>
      </c>
      <c r="F73" s="36"/>
      <c r="G73" s="36"/>
      <c r="H73" s="36"/>
      <c r="I73" s="10"/>
      <c r="J73" s="10"/>
    </row>
    <row r="74" spans="2:10">
      <c r="B74" s="2"/>
      <c r="C74" s="16"/>
      <c r="D74" s="16"/>
      <c r="E74" s="8">
        <f t="shared" si="0"/>
        <v>1623350</v>
      </c>
      <c r="F74" s="17"/>
      <c r="G74" s="17"/>
      <c r="H74" s="17"/>
      <c r="I74" s="10"/>
      <c r="J74" s="10"/>
    </row>
    <row r="75" spans="2:10">
      <c r="B75" s="2"/>
      <c r="C75" s="16"/>
      <c r="D75" s="16"/>
      <c r="E75" s="8">
        <f t="shared" si="0"/>
        <v>1623350</v>
      </c>
      <c r="F75" s="17"/>
      <c r="G75" s="17"/>
      <c r="H75" s="17"/>
      <c r="J75" s="10"/>
    </row>
    <row r="76" spans="2:10">
      <c r="B76" s="2"/>
      <c r="C76" s="16"/>
      <c r="D76" s="16"/>
      <c r="E76" s="8">
        <f t="shared" si="0"/>
        <v>1623350</v>
      </c>
      <c r="G76" s="17"/>
      <c r="J76" s="10"/>
    </row>
    <row r="77" spans="2:10">
      <c r="B77" s="2"/>
      <c r="C77" s="16"/>
      <c r="D77" s="16"/>
      <c r="E77" s="8">
        <f t="shared" ref="E77:E140" si="1">E76+C77+D77</f>
        <v>1623350</v>
      </c>
      <c r="F77" s="17"/>
      <c r="G77" s="17"/>
      <c r="H77" s="17"/>
      <c r="I77" s="10"/>
      <c r="J77" s="10"/>
    </row>
    <row r="78" spans="2:10">
      <c r="B78" s="2"/>
      <c r="C78" s="16"/>
      <c r="D78" s="16"/>
      <c r="E78" s="8">
        <f t="shared" si="1"/>
        <v>1623350</v>
      </c>
      <c r="F78" s="17"/>
      <c r="G78" s="17"/>
      <c r="H78" s="17"/>
      <c r="I78" s="10"/>
      <c r="J78" s="10"/>
    </row>
    <row r="79" spans="2:10">
      <c r="B79" s="39"/>
      <c r="C79" s="36"/>
      <c r="D79" s="36"/>
      <c r="E79" s="8">
        <f t="shared" si="1"/>
        <v>1623350</v>
      </c>
      <c r="F79" s="36"/>
      <c r="G79" s="36"/>
      <c r="H79" s="36"/>
      <c r="I79" s="10"/>
      <c r="J79" s="10"/>
    </row>
    <row r="80" spans="2:10">
      <c r="B80" s="32"/>
      <c r="C80" s="17"/>
      <c r="D80" s="17"/>
      <c r="E80" s="8">
        <f t="shared" si="1"/>
        <v>1623350</v>
      </c>
      <c r="F80" s="17"/>
      <c r="G80" s="17"/>
      <c r="H80" s="17"/>
      <c r="I80" s="10"/>
      <c r="J80" s="10"/>
    </row>
    <row r="81" spans="1:10">
      <c r="B81" s="2"/>
      <c r="C81" s="16"/>
      <c r="D81" s="16"/>
      <c r="E81" s="8">
        <f t="shared" si="1"/>
        <v>1623350</v>
      </c>
      <c r="I81" s="10"/>
      <c r="J81" s="10"/>
    </row>
    <row r="82" spans="1:10">
      <c r="B82" s="2"/>
      <c r="C82" s="16"/>
      <c r="D82" s="16"/>
      <c r="E82" s="8">
        <f t="shared" si="1"/>
        <v>1623350</v>
      </c>
      <c r="I82" s="10"/>
      <c r="J82" s="10"/>
    </row>
    <row r="83" spans="1:10">
      <c r="B83" s="39"/>
      <c r="C83" s="17"/>
      <c r="D83" s="17"/>
      <c r="E83" s="8">
        <f t="shared" si="1"/>
        <v>1623350</v>
      </c>
      <c r="I83" s="10"/>
      <c r="J83" s="10"/>
    </row>
    <row r="84" spans="1:10">
      <c r="B84" s="2"/>
      <c r="C84" s="16"/>
      <c r="D84" s="16"/>
      <c r="E84" s="8">
        <f t="shared" si="1"/>
        <v>1623350</v>
      </c>
      <c r="F84" s="17"/>
      <c r="G84" s="17"/>
      <c r="H84" s="10"/>
      <c r="I84" s="10"/>
      <c r="J84" s="10"/>
    </row>
    <row r="85" spans="1:10">
      <c r="B85" s="2"/>
      <c r="C85" s="16"/>
      <c r="D85" s="16"/>
      <c r="E85" s="8">
        <f t="shared" si="1"/>
        <v>1623350</v>
      </c>
      <c r="F85" s="17"/>
      <c r="G85" s="17"/>
      <c r="H85" s="17"/>
      <c r="I85" s="10"/>
      <c r="J85" s="10"/>
    </row>
    <row r="86" spans="1:10">
      <c r="A86" s="44"/>
      <c r="B86" s="44"/>
      <c r="C86" s="43"/>
      <c r="D86" s="43">
        <v>-33350</v>
      </c>
      <c r="E86" s="8">
        <f t="shared" si="1"/>
        <v>1590000</v>
      </c>
      <c r="F86" s="43"/>
      <c r="G86" s="43"/>
      <c r="H86" s="43"/>
      <c r="I86" s="44" t="s">
        <v>263</v>
      </c>
    </row>
    <row r="87" spans="1:10">
      <c r="B87" s="39"/>
      <c r="C87" s="17"/>
      <c r="D87" s="17"/>
      <c r="E87" s="8">
        <f t="shared" si="1"/>
        <v>1590000</v>
      </c>
      <c r="F87" s="17"/>
      <c r="G87" s="17"/>
      <c r="H87" s="17"/>
      <c r="I87" s="10"/>
    </row>
    <row r="88" spans="1:10">
      <c r="B88" s="32"/>
      <c r="C88" s="17"/>
      <c r="D88" s="17"/>
      <c r="E88" s="8">
        <f t="shared" si="1"/>
        <v>1590000</v>
      </c>
      <c r="F88" s="17"/>
      <c r="G88" s="17"/>
      <c r="H88" s="17"/>
      <c r="I88" s="10"/>
    </row>
    <row r="89" spans="1:10">
      <c r="B89" s="39"/>
      <c r="C89" s="17"/>
      <c r="D89" s="17"/>
      <c r="E89" s="8">
        <f t="shared" si="1"/>
        <v>1590000</v>
      </c>
      <c r="F89" s="36"/>
      <c r="G89" s="36"/>
      <c r="H89" s="36"/>
      <c r="I89" s="10"/>
    </row>
    <row r="90" spans="1:10">
      <c r="B90" s="2"/>
      <c r="C90" s="16"/>
      <c r="D90" s="16"/>
      <c r="E90" s="8">
        <f t="shared" si="1"/>
        <v>1590000</v>
      </c>
      <c r="F90" s="17"/>
      <c r="G90" s="17"/>
      <c r="H90" s="17"/>
      <c r="I90" s="10"/>
    </row>
    <row r="91" spans="1:10">
      <c r="B91" s="2"/>
      <c r="C91" s="16"/>
      <c r="D91" s="16"/>
      <c r="E91" s="8">
        <f t="shared" si="1"/>
        <v>1590000</v>
      </c>
      <c r="F91" s="17"/>
      <c r="G91" s="17"/>
      <c r="H91" s="17"/>
      <c r="I91" s="10"/>
    </row>
    <row r="92" spans="1:10">
      <c r="B92" s="2"/>
      <c r="C92" s="16"/>
      <c r="D92" s="16"/>
      <c r="E92" s="8">
        <f t="shared" si="1"/>
        <v>1590000</v>
      </c>
      <c r="F92" s="17"/>
      <c r="G92" s="17"/>
      <c r="H92" s="17"/>
      <c r="I92" s="10"/>
    </row>
    <row r="93" spans="1:10">
      <c r="B93" s="2"/>
      <c r="C93" s="16"/>
      <c r="D93" s="16"/>
      <c r="E93" s="8">
        <f t="shared" si="1"/>
        <v>1590000</v>
      </c>
      <c r="F93" s="16"/>
      <c r="G93" s="16"/>
      <c r="H93" s="16"/>
    </row>
    <row r="94" spans="1:10">
      <c r="B94" s="2"/>
      <c r="C94" s="16"/>
      <c r="D94" s="16"/>
      <c r="E94" s="8">
        <f t="shared" si="1"/>
        <v>1590000</v>
      </c>
      <c r="F94" s="16"/>
      <c r="G94" s="16"/>
      <c r="H94" s="16"/>
    </row>
    <row r="95" spans="1:10">
      <c r="B95" s="2"/>
      <c r="C95" s="16"/>
      <c r="D95" s="16"/>
      <c r="E95" s="8">
        <f t="shared" si="1"/>
        <v>1590000</v>
      </c>
      <c r="F95" s="16"/>
      <c r="G95" s="16"/>
      <c r="H95" s="16"/>
    </row>
    <row r="96" spans="1:10">
      <c r="B96" s="2"/>
      <c r="C96" s="16"/>
      <c r="D96" s="16"/>
      <c r="E96" s="8">
        <f t="shared" si="1"/>
        <v>1590000</v>
      </c>
      <c r="F96" s="16"/>
      <c r="G96" s="16"/>
      <c r="H96" s="16"/>
    </row>
    <row r="97" spans="2:12">
      <c r="B97" s="2"/>
      <c r="C97" s="16"/>
      <c r="D97" s="16"/>
      <c r="E97" s="8">
        <f t="shared" si="1"/>
        <v>1590000</v>
      </c>
      <c r="F97" s="16"/>
      <c r="G97" s="16"/>
      <c r="H97" s="16"/>
    </row>
    <row r="98" spans="2:12">
      <c r="B98" s="2"/>
      <c r="C98" s="16"/>
      <c r="D98" s="16"/>
      <c r="E98" s="8">
        <f t="shared" si="1"/>
        <v>1590000</v>
      </c>
      <c r="F98" s="16"/>
      <c r="G98" s="16"/>
      <c r="H98" s="16"/>
    </row>
    <row r="99" spans="2:12">
      <c r="B99" s="2"/>
      <c r="C99" s="16"/>
      <c r="D99" s="16"/>
      <c r="E99" s="8">
        <f t="shared" si="1"/>
        <v>1590000</v>
      </c>
      <c r="F99" s="16"/>
      <c r="G99" s="16"/>
      <c r="H99" s="16"/>
    </row>
    <row r="100" spans="2:12">
      <c r="B100" s="2"/>
      <c r="C100" s="16"/>
      <c r="D100" s="16"/>
      <c r="E100" s="8">
        <f t="shared" si="1"/>
        <v>1590000</v>
      </c>
      <c r="F100" s="16"/>
      <c r="G100" s="16"/>
      <c r="H100" s="16"/>
    </row>
    <row r="101" spans="2:12">
      <c r="B101" s="2"/>
      <c r="C101" s="17"/>
      <c r="D101" s="17"/>
      <c r="E101" s="8">
        <f t="shared" si="1"/>
        <v>1590000</v>
      </c>
      <c r="F101" s="17"/>
      <c r="G101" s="17"/>
      <c r="H101" s="17"/>
      <c r="I101" s="10"/>
    </row>
    <row r="102" spans="2:12">
      <c r="B102" s="32"/>
      <c r="C102" s="17"/>
      <c r="D102" s="17"/>
      <c r="E102" s="8">
        <f t="shared" si="1"/>
        <v>1590000</v>
      </c>
      <c r="F102" s="17"/>
      <c r="G102" s="17"/>
      <c r="H102" s="17"/>
      <c r="I102" s="10"/>
      <c r="J102" s="10"/>
      <c r="K102" s="10"/>
      <c r="L102" s="10"/>
    </row>
    <row r="103" spans="2:12">
      <c r="B103" s="32"/>
      <c r="C103" s="17"/>
      <c r="D103" s="17"/>
      <c r="E103" s="8">
        <f t="shared" si="1"/>
        <v>1590000</v>
      </c>
      <c r="F103" s="17"/>
      <c r="G103" s="17"/>
      <c r="H103" s="17"/>
      <c r="I103" s="10"/>
      <c r="J103" s="10"/>
      <c r="K103" s="10"/>
      <c r="L103" s="10"/>
    </row>
    <row r="104" spans="2:12">
      <c r="B104" s="32"/>
      <c r="C104" s="17"/>
      <c r="D104" s="17"/>
      <c r="E104" s="8">
        <f t="shared" si="1"/>
        <v>1590000</v>
      </c>
      <c r="F104" s="17"/>
      <c r="G104" s="17"/>
      <c r="H104" s="17"/>
      <c r="I104" s="10"/>
      <c r="J104" s="10"/>
      <c r="K104" s="10"/>
      <c r="L104" s="10"/>
    </row>
    <row r="105" spans="2:12">
      <c r="B105" s="2"/>
      <c r="C105" s="16"/>
      <c r="D105" s="16"/>
      <c r="E105" s="8">
        <f t="shared" si="1"/>
        <v>1590000</v>
      </c>
      <c r="F105" s="17"/>
      <c r="G105" s="17"/>
      <c r="H105" s="17"/>
      <c r="I105" s="10"/>
      <c r="J105" s="10"/>
      <c r="K105" s="10"/>
      <c r="L105" s="10"/>
    </row>
    <row r="106" spans="2:12">
      <c r="B106" s="2"/>
      <c r="C106" s="16"/>
      <c r="D106" s="16"/>
      <c r="E106" s="8">
        <f t="shared" si="1"/>
        <v>1590000</v>
      </c>
      <c r="F106" s="17"/>
      <c r="G106" s="17"/>
      <c r="H106" s="17"/>
      <c r="I106" s="10"/>
      <c r="J106" s="10"/>
      <c r="K106" s="10"/>
      <c r="L106" s="10"/>
    </row>
    <row r="107" spans="2:12">
      <c r="B107" s="2"/>
      <c r="C107" s="16"/>
      <c r="D107" s="16"/>
      <c r="E107" s="8">
        <f t="shared" si="1"/>
        <v>1590000</v>
      </c>
      <c r="F107" s="17"/>
      <c r="G107" s="17"/>
      <c r="H107" s="17"/>
      <c r="I107" s="10"/>
      <c r="J107" s="10"/>
      <c r="K107" s="10"/>
      <c r="L107" s="10"/>
    </row>
    <row r="108" spans="2:12">
      <c r="B108" s="2"/>
      <c r="C108" s="16"/>
      <c r="D108" s="16"/>
      <c r="E108" s="8">
        <f t="shared" si="1"/>
        <v>1590000</v>
      </c>
      <c r="F108" s="16"/>
      <c r="G108" s="16"/>
      <c r="H108" s="16"/>
    </row>
    <row r="109" spans="2:12">
      <c r="B109" s="2"/>
      <c r="C109" s="16"/>
      <c r="D109" s="16"/>
      <c r="E109" s="8">
        <f t="shared" si="1"/>
        <v>1590000</v>
      </c>
      <c r="F109" s="16"/>
      <c r="G109" s="16"/>
      <c r="H109" s="16"/>
    </row>
    <row r="110" spans="2:12">
      <c r="B110" s="2"/>
      <c r="C110" s="16"/>
      <c r="D110" s="16"/>
      <c r="E110" s="8">
        <f t="shared" si="1"/>
        <v>1590000</v>
      </c>
      <c r="F110" s="16"/>
      <c r="G110" s="16"/>
      <c r="H110" s="16"/>
    </row>
    <row r="111" spans="2:12">
      <c r="B111" s="2"/>
      <c r="C111" s="16"/>
      <c r="D111" s="16"/>
      <c r="E111" s="8">
        <f t="shared" si="1"/>
        <v>1590000</v>
      </c>
      <c r="F111" s="16"/>
      <c r="G111" s="16"/>
      <c r="H111" s="16"/>
    </row>
    <row r="112" spans="2:12">
      <c r="B112" s="2"/>
      <c r="C112" s="16"/>
      <c r="D112" s="16"/>
      <c r="E112" s="8">
        <f t="shared" si="1"/>
        <v>1590000</v>
      </c>
      <c r="F112" s="16"/>
      <c r="G112" s="16"/>
      <c r="H112" s="16"/>
    </row>
    <row r="113" spans="2:9">
      <c r="B113" s="2"/>
      <c r="C113" s="16"/>
      <c r="D113" s="16"/>
      <c r="E113" s="8">
        <f t="shared" si="1"/>
        <v>1590000</v>
      </c>
      <c r="F113" s="16"/>
      <c r="G113" s="16"/>
      <c r="H113" s="16"/>
    </row>
    <row r="114" spans="2:9">
      <c r="B114" s="2"/>
      <c r="C114" s="16"/>
      <c r="D114" s="16"/>
      <c r="E114" s="8">
        <f t="shared" si="1"/>
        <v>1590000</v>
      </c>
      <c r="F114" s="16"/>
      <c r="G114" s="16"/>
      <c r="H114" s="16"/>
    </row>
    <row r="115" spans="2:9">
      <c r="B115" s="2"/>
      <c r="C115" s="16"/>
      <c r="D115" s="16"/>
      <c r="E115" s="8">
        <f t="shared" si="1"/>
        <v>1590000</v>
      </c>
      <c r="F115" s="16"/>
      <c r="G115" s="16"/>
      <c r="H115" s="16"/>
    </row>
    <row r="116" spans="2:9">
      <c r="B116" s="2"/>
      <c r="C116" s="16"/>
      <c r="D116" s="16"/>
      <c r="E116" s="8">
        <f t="shared" si="1"/>
        <v>1590000</v>
      </c>
      <c r="F116" s="16"/>
      <c r="G116" s="16"/>
      <c r="H116" s="16"/>
    </row>
    <row r="117" spans="2:9">
      <c r="B117" s="2"/>
      <c r="C117" s="16"/>
      <c r="D117" s="16"/>
      <c r="E117" s="8">
        <f t="shared" si="1"/>
        <v>1590000</v>
      </c>
      <c r="F117" s="16"/>
      <c r="G117" s="16"/>
      <c r="H117" s="16"/>
    </row>
    <row r="118" spans="2:9">
      <c r="C118" s="16"/>
      <c r="D118" s="16"/>
      <c r="E118" s="8">
        <f t="shared" si="1"/>
        <v>1590000</v>
      </c>
      <c r="G118" s="16"/>
      <c r="I118" s="24"/>
    </row>
    <row r="119" spans="2:9">
      <c r="C119" s="16"/>
      <c r="D119" s="16"/>
      <c r="E119" s="8">
        <f t="shared" si="1"/>
        <v>1590000</v>
      </c>
      <c r="I119" s="24"/>
    </row>
    <row r="120" spans="2:9">
      <c r="B120" s="2"/>
      <c r="C120" s="16"/>
      <c r="D120" s="16"/>
      <c r="E120" s="8">
        <f t="shared" si="1"/>
        <v>1590000</v>
      </c>
      <c r="F120" s="16"/>
      <c r="G120" s="16"/>
      <c r="H120" s="16"/>
    </row>
    <row r="121" spans="2:9">
      <c r="C121" s="16"/>
      <c r="D121" s="16"/>
      <c r="E121" s="8">
        <f t="shared" si="1"/>
        <v>1590000</v>
      </c>
      <c r="F121" s="16"/>
      <c r="G121" s="16"/>
      <c r="H121" s="16"/>
    </row>
    <row r="122" spans="2:9">
      <c r="C122" s="16"/>
      <c r="D122" s="16"/>
      <c r="E122" s="8">
        <f t="shared" si="1"/>
        <v>1590000</v>
      </c>
      <c r="F122" s="16"/>
      <c r="G122" s="16"/>
      <c r="H122" s="16"/>
    </row>
    <row r="123" spans="2:9">
      <c r="C123" s="16"/>
      <c r="D123" s="16"/>
      <c r="E123" s="8">
        <f t="shared" si="1"/>
        <v>1590000</v>
      </c>
      <c r="F123" s="16"/>
      <c r="G123" s="16"/>
      <c r="H123" s="16"/>
    </row>
    <row r="124" spans="2:9">
      <c r="C124" s="16"/>
      <c r="D124" s="16"/>
      <c r="E124" s="8">
        <f t="shared" si="1"/>
        <v>1590000</v>
      </c>
      <c r="F124" s="16"/>
      <c r="G124" s="16"/>
      <c r="H124" s="16"/>
    </row>
    <row r="125" spans="2:9">
      <c r="B125" s="2"/>
      <c r="C125" s="16"/>
      <c r="D125" s="16"/>
      <c r="E125" s="8">
        <f t="shared" si="1"/>
        <v>1590000</v>
      </c>
      <c r="F125" s="16"/>
      <c r="G125" s="16"/>
      <c r="H125" s="16"/>
    </row>
    <row r="126" spans="2:9">
      <c r="B126" s="2"/>
      <c r="C126" s="16"/>
      <c r="D126" s="16"/>
      <c r="E126" s="8">
        <f t="shared" si="1"/>
        <v>1590000</v>
      </c>
      <c r="F126" s="16"/>
      <c r="G126" s="16"/>
      <c r="H126" s="16"/>
    </row>
    <row r="127" spans="2:9">
      <c r="C127" s="16"/>
      <c r="D127" s="16"/>
      <c r="E127" s="8">
        <f t="shared" si="1"/>
        <v>1590000</v>
      </c>
      <c r="F127" s="16"/>
      <c r="G127" s="16"/>
      <c r="H127" s="16"/>
    </row>
    <row r="128" spans="2:9">
      <c r="C128" s="16"/>
      <c r="D128" s="16"/>
      <c r="E128" s="8">
        <f t="shared" si="1"/>
        <v>1590000</v>
      </c>
      <c r="F128" s="16"/>
      <c r="G128" s="16"/>
      <c r="H128" s="16"/>
    </row>
    <row r="129" spans="3:8">
      <c r="C129" s="16"/>
      <c r="D129" s="16"/>
      <c r="E129" s="8">
        <f t="shared" si="1"/>
        <v>1590000</v>
      </c>
      <c r="F129" s="16"/>
      <c r="G129" s="16"/>
      <c r="H129" s="16"/>
    </row>
    <row r="130" spans="3:8">
      <c r="C130" s="16"/>
      <c r="D130" s="16"/>
      <c r="E130" s="8">
        <f t="shared" si="1"/>
        <v>1590000</v>
      </c>
      <c r="F130" s="16"/>
      <c r="G130" s="16"/>
      <c r="H130" s="16"/>
    </row>
    <row r="131" spans="3:8">
      <c r="C131" s="16"/>
      <c r="D131" s="16"/>
      <c r="E131" s="8">
        <f t="shared" si="1"/>
        <v>1590000</v>
      </c>
      <c r="F131" s="16"/>
      <c r="G131" s="16"/>
      <c r="H131" s="16"/>
    </row>
    <row r="132" spans="3:8">
      <c r="C132" s="16"/>
      <c r="D132" s="16"/>
      <c r="E132" s="8">
        <f t="shared" si="1"/>
        <v>1590000</v>
      </c>
      <c r="F132" s="16"/>
      <c r="G132" s="16"/>
      <c r="H132" s="16"/>
    </row>
    <row r="133" spans="3:8">
      <c r="C133" s="16"/>
      <c r="D133" s="16"/>
      <c r="E133" s="8">
        <f t="shared" si="1"/>
        <v>1590000</v>
      </c>
      <c r="F133" s="16"/>
      <c r="G133" s="16"/>
      <c r="H133" s="16"/>
    </row>
    <row r="134" spans="3:8">
      <c r="C134" s="16"/>
      <c r="D134" s="16"/>
      <c r="E134" s="8">
        <f t="shared" si="1"/>
        <v>1590000</v>
      </c>
      <c r="F134" s="16"/>
      <c r="G134" s="16"/>
      <c r="H134" s="16"/>
    </row>
    <row r="135" spans="3:8">
      <c r="C135" s="16"/>
      <c r="D135" s="16"/>
      <c r="E135" s="8">
        <f t="shared" si="1"/>
        <v>1590000</v>
      </c>
      <c r="F135" s="16"/>
      <c r="G135" s="16"/>
      <c r="H135" s="16"/>
    </row>
    <row r="136" spans="3:8">
      <c r="C136" s="16"/>
      <c r="D136" s="16"/>
      <c r="E136" s="8">
        <f t="shared" si="1"/>
        <v>1590000</v>
      </c>
      <c r="F136" s="16"/>
      <c r="G136" s="16"/>
      <c r="H136" s="16"/>
    </row>
    <row r="137" spans="3:8">
      <c r="C137" s="16"/>
      <c r="D137" s="16"/>
      <c r="E137" s="8">
        <f t="shared" si="1"/>
        <v>1590000</v>
      </c>
      <c r="F137" s="16"/>
      <c r="G137" s="16"/>
      <c r="H137" s="16"/>
    </row>
    <row r="138" spans="3:8">
      <c r="C138" s="16"/>
      <c r="D138" s="16"/>
      <c r="E138" s="8">
        <f t="shared" si="1"/>
        <v>1590000</v>
      </c>
      <c r="F138" s="16"/>
      <c r="G138" s="16"/>
      <c r="H138" s="16"/>
    </row>
    <row r="139" spans="3:8">
      <c r="C139" s="16"/>
      <c r="D139" s="16"/>
      <c r="E139" s="8">
        <f t="shared" si="1"/>
        <v>1590000</v>
      </c>
      <c r="F139" s="16"/>
      <c r="G139" s="16"/>
      <c r="H139" s="16"/>
    </row>
    <row r="140" spans="3:8">
      <c r="C140" s="16"/>
      <c r="D140" s="16"/>
      <c r="E140" s="8">
        <f t="shared" si="1"/>
        <v>1590000</v>
      </c>
      <c r="F140" s="16"/>
      <c r="G140" s="16"/>
      <c r="H140" s="16"/>
    </row>
    <row r="141" spans="3:8">
      <c r="C141" s="16"/>
      <c r="D141" s="16"/>
      <c r="E141" s="8">
        <f t="shared" ref="E141:E146" si="2">E140+C141+D141</f>
        <v>1590000</v>
      </c>
      <c r="F141" s="16"/>
      <c r="G141" s="16"/>
      <c r="H141" s="16"/>
    </row>
    <row r="142" spans="3:8">
      <c r="C142" s="16"/>
      <c r="D142" s="16"/>
      <c r="E142" s="8">
        <f t="shared" si="2"/>
        <v>1590000</v>
      </c>
      <c r="F142" s="16"/>
      <c r="G142" s="16"/>
      <c r="H142" s="16"/>
    </row>
    <row r="143" spans="3:8">
      <c r="C143" s="16"/>
      <c r="D143" s="16"/>
      <c r="E143" s="8">
        <f t="shared" si="2"/>
        <v>1590000</v>
      </c>
      <c r="F143" s="16"/>
      <c r="G143" s="16"/>
      <c r="H143" s="16"/>
    </row>
    <row r="144" spans="3:8">
      <c r="C144" s="16"/>
      <c r="D144" s="16"/>
      <c r="E144" s="8">
        <f t="shared" si="2"/>
        <v>1590000</v>
      </c>
      <c r="F144" s="16"/>
      <c r="G144" s="16"/>
      <c r="H144" s="16"/>
    </row>
    <row r="145" spans="3:9">
      <c r="C145" s="16"/>
      <c r="D145" s="16"/>
      <c r="E145" s="8">
        <f t="shared" si="2"/>
        <v>1590000</v>
      </c>
      <c r="F145" s="16"/>
      <c r="G145" s="16"/>
      <c r="H145" s="16"/>
    </row>
    <row r="146" spans="3:9">
      <c r="C146" s="4"/>
      <c r="D146" s="16"/>
      <c r="E146" s="8">
        <f t="shared" si="2"/>
        <v>1590000</v>
      </c>
      <c r="F146" s="4"/>
      <c r="G146" s="4"/>
      <c r="H146" s="4"/>
      <c r="I146" s="20"/>
    </row>
    <row r="147" spans="3:9">
      <c r="C147" s="4"/>
      <c r="D147" s="4"/>
      <c r="E147" s="8"/>
      <c r="F147" s="4"/>
      <c r="G147" s="4"/>
      <c r="H147" s="4"/>
    </row>
    <row r="148" spans="3:9">
      <c r="C148" s="4"/>
      <c r="D148" s="4"/>
      <c r="E148" s="8"/>
      <c r="F148" s="4"/>
      <c r="G148" s="4"/>
      <c r="H148" s="4"/>
    </row>
    <row r="149" spans="3:9">
      <c r="C149" s="4"/>
      <c r="D149" s="4"/>
      <c r="E149" s="8"/>
      <c r="F149" s="4"/>
      <c r="G149" s="4"/>
      <c r="H149" s="4"/>
    </row>
    <row r="150" spans="3:9">
      <c r="C150" s="4"/>
      <c r="D150" s="4"/>
      <c r="E150" s="8"/>
      <c r="F150" s="4"/>
      <c r="G150" s="4"/>
      <c r="H150" s="4"/>
    </row>
    <row r="151" spans="3:9">
      <c r="C151" s="4"/>
      <c r="D151" s="4"/>
      <c r="E151" s="8"/>
      <c r="F151" s="4"/>
      <c r="G151" s="4"/>
      <c r="H151" s="4"/>
    </row>
    <row r="152" spans="3:9">
      <c r="C152" s="4"/>
      <c r="D152" s="4"/>
      <c r="E152" s="8"/>
      <c r="F152" s="4"/>
      <c r="G152" s="4"/>
      <c r="H152" s="4"/>
    </row>
    <row r="153" spans="3:9">
      <c r="E153" s="7"/>
    </row>
    <row r="154" spans="3:9">
      <c r="E154" s="7"/>
    </row>
    <row r="155" spans="3:9">
      <c r="E155" s="7"/>
    </row>
  </sheetData>
  <pageMargins left="0.7" right="0.7" top="0.75" bottom="0.75" header="0.3" footer="0.3"/>
  <pageSetup orientation="portrait" verticalDpi="20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2:M153"/>
  <sheetViews>
    <sheetView workbookViewId="0">
      <selection activeCell="I7" sqref="I7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6384" width="11.42578125" style="1"/>
  </cols>
  <sheetData>
    <row r="2" spans="2:9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9">
      <c r="C3" s="3"/>
      <c r="D3" s="3"/>
      <c r="E3" s="6"/>
      <c r="I3" s="3"/>
    </row>
    <row r="4" spans="2:9">
      <c r="B4" s="13" t="s">
        <v>36</v>
      </c>
      <c r="C4" s="13"/>
      <c r="D4" s="13"/>
      <c r="E4" s="14">
        <v>1623350</v>
      </c>
      <c r="F4" s="29">
        <v>0</v>
      </c>
      <c r="G4" s="13"/>
      <c r="H4" s="22">
        <v>3501086</v>
      </c>
    </row>
    <row r="5" spans="2:9">
      <c r="B5" s="2"/>
      <c r="C5" s="16"/>
      <c r="D5" s="16"/>
      <c r="E5" s="8">
        <f>E4+C5+D5</f>
        <v>1623350</v>
      </c>
      <c r="F5" s="17"/>
      <c r="G5" s="17"/>
      <c r="H5" s="17"/>
    </row>
    <row r="6" spans="2:9">
      <c r="B6" s="2">
        <v>43192</v>
      </c>
      <c r="C6" s="16"/>
      <c r="D6" s="16">
        <v>180000</v>
      </c>
      <c r="E6" s="8">
        <f t="shared" ref="E6:E72" si="0">E5+C6+D6</f>
        <v>1803350</v>
      </c>
      <c r="F6" s="17"/>
      <c r="G6" s="17"/>
      <c r="H6" s="17"/>
      <c r="I6" s="1" t="s">
        <v>366</v>
      </c>
    </row>
    <row r="7" spans="2:9">
      <c r="B7" s="2">
        <v>43192</v>
      </c>
      <c r="C7" s="16"/>
      <c r="D7" s="16">
        <v>-20000</v>
      </c>
      <c r="E7" s="8">
        <f t="shared" si="0"/>
        <v>1783350</v>
      </c>
      <c r="F7" s="17"/>
      <c r="G7" s="17"/>
      <c r="H7" s="17"/>
      <c r="I7" s="1" t="s">
        <v>367</v>
      </c>
    </row>
    <row r="8" spans="2:9">
      <c r="B8" s="2">
        <v>43193</v>
      </c>
      <c r="C8" s="16"/>
      <c r="D8" s="16"/>
      <c r="E8" s="8">
        <f t="shared" si="0"/>
        <v>1783350</v>
      </c>
      <c r="F8" s="17"/>
      <c r="G8" s="17"/>
      <c r="H8" s="17">
        <v>500000</v>
      </c>
      <c r="I8" s="1" t="s">
        <v>369</v>
      </c>
    </row>
    <row r="9" spans="2:9">
      <c r="B9" s="2">
        <v>43194</v>
      </c>
      <c r="C9" s="16"/>
      <c r="D9" s="16">
        <v>-2300</v>
      </c>
      <c r="E9" s="8">
        <f t="shared" si="0"/>
        <v>1781050</v>
      </c>
      <c r="F9" s="17"/>
      <c r="G9" s="17"/>
      <c r="H9" s="17"/>
      <c r="I9" s="1" t="s">
        <v>370</v>
      </c>
    </row>
    <row r="10" spans="2:9">
      <c r="B10" s="2">
        <v>43194</v>
      </c>
      <c r="C10" s="16"/>
      <c r="D10" s="16">
        <v>-1196000</v>
      </c>
      <c r="E10" s="8">
        <f t="shared" si="0"/>
        <v>585050</v>
      </c>
      <c r="F10" s="17"/>
      <c r="G10" s="17"/>
      <c r="H10" s="17"/>
      <c r="I10" s="1" t="s">
        <v>371</v>
      </c>
    </row>
    <row r="11" spans="2:9">
      <c r="B11" s="2">
        <v>43195</v>
      </c>
      <c r="C11" s="16"/>
      <c r="D11" s="16">
        <v>-3500</v>
      </c>
      <c r="E11" s="8">
        <f t="shared" si="0"/>
        <v>581550</v>
      </c>
      <c r="F11" s="17"/>
      <c r="G11" s="17"/>
      <c r="H11" s="17"/>
      <c r="I11" s="1" t="s">
        <v>372</v>
      </c>
    </row>
    <row r="12" spans="2:9">
      <c r="B12" s="2">
        <v>43195</v>
      </c>
      <c r="C12" s="16"/>
      <c r="D12" s="16">
        <v>-2000</v>
      </c>
      <c r="E12" s="8">
        <f t="shared" si="0"/>
        <v>579550</v>
      </c>
      <c r="F12" s="17"/>
      <c r="G12" s="17"/>
      <c r="H12" s="17"/>
      <c r="I12" s="1" t="s">
        <v>373</v>
      </c>
    </row>
    <row r="13" spans="2:9">
      <c r="B13" s="2">
        <v>43560</v>
      </c>
      <c r="C13" s="16"/>
      <c r="D13" s="16">
        <v>-35000</v>
      </c>
      <c r="E13" s="8">
        <f t="shared" si="0"/>
        <v>544550</v>
      </c>
      <c r="F13" s="17"/>
      <c r="G13" s="17"/>
      <c r="H13" s="17"/>
      <c r="I13" s="1" t="s">
        <v>275</v>
      </c>
    </row>
    <row r="14" spans="2:9">
      <c r="B14" s="2">
        <v>43196</v>
      </c>
      <c r="C14" s="16"/>
      <c r="D14" s="16">
        <v>-54000</v>
      </c>
      <c r="E14" s="8">
        <f t="shared" si="0"/>
        <v>490550</v>
      </c>
      <c r="F14" s="17">
        <v>-54000</v>
      </c>
      <c r="G14" s="17"/>
      <c r="H14" s="17"/>
      <c r="I14" s="1" t="s">
        <v>158</v>
      </c>
    </row>
    <row r="15" spans="2:9">
      <c r="B15" s="2">
        <v>43196</v>
      </c>
      <c r="C15" s="16"/>
      <c r="D15" s="16">
        <v>-72000</v>
      </c>
      <c r="E15" s="8">
        <f t="shared" si="0"/>
        <v>418550</v>
      </c>
      <c r="F15" s="17">
        <v>-72000</v>
      </c>
      <c r="G15" s="17"/>
      <c r="H15" s="17"/>
      <c r="I15" s="1" t="s">
        <v>297</v>
      </c>
    </row>
    <row r="16" spans="2:9">
      <c r="B16" s="2">
        <v>43196</v>
      </c>
      <c r="C16" s="16"/>
      <c r="D16" s="16">
        <v>-100000</v>
      </c>
      <c r="E16" s="8">
        <f t="shared" si="0"/>
        <v>318550</v>
      </c>
      <c r="F16" s="17">
        <v>-100000</v>
      </c>
      <c r="G16" s="17"/>
      <c r="H16" s="17"/>
      <c r="I16" s="1" t="s">
        <v>160</v>
      </c>
    </row>
    <row r="17" spans="2:13">
      <c r="B17" s="2">
        <v>43196</v>
      </c>
      <c r="C17" s="16"/>
      <c r="D17" s="16">
        <v>-9500</v>
      </c>
      <c r="E17" s="8">
        <f t="shared" si="0"/>
        <v>309050</v>
      </c>
      <c r="F17" s="17"/>
      <c r="G17" s="17"/>
      <c r="H17" s="17"/>
      <c r="I17" s="1" t="s">
        <v>374</v>
      </c>
    </row>
    <row r="18" spans="2:13">
      <c r="B18" s="2">
        <v>43197</v>
      </c>
      <c r="C18" s="16"/>
      <c r="D18" s="16"/>
      <c r="E18" s="8">
        <f t="shared" si="0"/>
        <v>309050</v>
      </c>
      <c r="F18" s="17"/>
      <c r="G18" s="17"/>
      <c r="H18" s="17">
        <v>500000</v>
      </c>
      <c r="I18" s="1" t="s">
        <v>375</v>
      </c>
    </row>
    <row r="19" spans="2:13">
      <c r="B19" s="2">
        <v>43200</v>
      </c>
      <c r="C19" s="16"/>
      <c r="D19" s="16"/>
      <c r="E19" s="8">
        <f t="shared" si="0"/>
        <v>309050</v>
      </c>
      <c r="F19" s="17">
        <v>35400</v>
      </c>
      <c r="G19" s="17"/>
      <c r="H19" s="17"/>
      <c r="I19" s="1" t="s">
        <v>520</v>
      </c>
    </row>
    <row r="20" spans="2:13">
      <c r="B20" s="2">
        <v>43202</v>
      </c>
      <c r="C20" s="16"/>
      <c r="D20" s="16"/>
      <c r="E20" s="8">
        <f t="shared" si="0"/>
        <v>309050</v>
      </c>
      <c r="F20" s="17">
        <v>103250</v>
      </c>
      <c r="G20" s="17"/>
      <c r="H20" s="17"/>
      <c r="I20" s="1" t="s">
        <v>390</v>
      </c>
    </row>
    <row r="21" spans="2:13">
      <c r="B21" s="2">
        <v>43203</v>
      </c>
      <c r="C21" s="16"/>
      <c r="D21" s="16"/>
      <c r="E21" s="8">
        <f t="shared" si="0"/>
        <v>309050</v>
      </c>
      <c r="F21" s="17">
        <v>300000</v>
      </c>
      <c r="G21" s="17"/>
      <c r="H21" s="17"/>
      <c r="I21" s="1" t="s">
        <v>377</v>
      </c>
    </row>
    <row r="22" spans="2:13">
      <c r="B22" s="2">
        <v>43206</v>
      </c>
      <c r="C22" s="16"/>
      <c r="D22" s="16"/>
      <c r="E22" s="8">
        <f t="shared" si="0"/>
        <v>309050</v>
      </c>
      <c r="F22" s="17"/>
      <c r="G22" s="17"/>
      <c r="H22" s="17">
        <v>-89200</v>
      </c>
      <c r="I22" s="1" t="s">
        <v>376</v>
      </c>
    </row>
    <row r="23" spans="2:13">
      <c r="B23" s="2">
        <v>43207</v>
      </c>
      <c r="C23" s="16"/>
      <c r="D23" s="16"/>
      <c r="E23" s="8">
        <f t="shared" si="0"/>
        <v>309050</v>
      </c>
      <c r="F23" s="17">
        <v>12000</v>
      </c>
      <c r="G23" s="17"/>
      <c r="H23" s="17"/>
      <c r="I23" s="1" t="s">
        <v>378</v>
      </c>
    </row>
    <row r="24" spans="2:13">
      <c r="B24" s="2">
        <v>43207</v>
      </c>
      <c r="C24" s="16"/>
      <c r="D24" s="16">
        <v>-15000</v>
      </c>
      <c r="E24" s="8">
        <f t="shared" si="0"/>
        <v>294050</v>
      </c>
      <c r="F24" s="17"/>
      <c r="G24" s="17"/>
      <c r="I24" s="1" t="s">
        <v>379</v>
      </c>
    </row>
    <row r="25" spans="2:13">
      <c r="B25" s="2">
        <v>43208</v>
      </c>
      <c r="C25" s="16"/>
      <c r="D25" s="16">
        <v>-12600</v>
      </c>
      <c r="E25" s="8">
        <f t="shared" si="0"/>
        <v>281450</v>
      </c>
      <c r="F25" s="17"/>
      <c r="G25" s="17"/>
      <c r="H25" s="17"/>
      <c r="I25" s="1" t="s">
        <v>380</v>
      </c>
    </row>
    <row r="26" spans="2:13">
      <c r="B26" s="2">
        <v>43209</v>
      </c>
      <c r="C26" s="16"/>
      <c r="D26" s="16"/>
      <c r="E26" s="8">
        <f t="shared" si="0"/>
        <v>281450</v>
      </c>
      <c r="F26" s="17"/>
      <c r="G26" s="17"/>
      <c r="H26" s="17">
        <v>-5500</v>
      </c>
      <c r="I26" s="1" t="s">
        <v>1</v>
      </c>
    </row>
    <row r="27" spans="2:13">
      <c r="B27" s="2">
        <v>43210</v>
      </c>
      <c r="C27" s="16"/>
      <c r="D27" s="16"/>
      <c r="E27" s="8">
        <f t="shared" si="0"/>
        <v>281450</v>
      </c>
      <c r="F27" s="17"/>
      <c r="G27" s="17"/>
      <c r="H27" s="17">
        <v>280000</v>
      </c>
      <c r="I27" s="1" t="s">
        <v>381</v>
      </c>
      <c r="M27" s="1" t="s">
        <v>386</v>
      </c>
    </row>
    <row r="28" spans="2:13">
      <c r="B28" s="2">
        <v>43213</v>
      </c>
      <c r="C28" s="16"/>
      <c r="D28" s="16"/>
      <c r="E28" s="8">
        <f t="shared" si="0"/>
        <v>281450</v>
      </c>
      <c r="F28" s="17">
        <v>47200</v>
      </c>
      <c r="G28" s="17"/>
      <c r="H28" s="17"/>
      <c r="I28" s="1" t="s">
        <v>382</v>
      </c>
    </row>
    <row r="29" spans="2:13">
      <c r="B29" s="2">
        <v>43213</v>
      </c>
      <c r="C29" s="16"/>
      <c r="D29" s="16">
        <v>-64400</v>
      </c>
      <c r="E29" s="8">
        <f t="shared" si="0"/>
        <v>217050</v>
      </c>
      <c r="F29" s="17"/>
      <c r="G29" s="17"/>
      <c r="H29" s="17"/>
      <c r="I29" s="1" t="s">
        <v>61</v>
      </c>
    </row>
    <row r="30" spans="2:13">
      <c r="B30" s="2">
        <v>43213</v>
      </c>
      <c r="C30" s="16"/>
      <c r="D30" s="16">
        <v>-82000</v>
      </c>
      <c r="E30" s="8">
        <f t="shared" si="0"/>
        <v>135050</v>
      </c>
      <c r="F30" s="17"/>
      <c r="G30" s="17"/>
      <c r="H30" s="17"/>
      <c r="I30" s="1" t="s">
        <v>227</v>
      </c>
    </row>
    <row r="31" spans="2:13">
      <c r="B31" s="2">
        <v>43213</v>
      </c>
      <c r="C31" s="16"/>
      <c r="D31" s="16">
        <v>-15900</v>
      </c>
      <c r="E31" s="8">
        <f t="shared" si="0"/>
        <v>119150</v>
      </c>
      <c r="F31" s="17"/>
      <c r="G31" s="17"/>
      <c r="H31" s="17"/>
      <c r="I31" s="1" t="s">
        <v>383</v>
      </c>
    </row>
    <row r="32" spans="2:13">
      <c r="B32" s="2">
        <v>43215</v>
      </c>
      <c r="C32" s="16"/>
      <c r="D32" s="16">
        <v>-2500</v>
      </c>
      <c r="E32" s="8">
        <f t="shared" si="0"/>
        <v>116650</v>
      </c>
      <c r="F32" s="17"/>
      <c r="G32" s="17"/>
      <c r="H32" s="17"/>
      <c r="I32" s="1" t="s">
        <v>384</v>
      </c>
    </row>
    <row r="33" spans="2:10">
      <c r="B33" s="2">
        <v>43216</v>
      </c>
      <c r="C33" s="16"/>
      <c r="D33" s="16"/>
      <c r="E33" s="8">
        <f t="shared" si="0"/>
        <v>116650</v>
      </c>
      <c r="F33" s="17"/>
      <c r="G33" s="17"/>
      <c r="H33" s="17">
        <v>300000</v>
      </c>
      <c r="I33" s="1" t="s">
        <v>385</v>
      </c>
    </row>
    <row r="34" spans="2:10">
      <c r="B34" s="2">
        <v>43216</v>
      </c>
      <c r="C34" s="16"/>
      <c r="D34" s="16"/>
      <c r="E34" s="8">
        <f t="shared" si="0"/>
        <v>116650</v>
      </c>
      <c r="F34" s="17"/>
      <c r="G34" s="17"/>
      <c r="H34" s="17">
        <v>3000000</v>
      </c>
      <c r="I34" s="1" t="s">
        <v>387</v>
      </c>
    </row>
    <row r="35" spans="2:10">
      <c r="B35" s="2">
        <v>43220</v>
      </c>
      <c r="C35" s="16"/>
      <c r="D35" s="16"/>
      <c r="E35" s="8">
        <f t="shared" si="0"/>
        <v>116650</v>
      </c>
      <c r="F35" s="17"/>
      <c r="G35" s="17"/>
      <c r="H35" s="17">
        <v>500000</v>
      </c>
      <c r="I35" s="1" t="s">
        <v>435</v>
      </c>
    </row>
    <row r="36" spans="2:10">
      <c r="B36" s="2">
        <v>43220</v>
      </c>
      <c r="C36" s="16"/>
      <c r="D36" s="16">
        <v>-85250</v>
      </c>
      <c r="E36" s="8">
        <f t="shared" si="0"/>
        <v>31400</v>
      </c>
      <c r="F36" s="17"/>
      <c r="G36" s="17"/>
      <c r="H36" s="17"/>
      <c r="I36" s="1" t="s">
        <v>96</v>
      </c>
    </row>
    <row r="37" spans="2:10">
      <c r="B37" s="2"/>
      <c r="C37" s="16"/>
      <c r="D37" s="16"/>
      <c r="E37" s="8">
        <f t="shared" si="0"/>
        <v>31400</v>
      </c>
      <c r="F37" s="17"/>
      <c r="G37" s="17"/>
      <c r="H37" s="17"/>
    </row>
    <row r="38" spans="2:10">
      <c r="B38" s="2"/>
      <c r="C38" s="16"/>
      <c r="D38" s="16"/>
      <c r="E38" s="8">
        <f t="shared" si="0"/>
        <v>31400</v>
      </c>
      <c r="F38" s="17"/>
      <c r="G38" s="17"/>
      <c r="H38" s="17"/>
    </row>
    <row r="39" spans="2:10">
      <c r="B39" s="2"/>
      <c r="C39" s="16"/>
      <c r="D39" s="16"/>
      <c r="E39" s="8">
        <f t="shared" si="0"/>
        <v>31400</v>
      </c>
      <c r="F39" s="17">
        <f>SUM(F4:F38)</f>
        <v>271850</v>
      </c>
      <c r="G39" s="17"/>
      <c r="H39" s="17">
        <f>SUM(H4:H38)</f>
        <v>8486386</v>
      </c>
    </row>
    <row r="40" spans="2:10">
      <c r="B40" s="2"/>
      <c r="C40" s="16"/>
      <c r="D40" s="16"/>
      <c r="E40" s="8">
        <f t="shared" si="0"/>
        <v>31400</v>
      </c>
      <c r="F40" s="17"/>
      <c r="G40" s="17"/>
      <c r="H40" s="17">
        <f>H39-F39</f>
        <v>8214536</v>
      </c>
      <c r="I40" s="1" t="s">
        <v>509</v>
      </c>
    </row>
    <row r="41" spans="2:10">
      <c r="B41" s="2"/>
      <c r="C41" s="16"/>
      <c r="D41" s="16"/>
      <c r="E41" s="8">
        <f t="shared" si="0"/>
        <v>31400</v>
      </c>
      <c r="F41" s="17"/>
      <c r="G41" s="17"/>
      <c r="H41" s="17"/>
    </row>
    <row r="42" spans="2:10">
      <c r="B42" s="2"/>
      <c r="C42" s="16"/>
      <c r="D42" s="16"/>
      <c r="E42" s="8">
        <f t="shared" si="0"/>
        <v>31400</v>
      </c>
      <c r="F42" s="17"/>
      <c r="G42" s="17"/>
      <c r="H42" s="17">
        <v>-2000000</v>
      </c>
      <c r="I42" s="10" t="s">
        <v>41</v>
      </c>
    </row>
    <row r="43" spans="2:10">
      <c r="B43" s="2"/>
      <c r="C43" s="16"/>
      <c r="D43" s="16"/>
      <c r="E43" s="8">
        <f t="shared" si="0"/>
        <v>31400</v>
      </c>
      <c r="F43" s="17"/>
      <c r="G43" s="17"/>
      <c r="H43" s="17">
        <v>-2000000</v>
      </c>
      <c r="I43" s="10" t="s">
        <v>42</v>
      </c>
    </row>
    <row r="44" spans="2:10">
      <c r="B44" s="2"/>
      <c r="C44" s="16"/>
      <c r="D44" s="16"/>
      <c r="E44" s="8">
        <f t="shared" si="0"/>
        <v>31400</v>
      </c>
      <c r="F44" s="17"/>
      <c r="G44" s="17"/>
      <c r="H44" s="17"/>
    </row>
    <row r="45" spans="2:10">
      <c r="B45" s="28" t="s">
        <v>47</v>
      </c>
      <c r="C45" s="22"/>
      <c r="D45" s="22"/>
      <c r="E45" s="14">
        <f t="shared" si="0"/>
        <v>31400</v>
      </c>
      <c r="F45" s="22">
        <v>0</v>
      </c>
      <c r="G45" s="22"/>
      <c r="H45" s="22">
        <f>H40+H42+H43</f>
        <v>4214536</v>
      </c>
      <c r="I45" s="10"/>
    </row>
    <row r="46" spans="2:10">
      <c r="B46" s="2"/>
      <c r="C46" s="16"/>
      <c r="D46" s="16"/>
      <c r="E46" s="8">
        <f t="shared" si="0"/>
        <v>31400</v>
      </c>
      <c r="F46" s="17"/>
      <c r="G46" s="17"/>
      <c r="H46" s="17"/>
      <c r="I46" s="10"/>
    </row>
    <row r="47" spans="2:10">
      <c r="B47" s="39"/>
      <c r="C47" s="36"/>
      <c r="D47" s="36"/>
      <c r="E47" s="8">
        <f t="shared" si="0"/>
        <v>31400</v>
      </c>
      <c r="F47" s="17"/>
      <c r="G47" s="36"/>
      <c r="H47" s="36"/>
      <c r="I47" s="10"/>
      <c r="J47" s="10"/>
    </row>
    <row r="48" spans="2:10">
      <c r="B48" s="2"/>
      <c r="C48" s="16"/>
      <c r="D48" s="16"/>
      <c r="E48" s="8">
        <f t="shared" si="0"/>
        <v>31400</v>
      </c>
      <c r="F48" s="17"/>
      <c r="G48" s="17"/>
      <c r="H48" s="17"/>
      <c r="I48" s="10"/>
      <c r="J48" s="10"/>
    </row>
    <row r="49" spans="2:10">
      <c r="B49" s="2"/>
      <c r="C49" s="16"/>
      <c r="D49" s="16"/>
      <c r="E49" s="8">
        <f t="shared" si="0"/>
        <v>31400</v>
      </c>
      <c r="F49" s="17"/>
      <c r="G49" s="17"/>
      <c r="H49" s="17"/>
      <c r="I49" s="10"/>
      <c r="J49" s="10"/>
    </row>
    <row r="50" spans="2:10">
      <c r="B50" s="2"/>
      <c r="C50" s="16"/>
      <c r="D50" s="16"/>
      <c r="E50" s="8">
        <f t="shared" si="0"/>
        <v>31400</v>
      </c>
      <c r="F50" s="17"/>
      <c r="G50" s="17"/>
      <c r="H50" s="17"/>
      <c r="I50" s="10"/>
    </row>
    <row r="51" spans="2:10">
      <c r="B51" s="2"/>
      <c r="C51" s="16"/>
      <c r="D51" s="16"/>
      <c r="E51" s="8">
        <f t="shared" si="0"/>
        <v>31400</v>
      </c>
      <c r="F51" s="17"/>
      <c r="G51" s="17"/>
      <c r="H51" s="17"/>
      <c r="J51" s="10"/>
    </row>
    <row r="52" spans="2:10">
      <c r="B52" s="2"/>
      <c r="C52" s="16"/>
      <c r="D52" s="16"/>
      <c r="E52" s="8">
        <f t="shared" si="0"/>
        <v>31400</v>
      </c>
      <c r="F52" s="17"/>
      <c r="G52" s="17"/>
      <c r="H52" s="17"/>
      <c r="I52" s="10"/>
      <c r="J52" s="10"/>
    </row>
    <row r="53" spans="2:10">
      <c r="B53" s="2"/>
      <c r="C53" s="16"/>
      <c r="D53" s="16"/>
      <c r="E53" s="8">
        <f t="shared" si="0"/>
        <v>31400</v>
      </c>
      <c r="F53" s="17"/>
      <c r="G53" s="17"/>
      <c r="H53" s="17"/>
      <c r="I53" s="10"/>
      <c r="J53" s="10"/>
    </row>
    <row r="54" spans="2:10">
      <c r="B54" s="2"/>
      <c r="C54" s="16"/>
      <c r="D54" s="16"/>
      <c r="E54" s="8">
        <f t="shared" si="0"/>
        <v>31400</v>
      </c>
      <c r="F54" s="17"/>
      <c r="G54" s="17"/>
      <c r="H54" s="17"/>
      <c r="I54" s="10"/>
      <c r="J54" s="10"/>
    </row>
    <row r="55" spans="2:10">
      <c r="B55" s="30"/>
      <c r="C55" s="46"/>
      <c r="D55" s="46"/>
      <c r="E55" s="8">
        <f t="shared" si="0"/>
        <v>31400</v>
      </c>
      <c r="F55" s="17"/>
      <c r="G55" s="17"/>
      <c r="H55" s="17"/>
      <c r="I55" s="10"/>
      <c r="J55" s="10"/>
    </row>
    <row r="56" spans="2:10">
      <c r="B56" s="30"/>
      <c r="C56" s="46"/>
      <c r="D56" s="46"/>
      <c r="E56" s="8">
        <f t="shared" si="0"/>
        <v>31400</v>
      </c>
      <c r="F56" s="17"/>
      <c r="G56" s="17"/>
      <c r="H56" s="17"/>
      <c r="I56" s="10"/>
      <c r="J56" s="10"/>
    </row>
    <row r="57" spans="2:10">
      <c r="B57" s="2"/>
      <c r="C57" s="16"/>
      <c r="D57" s="16"/>
      <c r="E57" s="8">
        <f t="shared" si="0"/>
        <v>31400</v>
      </c>
      <c r="F57" s="17"/>
      <c r="G57" s="17"/>
      <c r="H57" s="17"/>
      <c r="I57" s="10"/>
      <c r="J57" s="10"/>
    </row>
    <row r="58" spans="2:10">
      <c r="B58" s="2"/>
      <c r="C58" s="16"/>
      <c r="D58" s="16"/>
      <c r="E58" s="8">
        <f t="shared" si="0"/>
        <v>31400</v>
      </c>
      <c r="F58" s="17"/>
      <c r="G58" s="17"/>
      <c r="H58" s="17"/>
      <c r="J58" s="10"/>
    </row>
    <row r="59" spans="2:10">
      <c r="B59" s="2"/>
      <c r="C59" s="16"/>
      <c r="D59" s="16"/>
      <c r="E59" s="8">
        <f t="shared" si="0"/>
        <v>31400</v>
      </c>
      <c r="F59" s="17"/>
      <c r="G59" s="17"/>
      <c r="H59" s="17"/>
      <c r="I59" s="10"/>
      <c r="J59" s="10"/>
    </row>
    <row r="60" spans="2:10">
      <c r="B60" s="2"/>
      <c r="C60" s="16"/>
      <c r="D60" s="16"/>
      <c r="E60" s="8">
        <f t="shared" si="0"/>
        <v>31400</v>
      </c>
      <c r="F60" s="17"/>
      <c r="G60" s="17"/>
      <c r="H60" s="17"/>
      <c r="J60" s="10"/>
    </row>
    <row r="61" spans="2:10">
      <c r="B61" s="2"/>
      <c r="D61" s="16"/>
      <c r="E61" s="8">
        <f t="shared" si="0"/>
        <v>31400</v>
      </c>
      <c r="F61" s="17"/>
      <c r="G61" s="10"/>
      <c r="H61" s="17"/>
      <c r="J61" s="10"/>
    </row>
    <row r="62" spans="2:10">
      <c r="B62" s="2"/>
      <c r="D62" s="16"/>
      <c r="E62" s="8">
        <f t="shared" si="0"/>
        <v>31400</v>
      </c>
      <c r="F62" s="17"/>
      <c r="G62" s="10"/>
      <c r="H62" s="17"/>
      <c r="I62" s="10"/>
      <c r="J62" s="10"/>
    </row>
    <row r="63" spans="2:10">
      <c r="B63" s="2"/>
      <c r="C63" s="16"/>
      <c r="D63" s="16"/>
      <c r="E63" s="8">
        <f t="shared" si="0"/>
        <v>31400</v>
      </c>
      <c r="F63" s="17"/>
      <c r="G63" s="17"/>
      <c r="H63" s="17"/>
      <c r="I63" s="10"/>
      <c r="J63" s="10"/>
    </row>
    <row r="64" spans="2:10">
      <c r="B64" s="2"/>
      <c r="C64" s="16"/>
      <c r="D64" s="16"/>
      <c r="E64" s="8">
        <f t="shared" si="0"/>
        <v>31400</v>
      </c>
      <c r="F64" s="17"/>
      <c r="G64" s="17"/>
      <c r="H64" s="17"/>
      <c r="I64" s="10"/>
      <c r="J64" s="10"/>
    </row>
    <row r="65" spans="2:10">
      <c r="B65" s="2"/>
      <c r="C65" s="16"/>
      <c r="D65" s="16"/>
      <c r="E65" s="8">
        <f t="shared" si="0"/>
        <v>31400</v>
      </c>
      <c r="F65" s="17"/>
      <c r="G65" s="17"/>
      <c r="H65" s="17"/>
      <c r="J65" s="10"/>
    </row>
    <row r="66" spans="2:10">
      <c r="B66" s="2"/>
      <c r="C66" s="16"/>
      <c r="D66" s="16"/>
      <c r="E66" s="8">
        <f t="shared" si="0"/>
        <v>31400</v>
      </c>
      <c r="F66" s="17"/>
      <c r="G66" s="17"/>
      <c r="H66" s="17"/>
      <c r="I66" s="10"/>
      <c r="J66" s="10"/>
    </row>
    <row r="67" spans="2:10">
      <c r="B67" s="2"/>
      <c r="C67" s="16"/>
      <c r="D67" s="16"/>
      <c r="E67" s="8">
        <f t="shared" si="0"/>
        <v>31400</v>
      </c>
      <c r="F67" s="17"/>
      <c r="G67" s="17"/>
      <c r="H67" s="17"/>
      <c r="I67" s="10"/>
      <c r="J67" s="10"/>
    </row>
    <row r="68" spans="2:10">
      <c r="B68" s="2"/>
      <c r="C68" s="16"/>
      <c r="D68" s="16"/>
      <c r="E68" s="8">
        <f t="shared" si="0"/>
        <v>31400</v>
      </c>
      <c r="F68" s="17"/>
      <c r="G68" s="17"/>
      <c r="H68" s="17"/>
      <c r="J68" s="10"/>
    </row>
    <row r="69" spans="2:10">
      <c r="B69" s="2"/>
      <c r="C69" s="16"/>
      <c r="D69" s="16"/>
      <c r="E69" s="8">
        <f t="shared" si="0"/>
        <v>31400</v>
      </c>
      <c r="F69" s="17"/>
      <c r="G69" s="17"/>
      <c r="H69" s="17"/>
      <c r="I69" s="10"/>
      <c r="J69" s="10"/>
    </row>
    <row r="70" spans="2:10">
      <c r="B70" s="2"/>
      <c r="C70" s="16"/>
      <c r="D70" s="16"/>
      <c r="E70" s="8">
        <f t="shared" si="0"/>
        <v>31400</v>
      </c>
      <c r="F70" s="17"/>
      <c r="G70" s="17"/>
      <c r="H70" s="17"/>
      <c r="I70" s="10"/>
      <c r="J70" s="10"/>
    </row>
    <row r="71" spans="2:10">
      <c r="B71" s="39"/>
      <c r="C71" s="36"/>
      <c r="D71" s="36"/>
      <c r="E71" s="8">
        <f t="shared" si="0"/>
        <v>31400</v>
      </c>
      <c r="F71" s="36"/>
      <c r="G71" s="36"/>
      <c r="H71" s="36"/>
      <c r="I71" s="10"/>
      <c r="J71" s="10"/>
    </row>
    <row r="72" spans="2:10">
      <c r="B72" s="2"/>
      <c r="C72" s="16"/>
      <c r="D72" s="16"/>
      <c r="E72" s="8">
        <f t="shared" si="0"/>
        <v>31400</v>
      </c>
      <c r="F72" s="17"/>
      <c r="G72" s="17"/>
      <c r="H72" s="17"/>
      <c r="I72" s="10"/>
      <c r="J72" s="10"/>
    </row>
    <row r="73" spans="2:10">
      <c r="B73" s="2"/>
      <c r="C73" s="16"/>
      <c r="D73" s="16"/>
      <c r="E73" s="8">
        <f t="shared" ref="E73:E90" si="1">E72+C73+D73</f>
        <v>31400</v>
      </c>
      <c r="F73" s="17"/>
      <c r="G73" s="17"/>
      <c r="H73" s="17"/>
      <c r="J73" s="10"/>
    </row>
    <row r="74" spans="2:10">
      <c r="B74" s="2"/>
      <c r="C74" s="16"/>
      <c r="D74" s="16"/>
      <c r="E74" s="8">
        <f t="shared" si="1"/>
        <v>31400</v>
      </c>
      <c r="G74" s="17"/>
      <c r="J74" s="10"/>
    </row>
    <row r="75" spans="2:10">
      <c r="B75" s="2"/>
      <c r="C75" s="16"/>
      <c r="D75" s="16"/>
      <c r="E75" s="8">
        <f t="shared" si="1"/>
        <v>31400</v>
      </c>
      <c r="F75" s="17"/>
      <c r="G75" s="17"/>
      <c r="H75" s="17"/>
      <c r="I75" s="10"/>
      <c r="J75" s="10"/>
    </row>
    <row r="76" spans="2:10">
      <c r="B76" s="2"/>
      <c r="C76" s="16"/>
      <c r="D76" s="16"/>
      <c r="E76" s="8">
        <f t="shared" si="1"/>
        <v>31400</v>
      </c>
      <c r="F76" s="17"/>
      <c r="G76" s="17"/>
      <c r="H76" s="17"/>
      <c r="I76" s="10"/>
      <c r="J76" s="10"/>
    </row>
    <row r="77" spans="2:10">
      <c r="B77" s="39"/>
      <c r="C77" s="36"/>
      <c r="D77" s="36"/>
      <c r="E77" s="8">
        <f t="shared" si="1"/>
        <v>31400</v>
      </c>
      <c r="F77" s="36"/>
      <c r="G77" s="36"/>
      <c r="H77" s="36"/>
      <c r="I77" s="10"/>
      <c r="J77" s="10"/>
    </row>
    <row r="78" spans="2:10">
      <c r="B78" s="32"/>
      <c r="C78" s="17"/>
      <c r="D78" s="17"/>
      <c r="E78" s="8">
        <f t="shared" si="1"/>
        <v>31400</v>
      </c>
      <c r="F78" s="17"/>
      <c r="G78" s="17"/>
      <c r="H78" s="17"/>
      <c r="I78" s="10"/>
      <c r="J78" s="10"/>
    </row>
    <row r="79" spans="2:10">
      <c r="B79" s="2"/>
      <c r="C79" s="16"/>
      <c r="D79" s="16"/>
      <c r="E79" s="8">
        <f t="shared" si="1"/>
        <v>31400</v>
      </c>
      <c r="I79" s="10"/>
      <c r="J79" s="10"/>
    </row>
    <row r="80" spans="2:10">
      <c r="B80" s="2"/>
      <c r="C80" s="16"/>
      <c r="D80" s="16"/>
      <c r="E80" s="8">
        <f t="shared" si="1"/>
        <v>31400</v>
      </c>
      <c r="I80" s="10"/>
      <c r="J80" s="10"/>
    </row>
    <row r="81" spans="1:10">
      <c r="B81" s="39"/>
      <c r="C81" s="17"/>
      <c r="D81" s="17"/>
      <c r="E81" s="8">
        <f t="shared" si="1"/>
        <v>31400</v>
      </c>
      <c r="I81" s="10"/>
      <c r="J81" s="10"/>
    </row>
    <row r="82" spans="1:10">
      <c r="B82" s="2"/>
      <c r="C82" s="16"/>
      <c r="D82" s="16"/>
      <c r="E82" s="8">
        <f t="shared" si="1"/>
        <v>31400</v>
      </c>
      <c r="F82" s="17"/>
      <c r="G82" s="17"/>
      <c r="H82" s="10"/>
      <c r="I82" s="10"/>
      <c r="J82" s="10"/>
    </row>
    <row r="83" spans="1:10">
      <c r="B83" s="2"/>
      <c r="C83" s="16"/>
      <c r="D83" s="16"/>
      <c r="E83" s="8">
        <f t="shared" si="1"/>
        <v>31400</v>
      </c>
      <c r="F83" s="17"/>
      <c r="G83" s="17"/>
      <c r="H83" s="17"/>
      <c r="I83" s="10"/>
      <c r="J83" s="10"/>
    </row>
    <row r="84" spans="1:10">
      <c r="A84" s="44"/>
      <c r="B84" s="44"/>
      <c r="C84" s="43"/>
      <c r="D84" s="43">
        <v>-25400</v>
      </c>
      <c r="E84" s="51">
        <f t="shared" si="1"/>
        <v>6000</v>
      </c>
      <c r="F84" s="43"/>
      <c r="G84" s="43"/>
      <c r="H84" s="43"/>
      <c r="I84" s="44" t="s">
        <v>263</v>
      </c>
    </row>
    <row r="85" spans="1:10">
      <c r="B85" s="39"/>
      <c r="C85" s="17"/>
      <c r="D85" s="17"/>
      <c r="E85" s="8">
        <f t="shared" si="1"/>
        <v>6000</v>
      </c>
      <c r="F85" s="17"/>
      <c r="G85" s="17"/>
      <c r="H85" s="17"/>
      <c r="I85" s="10"/>
    </row>
    <row r="86" spans="1:10">
      <c r="B86" s="32"/>
      <c r="C86" s="17"/>
      <c r="D86" s="17"/>
      <c r="E86" s="8">
        <f t="shared" si="1"/>
        <v>6000</v>
      </c>
      <c r="F86" s="17"/>
      <c r="G86" s="17"/>
      <c r="H86" s="17"/>
      <c r="I86" s="10"/>
    </row>
    <row r="87" spans="1:10">
      <c r="B87" s="39"/>
      <c r="C87" s="17"/>
      <c r="D87" s="17"/>
      <c r="E87" s="8">
        <f t="shared" si="1"/>
        <v>6000</v>
      </c>
      <c r="F87" s="36"/>
      <c r="G87" s="36"/>
      <c r="H87" s="36"/>
      <c r="I87" s="10"/>
    </row>
    <row r="88" spans="1:10">
      <c r="B88" s="2"/>
      <c r="C88" s="16"/>
      <c r="D88" s="16"/>
      <c r="E88" s="8">
        <f t="shared" si="1"/>
        <v>6000</v>
      </c>
      <c r="F88" s="17"/>
      <c r="G88" s="17"/>
      <c r="H88" s="17"/>
      <c r="I88" s="10"/>
    </row>
    <row r="89" spans="1:10">
      <c r="B89" s="2"/>
      <c r="C89" s="16"/>
      <c r="D89" s="16"/>
      <c r="E89" s="8">
        <f t="shared" si="1"/>
        <v>6000</v>
      </c>
      <c r="F89" s="17"/>
      <c r="G89" s="17"/>
      <c r="H89" s="17"/>
      <c r="I89" s="10"/>
    </row>
    <row r="90" spans="1:10">
      <c r="B90" s="2"/>
      <c r="C90" s="16"/>
      <c r="D90" s="16"/>
      <c r="E90" s="8">
        <f t="shared" si="1"/>
        <v>6000</v>
      </c>
      <c r="F90" s="17"/>
      <c r="G90" s="17"/>
      <c r="H90" s="17"/>
      <c r="I90" s="10"/>
    </row>
    <row r="91" spans="1:10">
      <c r="B91" s="2"/>
      <c r="C91" s="16"/>
      <c r="D91" s="16"/>
      <c r="E91" s="8">
        <f t="shared" ref="E91:E136" si="2">E90+C91+D91</f>
        <v>6000</v>
      </c>
      <c r="F91" s="16"/>
      <c r="G91" s="16"/>
      <c r="H91" s="16"/>
    </row>
    <row r="92" spans="1:10">
      <c r="B92" s="2"/>
      <c r="C92" s="16"/>
      <c r="D92" s="16"/>
      <c r="E92" s="8">
        <f t="shared" si="2"/>
        <v>6000</v>
      </c>
      <c r="F92" s="16"/>
      <c r="G92" s="16"/>
      <c r="H92" s="16"/>
    </row>
    <row r="93" spans="1:10">
      <c r="B93" s="2"/>
      <c r="C93" s="16"/>
      <c r="D93" s="16"/>
      <c r="E93" s="8">
        <f t="shared" si="2"/>
        <v>6000</v>
      </c>
      <c r="F93" s="16"/>
      <c r="G93" s="16"/>
      <c r="H93" s="16"/>
    </row>
    <row r="94" spans="1:10">
      <c r="B94" s="2"/>
      <c r="C94" s="16"/>
      <c r="D94" s="16"/>
      <c r="E94" s="8">
        <f t="shared" si="2"/>
        <v>6000</v>
      </c>
      <c r="F94" s="16"/>
      <c r="G94" s="16"/>
      <c r="H94" s="16"/>
    </row>
    <row r="95" spans="1:10">
      <c r="B95" s="2"/>
      <c r="C95" s="16"/>
      <c r="D95" s="16"/>
      <c r="E95" s="8">
        <f t="shared" si="2"/>
        <v>6000</v>
      </c>
      <c r="F95" s="16"/>
      <c r="G95" s="16"/>
      <c r="H95" s="16"/>
    </row>
    <row r="96" spans="1:10">
      <c r="B96" s="2"/>
      <c r="C96" s="16"/>
      <c r="D96" s="16"/>
      <c r="E96" s="8">
        <f t="shared" si="2"/>
        <v>6000</v>
      </c>
      <c r="F96" s="16"/>
      <c r="G96" s="16"/>
      <c r="H96" s="16"/>
    </row>
    <row r="97" spans="2:12">
      <c r="B97" s="2"/>
      <c r="C97" s="16"/>
      <c r="D97" s="16"/>
      <c r="E97" s="8">
        <f t="shared" si="2"/>
        <v>6000</v>
      </c>
      <c r="F97" s="16"/>
      <c r="G97" s="16"/>
      <c r="H97" s="16"/>
    </row>
    <row r="98" spans="2:12">
      <c r="B98" s="2"/>
      <c r="C98" s="16"/>
      <c r="D98" s="16"/>
      <c r="E98" s="8">
        <f t="shared" si="2"/>
        <v>6000</v>
      </c>
      <c r="F98" s="16"/>
      <c r="G98" s="16"/>
      <c r="H98" s="16"/>
    </row>
    <row r="99" spans="2:12">
      <c r="B99" s="2"/>
      <c r="C99" s="17"/>
      <c r="D99" s="17"/>
      <c r="E99" s="8">
        <f t="shared" si="2"/>
        <v>6000</v>
      </c>
      <c r="F99" s="17"/>
      <c r="G99" s="17"/>
      <c r="H99" s="17"/>
      <c r="I99" s="10"/>
    </row>
    <row r="100" spans="2:12">
      <c r="B100" s="32"/>
      <c r="C100" s="17"/>
      <c r="D100" s="17"/>
      <c r="E100" s="8">
        <f t="shared" si="2"/>
        <v>6000</v>
      </c>
      <c r="F100" s="17"/>
      <c r="G100" s="17"/>
      <c r="H100" s="17"/>
      <c r="I100" s="10"/>
      <c r="J100" s="10"/>
      <c r="K100" s="10"/>
      <c r="L100" s="10"/>
    </row>
    <row r="101" spans="2:12">
      <c r="B101" s="32"/>
      <c r="C101" s="17"/>
      <c r="D101" s="17"/>
      <c r="E101" s="8">
        <f t="shared" si="2"/>
        <v>6000</v>
      </c>
      <c r="F101" s="17"/>
      <c r="G101" s="17"/>
      <c r="H101" s="17"/>
      <c r="I101" s="10"/>
      <c r="J101" s="10"/>
      <c r="K101" s="10"/>
      <c r="L101" s="10"/>
    </row>
    <row r="102" spans="2:12">
      <c r="B102" s="32"/>
      <c r="C102" s="17"/>
      <c r="D102" s="17"/>
      <c r="E102" s="8">
        <f t="shared" si="2"/>
        <v>6000</v>
      </c>
      <c r="F102" s="17"/>
      <c r="G102" s="17"/>
      <c r="H102" s="17"/>
      <c r="I102" s="10"/>
      <c r="J102" s="10"/>
      <c r="K102" s="10"/>
      <c r="L102" s="10"/>
    </row>
    <row r="103" spans="2:12">
      <c r="B103" s="2"/>
      <c r="C103" s="16"/>
      <c r="D103" s="16"/>
      <c r="E103" s="8">
        <f t="shared" si="2"/>
        <v>6000</v>
      </c>
      <c r="F103" s="17"/>
      <c r="G103" s="17"/>
      <c r="H103" s="17"/>
      <c r="I103" s="10"/>
      <c r="J103" s="10"/>
      <c r="K103" s="10"/>
      <c r="L103" s="10"/>
    </row>
    <row r="104" spans="2:12">
      <c r="B104" s="2"/>
      <c r="C104" s="16"/>
      <c r="D104" s="16"/>
      <c r="E104" s="8">
        <f t="shared" si="2"/>
        <v>6000</v>
      </c>
      <c r="F104" s="17"/>
      <c r="G104" s="17"/>
      <c r="H104" s="17"/>
      <c r="I104" s="10"/>
      <c r="J104" s="10"/>
      <c r="K104" s="10"/>
      <c r="L104" s="10"/>
    </row>
    <row r="105" spans="2:12">
      <c r="B105" s="2"/>
      <c r="C105" s="16"/>
      <c r="D105" s="16"/>
      <c r="E105" s="8">
        <f t="shared" si="2"/>
        <v>6000</v>
      </c>
      <c r="F105" s="17"/>
      <c r="G105" s="17"/>
      <c r="H105" s="17"/>
      <c r="I105" s="10"/>
      <c r="J105" s="10"/>
      <c r="K105" s="10"/>
      <c r="L105" s="10"/>
    </row>
    <row r="106" spans="2:12">
      <c r="B106" s="2"/>
      <c r="C106" s="16"/>
      <c r="D106" s="16"/>
      <c r="E106" s="8">
        <f t="shared" si="2"/>
        <v>6000</v>
      </c>
      <c r="F106" s="16"/>
      <c r="G106" s="16"/>
      <c r="H106" s="16"/>
    </row>
    <row r="107" spans="2:12">
      <c r="B107" s="2"/>
      <c r="C107" s="16"/>
      <c r="D107" s="16"/>
      <c r="E107" s="8">
        <f t="shared" si="2"/>
        <v>6000</v>
      </c>
      <c r="F107" s="16"/>
      <c r="G107" s="16"/>
      <c r="H107" s="16"/>
    </row>
    <row r="108" spans="2:12">
      <c r="B108" s="2"/>
      <c r="C108" s="16"/>
      <c r="D108" s="16"/>
      <c r="E108" s="8">
        <f t="shared" si="2"/>
        <v>6000</v>
      </c>
      <c r="F108" s="16"/>
      <c r="G108" s="16"/>
      <c r="H108" s="16"/>
    </row>
    <row r="109" spans="2:12">
      <c r="B109" s="2"/>
      <c r="C109" s="16"/>
      <c r="D109" s="16"/>
      <c r="E109" s="8">
        <f t="shared" si="2"/>
        <v>6000</v>
      </c>
      <c r="F109" s="16"/>
      <c r="G109" s="16"/>
      <c r="H109" s="16"/>
    </row>
    <row r="110" spans="2:12">
      <c r="B110" s="2"/>
      <c r="C110" s="16"/>
      <c r="D110" s="16"/>
      <c r="E110" s="8">
        <f t="shared" si="2"/>
        <v>6000</v>
      </c>
      <c r="F110" s="16"/>
      <c r="G110" s="16"/>
      <c r="H110" s="16"/>
    </row>
    <row r="111" spans="2:12">
      <c r="B111" s="2"/>
      <c r="C111" s="16"/>
      <c r="D111" s="16"/>
      <c r="E111" s="8">
        <f t="shared" si="2"/>
        <v>6000</v>
      </c>
      <c r="F111" s="16"/>
      <c r="G111" s="16"/>
      <c r="H111" s="16"/>
    </row>
    <row r="112" spans="2:12">
      <c r="B112" s="2"/>
      <c r="C112" s="16"/>
      <c r="D112" s="16"/>
      <c r="E112" s="8">
        <f t="shared" si="2"/>
        <v>6000</v>
      </c>
      <c r="F112" s="16"/>
      <c r="G112" s="16"/>
      <c r="H112" s="16"/>
    </row>
    <row r="113" spans="2:9">
      <c r="B113" s="2"/>
      <c r="C113" s="16"/>
      <c r="D113" s="16"/>
      <c r="E113" s="8">
        <f t="shared" si="2"/>
        <v>6000</v>
      </c>
      <c r="F113" s="16"/>
      <c r="G113" s="16"/>
      <c r="H113" s="16"/>
    </row>
    <row r="114" spans="2:9">
      <c r="B114" s="2"/>
      <c r="C114" s="16"/>
      <c r="D114" s="16"/>
      <c r="E114" s="8">
        <f t="shared" si="2"/>
        <v>6000</v>
      </c>
      <c r="F114" s="16"/>
      <c r="G114" s="16"/>
      <c r="H114" s="16"/>
    </row>
    <row r="115" spans="2:9">
      <c r="B115" s="2"/>
      <c r="C115" s="16"/>
      <c r="D115" s="16"/>
      <c r="E115" s="8">
        <f t="shared" si="2"/>
        <v>6000</v>
      </c>
      <c r="F115" s="16"/>
      <c r="G115" s="16"/>
      <c r="H115" s="16"/>
    </row>
    <row r="116" spans="2:9">
      <c r="C116" s="16"/>
      <c r="D116" s="16"/>
      <c r="E116" s="8">
        <f t="shared" si="2"/>
        <v>6000</v>
      </c>
      <c r="G116" s="16"/>
      <c r="I116" s="24"/>
    </row>
    <row r="117" spans="2:9">
      <c r="C117" s="16"/>
      <c r="D117" s="16"/>
      <c r="E117" s="8">
        <f t="shared" si="2"/>
        <v>6000</v>
      </c>
      <c r="I117" s="24"/>
    </row>
    <row r="118" spans="2:9">
      <c r="B118" s="2"/>
      <c r="C118" s="16"/>
      <c r="D118" s="16"/>
      <c r="E118" s="8">
        <f t="shared" si="2"/>
        <v>6000</v>
      </c>
      <c r="F118" s="16"/>
      <c r="G118" s="16"/>
      <c r="H118" s="16"/>
    </row>
    <row r="119" spans="2:9">
      <c r="C119" s="16"/>
      <c r="D119" s="16"/>
      <c r="E119" s="8">
        <f t="shared" si="2"/>
        <v>6000</v>
      </c>
      <c r="F119" s="16"/>
      <c r="G119" s="16"/>
      <c r="H119" s="16"/>
    </row>
    <row r="120" spans="2:9">
      <c r="C120" s="16"/>
      <c r="D120" s="16"/>
      <c r="E120" s="8">
        <f t="shared" si="2"/>
        <v>6000</v>
      </c>
      <c r="F120" s="16"/>
      <c r="G120" s="16"/>
      <c r="H120" s="16"/>
    </row>
    <row r="121" spans="2:9">
      <c r="C121" s="16"/>
      <c r="D121" s="16"/>
      <c r="E121" s="8">
        <f t="shared" si="2"/>
        <v>6000</v>
      </c>
      <c r="F121" s="16"/>
      <c r="G121" s="16"/>
      <c r="H121" s="16"/>
    </row>
    <row r="122" spans="2:9">
      <c r="C122" s="16"/>
      <c r="D122" s="16"/>
      <c r="E122" s="8">
        <f t="shared" si="2"/>
        <v>6000</v>
      </c>
      <c r="F122" s="16"/>
      <c r="G122" s="16"/>
      <c r="H122" s="16"/>
    </row>
    <row r="123" spans="2:9">
      <c r="B123" s="2"/>
      <c r="C123" s="16"/>
      <c r="D123" s="16"/>
      <c r="E123" s="8">
        <f t="shared" si="2"/>
        <v>6000</v>
      </c>
      <c r="F123" s="16"/>
      <c r="G123" s="16"/>
      <c r="H123" s="16"/>
    </row>
    <row r="124" spans="2:9">
      <c r="B124" s="2"/>
      <c r="C124" s="16"/>
      <c r="D124" s="16"/>
      <c r="E124" s="8">
        <f t="shared" si="2"/>
        <v>6000</v>
      </c>
      <c r="F124" s="16"/>
      <c r="G124" s="16"/>
      <c r="H124" s="16"/>
    </row>
    <row r="125" spans="2:9">
      <c r="C125" s="16"/>
      <c r="D125" s="16"/>
      <c r="E125" s="8">
        <f t="shared" si="2"/>
        <v>6000</v>
      </c>
      <c r="F125" s="16"/>
      <c r="G125" s="16"/>
      <c r="H125" s="16"/>
    </row>
    <row r="126" spans="2:9">
      <c r="C126" s="16"/>
      <c r="D126" s="16"/>
      <c r="E126" s="8">
        <f t="shared" si="2"/>
        <v>6000</v>
      </c>
      <c r="F126" s="16"/>
      <c r="G126" s="16"/>
      <c r="H126" s="16"/>
    </row>
    <row r="127" spans="2:9">
      <c r="C127" s="16"/>
      <c r="D127" s="16"/>
      <c r="E127" s="8">
        <f t="shared" si="2"/>
        <v>6000</v>
      </c>
      <c r="F127" s="16"/>
      <c r="G127" s="16"/>
      <c r="H127" s="16"/>
    </row>
    <row r="128" spans="2:9">
      <c r="C128" s="16"/>
      <c r="D128" s="16"/>
      <c r="E128" s="8">
        <f t="shared" si="2"/>
        <v>6000</v>
      </c>
      <c r="F128" s="16"/>
      <c r="G128" s="16"/>
      <c r="H128" s="16"/>
    </row>
    <row r="129" spans="3:9">
      <c r="C129" s="16"/>
      <c r="D129" s="16"/>
      <c r="E129" s="8">
        <f t="shared" si="2"/>
        <v>6000</v>
      </c>
      <c r="F129" s="16"/>
      <c r="G129" s="16"/>
      <c r="H129" s="16"/>
    </row>
    <row r="130" spans="3:9">
      <c r="C130" s="16"/>
      <c r="D130" s="16"/>
      <c r="E130" s="8">
        <f t="shared" si="2"/>
        <v>6000</v>
      </c>
      <c r="F130" s="16"/>
      <c r="G130" s="16"/>
      <c r="H130" s="16"/>
    </row>
    <row r="131" spans="3:9">
      <c r="C131" s="16"/>
      <c r="D131" s="16"/>
      <c r="E131" s="8">
        <f t="shared" si="2"/>
        <v>6000</v>
      </c>
      <c r="F131" s="16"/>
      <c r="G131" s="16"/>
      <c r="H131" s="16"/>
    </row>
    <row r="132" spans="3:9">
      <c r="C132" s="16"/>
      <c r="D132" s="16"/>
      <c r="E132" s="8">
        <f t="shared" si="2"/>
        <v>6000</v>
      </c>
      <c r="F132" s="16"/>
      <c r="G132" s="16"/>
      <c r="H132" s="16"/>
    </row>
    <row r="133" spans="3:9">
      <c r="C133" s="16"/>
      <c r="D133" s="16"/>
      <c r="E133" s="8">
        <f t="shared" si="2"/>
        <v>6000</v>
      </c>
      <c r="F133" s="16"/>
      <c r="G133" s="16"/>
      <c r="H133" s="16"/>
    </row>
    <row r="134" spans="3:9">
      <c r="C134" s="16"/>
      <c r="D134" s="16"/>
      <c r="E134" s="8">
        <f t="shared" si="2"/>
        <v>6000</v>
      </c>
      <c r="F134" s="16"/>
      <c r="G134" s="16"/>
      <c r="H134" s="16"/>
    </row>
    <row r="135" spans="3:9">
      <c r="C135" s="16"/>
      <c r="D135" s="16"/>
      <c r="E135" s="8">
        <f t="shared" si="2"/>
        <v>6000</v>
      </c>
      <c r="F135" s="16"/>
      <c r="G135" s="16"/>
      <c r="H135" s="16"/>
    </row>
    <row r="136" spans="3:9">
      <c r="C136" s="16"/>
      <c r="D136" s="16"/>
      <c r="E136" s="8">
        <f t="shared" si="2"/>
        <v>6000</v>
      </c>
      <c r="F136" s="16"/>
      <c r="G136" s="16"/>
      <c r="H136" s="16"/>
    </row>
    <row r="137" spans="3:9">
      <c r="C137" s="16"/>
      <c r="D137" s="16"/>
      <c r="E137" s="8">
        <f t="shared" ref="E137:E144" si="3">E136+C137+D137</f>
        <v>6000</v>
      </c>
      <c r="F137" s="16"/>
      <c r="G137" s="16"/>
      <c r="H137" s="16"/>
    </row>
    <row r="138" spans="3:9">
      <c r="C138" s="16"/>
      <c r="D138" s="16"/>
      <c r="E138" s="8">
        <f t="shared" si="3"/>
        <v>6000</v>
      </c>
      <c r="F138" s="16"/>
      <c r="G138" s="16"/>
      <c r="H138" s="16"/>
    </row>
    <row r="139" spans="3:9">
      <c r="C139" s="16"/>
      <c r="D139" s="16"/>
      <c r="E139" s="8">
        <f t="shared" si="3"/>
        <v>6000</v>
      </c>
      <c r="F139" s="16"/>
      <c r="G139" s="16"/>
      <c r="H139" s="16"/>
    </row>
    <row r="140" spans="3:9">
      <c r="C140" s="16"/>
      <c r="D140" s="16"/>
      <c r="E140" s="8">
        <f t="shared" si="3"/>
        <v>6000</v>
      </c>
      <c r="F140" s="16"/>
      <c r="G140" s="16"/>
      <c r="H140" s="16"/>
    </row>
    <row r="141" spans="3:9">
      <c r="C141" s="16"/>
      <c r="D141" s="16"/>
      <c r="E141" s="8">
        <f t="shared" si="3"/>
        <v>6000</v>
      </c>
      <c r="F141" s="16"/>
      <c r="G141" s="16"/>
      <c r="H141" s="16"/>
    </row>
    <row r="142" spans="3:9">
      <c r="C142" s="16"/>
      <c r="D142" s="16"/>
      <c r="E142" s="8">
        <f t="shared" si="3"/>
        <v>6000</v>
      </c>
      <c r="F142" s="16"/>
      <c r="G142" s="16"/>
      <c r="H142" s="16"/>
    </row>
    <row r="143" spans="3:9">
      <c r="C143" s="16"/>
      <c r="D143" s="16"/>
      <c r="E143" s="8">
        <f t="shared" si="3"/>
        <v>6000</v>
      </c>
      <c r="F143" s="16"/>
      <c r="G143" s="16"/>
      <c r="H143" s="16"/>
    </row>
    <row r="144" spans="3:9">
      <c r="C144" s="4"/>
      <c r="D144" s="16"/>
      <c r="E144" s="8">
        <f t="shared" si="3"/>
        <v>6000</v>
      </c>
      <c r="F144" s="4"/>
      <c r="G144" s="4"/>
      <c r="H144" s="4"/>
      <c r="I144" s="20"/>
    </row>
    <row r="145" spans="3:8">
      <c r="C145" s="4"/>
      <c r="D145" s="4"/>
      <c r="E145" s="8"/>
      <c r="F145" s="4"/>
      <c r="G145" s="4"/>
      <c r="H145" s="4"/>
    </row>
    <row r="146" spans="3:8">
      <c r="C146" s="4"/>
      <c r="D146" s="4"/>
      <c r="E146" s="8"/>
      <c r="F146" s="4"/>
      <c r="G146" s="4"/>
      <c r="H146" s="4"/>
    </row>
    <row r="147" spans="3:8">
      <c r="C147" s="4"/>
      <c r="D147" s="4"/>
      <c r="E147" s="8"/>
      <c r="F147" s="4"/>
      <c r="G147" s="4"/>
      <c r="H147" s="4"/>
    </row>
    <row r="148" spans="3:8">
      <c r="C148" s="4"/>
      <c r="D148" s="4"/>
      <c r="E148" s="8"/>
      <c r="F148" s="4"/>
      <c r="G148" s="4"/>
      <c r="H148" s="4"/>
    </row>
    <row r="149" spans="3:8">
      <c r="C149" s="4"/>
      <c r="D149" s="4"/>
      <c r="E149" s="8"/>
      <c r="F149" s="4"/>
      <c r="G149" s="4"/>
      <c r="H149" s="4"/>
    </row>
    <row r="150" spans="3:8">
      <c r="C150" s="4"/>
      <c r="D150" s="4"/>
      <c r="E150" s="8"/>
      <c r="F150" s="4"/>
      <c r="G150" s="4"/>
      <c r="H150" s="4"/>
    </row>
    <row r="151" spans="3:8">
      <c r="E151" s="7"/>
    </row>
    <row r="152" spans="3:8">
      <c r="E152" s="7"/>
    </row>
    <row r="153" spans="3:8">
      <c r="E153" s="7"/>
    </row>
  </sheetData>
  <pageMargins left="0.7" right="0.7" top="0.75" bottom="0.75" header="0.3" footer="0.3"/>
  <pageSetup orientation="portrait" verticalDpi="20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2:L151"/>
  <sheetViews>
    <sheetView workbookViewId="0">
      <selection activeCell="I22" sqref="I22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6384" width="11.42578125" style="1"/>
  </cols>
  <sheetData>
    <row r="2" spans="2:9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9">
      <c r="C3" s="3"/>
      <c r="D3" s="3"/>
      <c r="E3" s="6"/>
      <c r="I3" s="3"/>
    </row>
    <row r="4" spans="2:9">
      <c r="B4" s="13" t="s">
        <v>36</v>
      </c>
      <c r="C4" s="13"/>
      <c r="D4" s="13"/>
      <c r="E4" s="14">
        <v>31400</v>
      </c>
      <c r="F4" s="29">
        <v>0</v>
      </c>
      <c r="G4" s="13"/>
      <c r="H4" s="22">
        <v>4214536</v>
      </c>
    </row>
    <row r="5" spans="2:9">
      <c r="B5" s="2"/>
      <c r="C5" s="16"/>
      <c r="D5" s="16"/>
      <c r="E5" s="8">
        <f>E4+C5+D5</f>
        <v>31400</v>
      </c>
      <c r="F5" s="17"/>
      <c r="G5" s="17"/>
      <c r="H5" s="17"/>
    </row>
    <row r="6" spans="2:9">
      <c r="B6" s="2">
        <v>43222</v>
      </c>
      <c r="C6" s="16"/>
      <c r="D6" s="16"/>
      <c r="E6" s="8">
        <f t="shared" ref="E6:E69" si="0">E5+C6+D6</f>
        <v>31400</v>
      </c>
      <c r="F6" s="17"/>
      <c r="G6" s="17"/>
      <c r="H6" s="17">
        <v>-222700</v>
      </c>
      <c r="I6" s="1" t="s">
        <v>388</v>
      </c>
    </row>
    <row r="7" spans="2:9">
      <c r="B7" s="2">
        <v>43222</v>
      </c>
      <c r="C7" s="16"/>
      <c r="D7" s="16"/>
      <c r="E7" s="8">
        <f t="shared" si="0"/>
        <v>31400</v>
      </c>
      <c r="F7" s="17"/>
      <c r="G7" s="17"/>
      <c r="H7" s="17">
        <v>-176100</v>
      </c>
      <c r="I7" s="1" t="s">
        <v>389</v>
      </c>
    </row>
    <row r="8" spans="2:9">
      <c r="B8" s="2">
        <v>43222</v>
      </c>
      <c r="C8" s="16">
        <v>1000000</v>
      </c>
      <c r="D8" s="16"/>
      <c r="E8" s="8">
        <f t="shared" si="0"/>
        <v>1031400</v>
      </c>
      <c r="F8" s="17">
        <v>1000000</v>
      </c>
      <c r="G8" s="17"/>
      <c r="H8" s="17"/>
      <c r="I8" s="10" t="s">
        <v>391</v>
      </c>
    </row>
    <row r="9" spans="2:9">
      <c r="B9" s="2">
        <v>43222</v>
      </c>
      <c r="C9" s="16"/>
      <c r="D9" s="16">
        <v>-291000</v>
      </c>
      <c r="E9" s="8">
        <f t="shared" si="0"/>
        <v>740400</v>
      </c>
      <c r="F9" s="17"/>
      <c r="G9" s="17"/>
      <c r="H9" s="17"/>
      <c r="I9" s="10" t="s">
        <v>392</v>
      </c>
    </row>
    <row r="10" spans="2:9">
      <c r="B10" s="2">
        <v>43223</v>
      </c>
      <c r="C10" s="16"/>
      <c r="D10" s="16">
        <v>-4000</v>
      </c>
      <c r="E10" s="8">
        <f t="shared" si="0"/>
        <v>736400</v>
      </c>
      <c r="F10" s="17"/>
      <c r="G10" s="17"/>
      <c r="H10" s="17"/>
      <c r="I10" s="10" t="s">
        <v>393</v>
      </c>
    </row>
    <row r="11" spans="2:9">
      <c r="B11" s="2">
        <v>43227</v>
      </c>
      <c r="C11" s="16"/>
      <c r="D11" s="16">
        <v>-53000</v>
      </c>
      <c r="E11" s="8">
        <f t="shared" si="0"/>
        <v>683400</v>
      </c>
      <c r="F11" s="17">
        <v>-53000</v>
      </c>
      <c r="G11" s="17"/>
      <c r="H11" s="17"/>
      <c r="I11" s="10" t="s">
        <v>394</v>
      </c>
    </row>
    <row r="12" spans="2:9">
      <c r="B12" s="2">
        <v>43227</v>
      </c>
      <c r="C12" s="16"/>
      <c r="D12" s="16">
        <v>-72000</v>
      </c>
      <c r="E12" s="8">
        <f t="shared" si="0"/>
        <v>611400</v>
      </c>
      <c r="F12" s="17">
        <v>-72000</v>
      </c>
      <c r="G12" s="17"/>
      <c r="H12" s="17"/>
      <c r="I12" s="10" t="s">
        <v>297</v>
      </c>
    </row>
    <row r="13" spans="2:9">
      <c r="B13" s="2">
        <v>43227</v>
      </c>
      <c r="C13" s="16"/>
      <c r="D13" s="16">
        <v>-99000</v>
      </c>
      <c r="E13" s="8">
        <f t="shared" si="0"/>
        <v>512400</v>
      </c>
      <c r="F13" s="17">
        <v>-99000</v>
      </c>
      <c r="G13" s="17"/>
      <c r="H13" s="17"/>
      <c r="I13" s="10" t="s">
        <v>160</v>
      </c>
    </row>
    <row r="14" spans="2:9">
      <c r="B14" s="2">
        <v>43228</v>
      </c>
      <c r="C14" s="16"/>
      <c r="D14" s="16"/>
      <c r="E14" s="8">
        <f t="shared" si="0"/>
        <v>512400</v>
      </c>
      <c r="F14" s="17"/>
      <c r="G14" s="17"/>
      <c r="H14" s="17">
        <v>275000</v>
      </c>
      <c r="I14" s="10" t="s">
        <v>395</v>
      </c>
    </row>
    <row r="15" spans="2:9">
      <c r="B15" s="2">
        <v>43229</v>
      </c>
      <c r="C15" s="16"/>
      <c r="D15" s="16">
        <v>-3150</v>
      </c>
      <c r="E15" s="8">
        <f t="shared" si="0"/>
        <v>509250</v>
      </c>
      <c r="F15" s="17"/>
      <c r="G15" s="17"/>
      <c r="H15" s="17"/>
      <c r="I15" s="10" t="s">
        <v>396</v>
      </c>
    </row>
    <row r="16" spans="2:9">
      <c r="B16" s="2">
        <v>43229</v>
      </c>
      <c r="C16" s="16"/>
      <c r="D16" s="16">
        <v>-13650</v>
      </c>
      <c r="E16" s="8">
        <f t="shared" si="0"/>
        <v>495600</v>
      </c>
      <c r="F16" s="17"/>
      <c r="G16" s="17"/>
      <c r="H16" s="17"/>
      <c r="I16" s="1" t="s">
        <v>128</v>
      </c>
    </row>
    <row r="17" spans="2:9">
      <c r="B17" s="2">
        <v>43230</v>
      </c>
      <c r="C17" s="16"/>
      <c r="D17" s="16">
        <v>-2000</v>
      </c>
      <c r="E17" s="8">
        <f t="shared" si="0"/>
        <v>493600</v>
      </c>
      <c r="F17" s="17"/>
      <c r="G17" s="17"/>
      <c r="H17" s="17"/>
      <c r="I17" s="10" t="s">
        <v>189</v>
      </c>
    </row>
    <row r="18" spans="2:9">
      <c r="B18" s="2">
        <v>43231</v>
      </c>
      <c r="C18" s="16"/>
      <c r="D18" s="16">
        <v>-2000</v>
      </c>
      <c r="E18" s="8">
        <f t="shared" si="0"/>
        <v>491600</v>
      </c>
      <c r="F18" s="17"/>
      <c r="G18" s="17"/>
      <c r="H18" s="17"/>
      <c r="I18" s="10" t="s">
        <v>397</v>
      </c>
    </row>
    <row r="19" spans="2:9">
      <c r="B19" s="2">
        <v>43235</v>
      </c>
      <c r="C19" s="16"/>
      <c r="D19" s="16"/>
      <c r="E19" s="8">
        <f t="shared" si="0"/>
        <v>491600</v>
      </c>
      <c r="F19" s="17">
        <v>90500</v>
      </c>
      <c r="G19" s="17"/>
      <c r="H19" s="17"/>
      <c r="I19" s="1" t="s">
        <v>376</v>
      </c>
    </row>
    <row r="20" spans="2:9">
      <c r="B20" s="2">
        <v>43235</v>
      </c>
      <c r="C20" s="16">
        <v>500000</v>
      </c>
      <c r="D20" s="16"/>
      <c r="E20" s="8">
        <f t="shared" si="0"/>
        <v>991600</v>
      </c>
      <c r="F20" s="17"/>
      <c r="G20" s="17"/>
      <c r="H20" s="17"/>
      <c r="I20" s="10" t="s">
        <v>398</v>
      </c>
    </row>
    <row r="21" spans="2:9">
      <c r="B21" s="2">
        <v>43236</v>
      </c>
      <c r="C21" s="16"/>
      <c r="D21" s="16"/>
      <c r="E21" s="8">
        <f t="shared" si="0"/>
        <v>991600</v>
      </c>
      <c r="F21" s="17">
        <v>18500</v>
      </c>
      <c r="G21" s="17"/>
      <c r="H21" s="17"/>
      <c r="I21" s="10" t="s">
        <v>400</v>
      </c>
    </row>
    <row r="22" spans="2:9">
      <c r="B22" s="2">
        <v>43236</v>
      </c>
      <c r="C22" s="16"/>
      <c r="D22" s="16"/>
      <c r="E22" s="8">
        <f t="shared" si="0"/>
        <v>991600</v>
      </c>
      <c r="F22" s="17">
        <v>33800</v>
      </c>
      <c r="G22" s="17"/>
      <c r="H22" s="10"/>
      <c r="I22" s="10" t="s">
        <v>401</v>
      </c>
    </row>
    <row r="23" spans="2:9">
      <c r="B23" s="2">
        <v>43243</v>
      </c>
      <c r="C23" s="16">
        <v>200000</v>
      </c>
      <c r="D23" s="16"/>
      <c r="E23" s="8">
        <f t="shared" si="0"/>
        <v>1191600</v>
      </c>
      <c r="F23" s="17"/>
      <c r="G23" s="17"/>
      <c r="H23" s="17"/>
      <c r="I23" s="10" t="s">
        <v>402</v>
      </c>
    </row>
    <row r="24" spans="2:9">
      <c r="B24" s="2">
        <v>43246</v>
      </c>
      <c r="C24" s="16"/>
      <c r="D24" s="16"/>
      <c r="E24" s="8">
        <f t="shared" si="0"/>
        <v>1191600</v>
      </c>
      <c r="F24" s="17"/>
      <c r="G24" s="17"/>
      <c r="H24" s="17">
        <v>500000</v>
      </c>
      <c r="I24" s="1" t="s">
        <v>436</v>
      </c>
    </row>
    <row r="25" spans="2:9">
      <c r="B25" s="2">
        <v>43248</v>
      </c>
      <c r="C25" s="16"/>
      <c r="D25" s="16">
        <v>-59900</v>
      </c>
      <c r="E25" s="8">
        <f t="shared" si="0"/>
        <v>1131700</v>
      </c>
      <c r="F25" s="17"/>
      <c r="G25" s="17"/>
      <c r="H25" s="17"/>
      <c r="I25" s="10" t="s">
        <v>61</v>
      </c>
    </row>
    <row r="26" spans="2:9">
      <c r="B26" s="2">
        <v>43248</v>
      </c>
      <c r="C26" s="16"/>
      <c r="D26" s="16"/>
      <c r="E26" s="8">
        <f t="shared" si="0"/>
        <v>1131700</v>
      </c>
      <c r="F26" s="17">
        <v>15500</v>
      </c>
      <c r="G26" s="17"/>
      <c r="H26" s="17"/>
      <c r="I26" s="10" t="s">
        <v>403</v>
      </c>
    </row>
    <row r="27" spans="2:9">
      <c r="B27" s="2">
        <v>43250</v>
      </c>
      <c r="C27" s="16"/>
      <c r="D27" s="16">
        <v>-3000</v>
      </c>
      <c r="E27" s="8">
        <f t="shared" si="0"/>
        <v>1128700</v>
      </c>
      <c r="F27" s="17"/>
      <c r="G27" s="17"/>
      <c r="H27" s="17"/>
      <c r="I27" s="10" t="s">
        <v>404</v>
      </c>
    </row>
    <row r="28" spans="2:9">
      <c r="B28" s="2">
        <v>43251</v>
      </c>
      <c r="C28" s="16"/>
      <c r="D28" s="16"/>
      <c r="E28" s="8">
        <f t="shared" si="0"/>
        <v>1128700</v>
      </c>
      <c r="F28" s="17"/>
      <c r="G28" s="17"/>
      <c r="H28" s="17">
        <v>-222700</v>
      </c>
      <c r="I28" s="1" t="s">
        <v>405</v>
      </c>
    </row>
    <row r="29" spans="2:9">
      <c r="B29" s="2">
        <v>43251</v>
      </c>
      <c r="C29" s="16"/>
      <c r="D29" s="16"/>
      <c r="E29" s="8">
        <f t="shared" si="0"/>
        <v>1128700</v>
      </c>
      <c r="F29" s="17"/>
      <c r="G29" s="17"/>
      <c r="H29" s="17">
        <v>-176100</v>
      </c>
      <c r="I29" s="1" t="s">
        <v>406</v>
      </c>
    </row>
    <row r="30" spans="2:9">
      <c r="B30" s="2">
        <v>43251</v>
      </c>
      <c r="C30" s="16">
        <v>3000000</v>
      </c>
      <c r="D30" s="16"/>
      <c r="E30" s="8">
        <f t="shared" si="0"/>
        <v>4128700</v>
      </c>
      <c r="F30" s="17"/>
      <c r="G30" s="17"/>
      <c r="H30" s="17"/>
      <c r="I30" s="10" t="s">
        <v>407</v>
      </c>
    </row>
    <row r="31" spans="2:9">
      <c r="B31" s="2">
        <v>43251</v>
      </c>
      <c r="C31" s="16"/>
      <c r="D31" s="16">
        <v>-826000</v>
      </c>
      <c r="E31" s="8">
        <f t="shared" si="0"/>
        <v>3302700</v>
      </c>
      <c r="F31" s="17"/>
      <c r="G31" s="17"/>
      <c r="H31" s="17"/>
      <c r="I31" s="10" t="s">
        <v>447</v>
      </c>
    </row>
    <row r="32" spans="2:9">
      <c r="B32" s="2"/>
      <c r="C32" s="16"/>
      <c r="D32" s="16"/>
      <c r="E32" s="8">
        <f t="shared" si="0"/>
        <v>3302700</v>
      </c>
      <c r="F32" s="17"/>
      <c r="G32" s="17"/>
      <c r="H32" s="17"/>
      <c r="I32" s="10"/>
    </row>
    <row r="33" spans="2:10">
      <c r="B33" s="2"/>
      <c r="C33" s="16"/>
      <c r="D33" s="16"/>
      <c r="E33" s="8">
        <f t="shared" si="0"/>
        <v>3302700</v>
      </c>
      <c r="F33" s="17"/>
      <c r="G33" s="17"/>
      <c r="H33" s="17"/>
      <c r="I33" s="10"/>
    </row>
    <row r="34" spans="2:10">
      <c r="B34" s="2"/>
      <c r="C34" s="16"/>
      <c r="D34" s="16"/>
      <c r="E34" s="8">
        <f t="shared" si="0"/>
        <v>3302700</v>
      </c>
      <c r="F34" s="17">
        <f>SUM(F4:F33)</f>
        <v>934300</v>
      </c>
      <c r="G34" s="17"/>
      <c r="H34" s="17">
        <f>SUM(H4:H33)</f>
        <v>4191936</v>
      </c>
      <c r="I34" s="10"/>
    </row>
    <row r="35" spans="2:10">
      <c r="B35" s="2"/>
      <c r="C35" s="16"/>
      <c r="D35" s="16"/>
      <c r="E35" s="8">
        <f t="shared" si="0"/>
        <v>3302700</v>
      </c>
      <c r="F35" s="17"/>
      <c r="G35" s="17"/>
      <c r="H35" s="17"/>
      <c r="I35" s="10"/>
    </row>
    <row r="36" spans="2:10">
      <c r="B36" s="2"/>
      <c r="C36" s="16"/>
      <c r="D36" s="16"/>
      <c r="E36" s="8">
        <f t="shared" si="0"/>
        <v>3302700</v>
      </c>
      <c r="F36" s="17"/>
      <c r="G36" s="17"/>
      <c r="H36" s="17">
        <f>H34-F34</f>
        <v>3257636</v>
      </c>
      <c r="I36" s="10"/>
    </row>
    <row r="37" spans="2:10">
      <c r="B37" s="2"/>
      <c r="C37" s="16"/>
      <c r="D37" s="16"/>
      <c r="E37" s="8">
        <f t="shared" si="0"/>
        <v>3302700</v>
      </c>
      <c r="F37" s="17"/>
      <c r="G37" s="17"/>
      <c r="H37" s="17"/>
      <c r="I37" s="10"/>
    </row>
    <row r="38" spans="2:10">
      <c r="B38" s="2"/>
      <c r="C38" s="16"/>
      <c r="D38" s="16"/>
      <c r="E38" s="8">
        <f t="shared" si="0"/>
        <v>3302700</v>
      </c>
      <c r="F38" s="17"/>
      <c r="G38" s="17"/>
      <c r="H38" s="17">
        <v>-250000</v>
      </c>
      <c r="I38" s="10" t="s">
        <v>41</v>
      </c>
    </row>
    <row r="39" spans="2:10">
      <c r="B39" s="2"/>
      <c r="C39" s="16"/>
      <c r="D39" s="16">
        <v>-250000</v>
      </c>
      <c r="E39" s="8">
        <f t="shared" si="0"/>
        <v>3052700</v>
      </c>
      <c r="F39" s="17"/>
      <c r="G39" s="17"/>
      <c r="H39" s="17"/>
      <c r="I39" s="10" t="s">
        <v>42</v>
      </c>
    </row>
    <row r="40" spans="2:10">
      <c r="B40" s="2"/>
      <c r="C40" s="16"/>
      <c r="D40" s="16"/>
      <c r="E40" s="8">
        <f t="shared" si="0"/>
        <v>3052700</v>
      </c>
      <c r="F40" s="17"/>
      <c r="G40" s="17"/>
      <c r="H40" s="17"/>
      <c r="I40" s="10"/>
    </row>
    <row r="41" spans="2:10">
      <c r="B41" s="28" t="s">
        <v>47</v>
      </c>
      <c r="C41" s="22"/>
      <c r="D41" s="22"/>
      <c r="E41" s="14">
        <f t="shared" si="0"/>
        <v>3052700</v>
      </c>
      <c r="F41" s="22"/>
      <c r="G41" s="22"/>
      <c r="H41" s="22">
        <f>H36+H38</f>
        <v>3007636</v>
      </c>
      <c r="I41" s="13"/>
    </row>
    <row r="42" spans="2:10">
      <c r="B42" s="2"/>
      <c r="C42" s="16"/>
      <c r="D42" s="16"/>
      <c r="E42" s="8">
        <f t="shared" si="0"/>
        <v>3052700</v>
      </c>
      <c r="F42" s="17"/>
      <c r="G42" s="17"/>
      <c r="H42" s="17"/>
      <c r="I42" s="10"/>
    </row>
    <row r="43" spans="2:10">
      <c r="B43" s="39"/>
      <c r="C43" s="36"/>
      <c r="D43" s="36"/>
      <c r="E43" s="9">
        <f>E42+C43+D43</f>
        <v>3052700</v>
      </c>
      <c r="F43" s="17"/>
      <c r="G43" s="17"/>
      <c r="H43" s="17"/>
      <c r="I43" s="10"/>
    </row>
    <row r="44" spans="2:10">
      <c r="B44" s="2"/>
      <c r="C44" s="16"/>
      <c r="D44" s="16"/>
      <c r="E44" s="8">
        <f t="shared" si="0"/>
        <v>3052700</v>
      </c>
      <c r="F44" s="17"/>
      <c r="G44" s="17"/>
      <c r="H44" s="17"/>
      <c r="I44" s="10"/>
    </row>
    <row r="45" spans="2:10">
      <c r="B45" s="39"/>
      <c r="C45" s="36"/>
      <c r="D45" s="36"/>
      <c r="E45" s="8">
        <f t="shared" si="0"/>
        <v>3052700</v>
      </c>
      <c r="F45" s="17"/>
      <c r="G45" s="36"/>
      <c r="H45" s="36"/>
      <c r="I45" s="10"/>
      <c r="J45" s="10"/>
    </row>
    <row r="46" spans="2:10">
      <c r="B46" s="2"/>
      <c r="C46" s="16"/>
      <c r="D46" s="16"/>
      <c r="E46" s="8">
        <f t="shared" si="0"/>
        <v>3052700</v>
      </c>
      <c r="F46" s="17"/>
      <c r="G46" s="17"/>
      <c r="H46" s="17"/>
      <c r="I46" s="10"/>
      <c r="J46" s="10"/>
    </row>
    <row r="47" spans="2:10">
      <c r="B47" s="2"/>
      <c r="C47" s="16"/>
      <c r="D47" s="16"/>
      <c r="E47" s="8">
        <f t="shared" si="0"/>
        <v>3052700</v>
      </c>
      <c r="F47" s="17"/>
      <c r="G47" s="17"/>
      <c r="H47" s="17"/>
      <c r="I47" s="10"/>
      <c r="J47" s="10"/>
    </row>
    <row r="48" spans="2:10">
      <c r="B48" s="2"/>
      <c r="C48" s="16"/>
      <c r="D48" s="16"/>
      <c r="E48" s="8">
        <f t="shared" si="0"/>
        <v>3052700</v>
      </c>
      <c r="F48" s="17"/>
      <c r="G48" s="17"/>
      <c r="H48" s="17"/>
      <c r="I48" s="10"/>
    </row>
    <row r="49" spans="2:10">
      <c r="B49" s="2"/>
      <c r="C49" s="16"/>
      <c r="D49" s="16"/>
      <c r="E49" s="8">
        <f t="shared" si="0"/>
        <v>3052700</v>
      </c>
      <c r="F49" s="17"/>
      <c r="G49" s="17"/>
      <c r="H49" s="17"/>
      <c r="J49" s="10"/>
    </row>
    <row r="50" spans="2:10">
      <c r="B50" s="2"/>
      <c r="C50" s="16"/>
      <c r="D50" s="16"/>
      <c r="E50" s="8">
        <f t="shared" si="0"/>
        <v>3052700</v>
      </c>
      <c r="F50" s="17"/>
      <c r="G50" s="17"/>
      <c r="H50" s="17"/>
      <c r="I50" s="10"/>
      <c r="J50" s="10"/>
    </row>
    <row r="51" spans="2:10">
      <c r="B51" s="2"/>
      <c r="C51" s="16"/>
      <c r="D51" s="16"/>
      <c r="E51" s="8">
        <f t="shared" si="0"/>
        <v>3052700</v>
      </c>
      <c r="F51" s="17"/>
      <c r="G51" s="17"/>
      <c r="H51" s="17"/>
      <c r="I51" s="10"/>
      <c r="J51" s="10"/>
    </row>
    <row r="52" spans="2:10">
      <c r="B52" s="2"/>
      <c r="C52" s="16"/>
      <c r="D52" s="16"/>
      <c r="E52" s="8">
        <f t="shared" si="0"/>
        <v>3052700</v>
      </c>
      <c r="F52" s="17"/>
      <c r="G52" s="17"/>
      <c r="H52" s="17"/>
      <c r="I52" s="10"/>
      <c r="J52" s="10"/>
    </row>
    <row r="53" spans="2:10">
      <c r="B53" s="30"/>
      <c r="C53" s="46"/>
      <c r="D53" s="46"/>
      <c r="E53" s="8">
        <f t="shared" si="0"/>
        <v>3052700</v>
      </c>
      <c r="F53" s="17"/>
      <c r="G53" s="17"/>
      <c r="H53" s="17"/>
      <c r="I53" s="10"/>
      <c r="J53" s="10"/>
    </row>
    <row r="54" spans="2:10">
      <c r="B54" s="30"/>
      <c r="C54" s="46"/>
      <c r="D54" s="46"/>
      <c r="E54" s="8">
        <f t="shared" si="0"/>
        <v>3052700</v>
      </c>
      <c r="F54" s="17"/>
      <c r="G54" s="17"/>
      <c r="H54" s="17"/>
      <c r="I54" s="10"/>
      <c r="J54" s="10"/>
    </row>
    <row r="55" spans="2:10">
      <c r="B55" s="2"/>
      <c r="C55" s="16"/>
      <c r="D55" s="16"/>
      <c r="E55" s="8">
        <f t="shared" si="0"/>
        <v>3052700</v>
      </c>
      <c r="F55" s="17"/>
      <c r="G55" s="17"/>
      <c r="H55" s="17"/>
      <c r="I55" s="10"/>
      <c r="J55" s="10"/>
    </row>
    <row r="56" spans="2:10">
      <c r="B56" s="2"/>
      <c r="C56" s="16"/>
      <c r="D56" s="16"/>
      <c r="E56" s="8">
        <f t="shared" si="0"/>
        <v>3052700</v>
      </c>
      <c r="F56" s="17"/>
      <c r="G56" s="17"/>
      <c r="H56" s="17"/>
      <c r="J56" s="10"/>
    </row>
    <row r="57" spans="2:10">
      <c r="B57" s="2"/>
      <c r="C57" s="16"/>
      <c r="D57" s="16"/>
      <c r="E57" s="8">
        <f t="shared" si="0"/>
        <v>3052700</v>
      </c>
      <c r="F57" s="17"/>
      <c r="G57" s="17"/>
      <c r="H57" s="17"/>
      <c r="I57" s="10"/>
      <c r="J57" s="10"/>
    </row>
    <row r="58" spans="2:10">
      <c r="B58" s="2"/>
      <c r="C58" s="16"/>
      <c r="D58" s="16"/>
      <c r="E58" s="8">
        <f t="shared" si="0"/>
        <v>3052700</v>
      </c>
      <c r="F58" s="17"/>
      <c r="G58" s="17"/>
      <c r="H58" s="17"/>
      <c r="J58" s="10"/>
    </row>
    <row r="59" spans="2:10">
      <c r="B59" s="2"/>
      <c r="D59" s="16"/>
      <c r="E59" s="8">
        <f t="shared" si="0"/>
        <v>3052700</v>
      </c>
      <c r="F59" s="17"/>
      <c r="G59" s="10"/>
      <c r="H59" s="17"/>
      <c r="J59" s="10"/>
    </row>
    <row r="60" spans="2:10">
      <c r="B60" s="2"/>
      <c r="D60" s="16"/>
      <c r="E60" s="8">
        <f t="shared" si="0"/>
        <v>3052700</v>
      </c>
      <c r="F60" s="17"/>
      <c r="G60" s="10"/>
      <c r="H60" s="17"/>
      <c r="I60" s="10"/>
      <c r="J60" s="10"/>
    </row>
    <row r="61" spans="2:10">
      <c r="B61" s="2"/>
      <c r="C61" s="16"/>
      <c r="D61" s="16"/>
      <c r="E61" s="8">
        <f t="shared" si="0"/>
        <v>3052700</v>
      </c>
      <c r="F61" s="17"/>
      <c r="G61" s="17"/>
      <c r="H61" s="17"/>
      <c r="I61" s="10"/>
      <c r="J61" s="10"/>
    </row>
    <row r="62" spans="2:10">
      <c r="B62" s="2"/>
      <c r="C62" s="16"/>
      <c r="D62" s="16"/>
      <c r="E62" s="8">
        <f t="shared" si="0"/>
        <v>3052700</v>
      </c>
      <c r="F62" s="17"/>
      <c r="G62" s="17"/>
      <c r="H62" s="17"/>
      <c r="I62" s="10"/>
      <c r="J62" s="10"/>
    </row>
    <row r="63" spans="2:10">
      <c r="B63" s="2"/>
      <c r="C63" s="16"/>
      <c r="D63" s="16"/>
      <c r="E63" s="8">
        <f t="shared" si="0"/>
        <v>3052700</v>
      </c>
      <c r="F63" s="17"/>
      <c r="G63" s="17"/>
      <c r="H63" s="17"/>
      <c r="J63" s="10"/>
    </row>
    <row r="64" spans="2:10">
      <c r="B64" s="2"/>
      <c r="C64" s="16"/>
      <c r="D64" s="16"/>
      <c r="E64" s="8">
        <f t="shared" si="0"/>
        <v>3052700</v>
      </c>
      <c r="F64" s="17"/>
      <c r="G64" s="17"/>
      <c r="H64" s="17"/>
      <c r="I64" s="10"/>
      <c r="J64" s="10"/>
    </row>
    <row r="65" spans="2:10">
      <c r="B65" s="2"/>
      <c r="C65" s="16"/>
      <c r="D65" s="16"/>
      <c r="E65" s="8">
        <f t="shared" si="0"/>
        <v>3052700</v>
      </c>
      <c r="F65" s="17"/>
      <c r="G65" s="17"/>
      <c r="H65" s="17"/>
      <c r="I65" s="10"/>
      <c r="J65" s="10"/>
    </row>
    <row r="66" spans="2:10">
      <c r="B66" s="2"/>
      <c r="C66" s="16"/>
      <c r="D66" s="16"/>
      <c r="E66" s="8">
        <f t="shared" si="0"/>
        <v>3052700</v>
      </c>
      <c r="F66" s="17"/>
      <c r="G66" s="17"/>
      <c r="H66" s="17"/>
      <c r="J66" s="10"/>
    </row>
    <row r="67" spans="2:10">
      <c r="B67" s="2"/>
      <c r="C67" s="16"/>
      <c r="D67" s="16"/>
      <c r="E67" s="8">
        <f t="shared" si="0"/>
        <v>3052700</v>
      </c>
      <c r="F67" s="17"/>
      <c r="G67" s="17"/>
      <c r="H67" s="17"/>
      <c r="I67" s="10"/>
      <c r="J67" s="10"/>
    </row>
    <row r="68" spans="2:10">
      <c r="B68" s="2"/>
      <c r="C68" s="16"/>
      <c r="D68" s="16"/>
      <c r="E68" s="8">
        <f t="shared" si="0"/>
        <v>3052700</v>
      </c>
      <c r="F68" s="17"/>
      <c r="G68" s="17"/>
      <c r="H68" s="17"/>
      <c r="I68" s="10"/>
      <c r="J68" s="10"/>
    </row>
    <row r="69" spans="2:10">
      <c r="B69" s="39"/>
      <c r="C69" s="36"/>
      <c r="D69" s="36"/>
      <c r="E69" s="8">
        <f t="shared" si="0"/>
        <v>3052700</v>
      </c>
      <c r="F69" s="36"/>
      <c r="G69" s="36"/>
      <c r="H69" s="36"/>
      <c r="I69" s="10"/>
      <c r="J69" s="10"/>
    </row>
    <row r="70" spans="2:10">
      <c r="B70" s="2"/>
      <c r="C70" s="16"/>
      <c r="D70" s="16"/>
      <c r="E70" s="8">
        <f t="shared" ref="E70:E133" si="1">E69+C70+D70</f>
        <v>3052700</v>
      </c>
      <c r="F70" s="17"/>
      <c r="G70" s="17"/>
      <c r="H70" s="17"/>
      <c r="I70" s="10"/>
      <c r="J70" s="10"/>
    </row>
    <row r="71" spans="2:10">
      <c r="B71" s="2"/>
      <c r="C71" s="16"/>
      <c r="D71" s="16"/>
      <c r="E71" s="8">
        <f t="shared" si="1"/>
        <v>3052700</v>
      </c>
      <c r="F71" s="17"/>
      <c r="G71" s="17"/>
      <c r="H71" s="17"/>
      <c r="J71" s="10"/>
    </row>
    <row r="72" spans="2:10">
      <c r="B72" s="2"/>
      <c r="C72" s="16"/>
      <c r="D72" s="16"/>
      <c r="E72" s="8">
        <f t="shared" si="1"/>
        <v>3052700</v>
      </c>
      <c r="G72" s="17"/>
      <c r="J72" s="10"/>
    </row>
    <row r="73" spans="2:10">
      <c r="B73" s="2"/>
      <c r="C73" s="16"/>
      <c r="D73" s="16"/>
      <c r="E73" s="8">
        <f t="shared" si="1"/>
        <v>3052700</v>
      </c>
      <c r="F73" s="17"/>
      <c r="G73" s="17"/>
      <c r="H73" s="17"/>
      <c r="I73" s="10"/>
      <c r="J73" s="10"/>
    </row>
    <row r="74" spans="2:10">
      <c r="B74" s="2"/>
      <c r="C74" s="16"/>
      <c r="D74" s="16"/>
      <c r="E74" s="8">
        <f t="shared" si="1"/>
        <v>3052700</v>
      </c>
      <c r="F74" s="17"/>
      <c r="G74" s="17"/>
      <c r="H74" s="17"/>
      <c r="I74" s="10"/>
      <c r="J74" s="10"/>
    </row>
    <row r="75" spans="2:10">
      <c r="B75" s="39"/>
      <c r="C75" s="36"/>
      <c r="D75" s="36"/>
      <c r="E75" s="8">
        <f t="shared" si="1"/>
        <v>3052700</v>
      </c>
      <c r="F75" s="36"/>
      <c r="G75" s="36"/>
      <c r="H75" s="36"/>
      <c r="I75" s="10"/>
      <c r="J75" s="10"/>
    </row>
    <row r="76" spans="2:10">
      <c r="B76" s="32"/>
      <c r="C76" s="17"/>
      <c r="D76" s="17"/>
      <c r="E76" s="8">
        <f t="shared" si="1"/>
        <v>3052700</v>
      </c>
      <c r="F76" s="17"/>
      <c r="G76" s="17"/>
      <c r="H76" s="17"/>
      <c r="I76" s="10"/>
      <c r="J76" s="10"/>
    </row>
    <row r="77" spans="2:10">
      <c r="B77" s="2"/>
      <c r="C77" s="16"/>
      <c r="D77" s="16"/>
      <c r="E77" s="8">
        <f t="shared" si="1"/>
        <v>3052700</v>
      </c>
      <c r="I77" s="10"/>
      <c r="J77" s="10"/>
    </row>
    <row r="78" spans="2:10">
      <c r="B78" s="2"/>
      <c r="C78" s="16"/>
      <c r="D78" s="16"/>
      <c r="E78" s="8">
        <f t="shared" si="1"/>
        <v>3052700</v>
      </c>
      <c r="I78" s="10"/>
      <c r="J78" s="10"/>
    </row>
    <row r="79" spans="2:10">
      <c r="B79" s="39"/>
      <c r="C79" s="17"/>
      <c r="D79" s="17"/>
      <c r="E79" s="8">
        <f t="shared" si="1"/>
        <v>3052700</v>
      </c>
      <c r="I79" s="10"/>
      <c r="J79" s="10"/>
    </row>
    <row r="80" spans="2:10">
      <c r="B80" s="2"/>
      <c r="C80" s="16"/>
      <c r="D80" s="16"/>
      <c r="E80" s="8">
        <f t="shared" si="1"/>
        <v>3052700</v>
      </c>
      <c r="F80" s="17"/>
      <c r="G80" s="17"/>
      <c r="H80" s="10"/>
      <c r="I80" s="10"/>
      <c r="J80" s="10"/>
    </row>
    <row r="81" spans="1:10">
      <c r="B81" s="2"/>
      <c r="C81" s="16"/>
      <c r="D81" s="16"/>
      <c r="E81" s="8">
        <f t="shared" si="1"/>
        <v>3052700</v>
      </c>
      <c r="F81" s="17"/>
      <c r="G81" s="17"/>
      <c r="H81" s="17"/>
      <c r="I81" s="10"/>
      <c r="J81" s="10"/>
    </row>
    <row r="82" spans="1:10">
      <c r="A82" s="44"/>
      <c r="B82" s="44"/>
      <c r="C82" s="43"/>
      <c r="D82" s="43">
        <v>-20700</v>
      </c>
      <c r="E82" s="8">
        <f t="shared" si="1"/>
        <v>3032000</v>
      </c>
      <c r="F82" s="43"/>
      <c r="G82" s="43"/>
      <c r="H82" s="43"/>
      <c r="I82" s="44" t="s">
        <v>263</v>
      </c>
    </row>
    <row r="83" spans="1:10">
      <c r="B83" s="39"/>
      <c r="C83" s="17"/>
      <c r="D83" s="17"/>
      <c r="E83" s="8">
        <f t="shared" si="1"/>
        <v>3032000</v>
      </c>
      <c r="F83" s="17"/>
      <c r="G83" s="17"/>
      <c r="H83" s="17"/>
      <c r="I83" s="10"/>
    </row>
    <row r="84" spans="1:10">
      <c r="B84" s="32"/>
      <c r="C84" s="17"/>
      <c r="D84" s="17"/>
      <c r="E84" s="8">
        <f t="shared" si="1"/>
        <v>3032000</v>
      </c>
      <c r="F84" s="17"/>
      <c r="G84" s="17"/>
      <c r="H84" s="17"/>
      <c r="I84" s="10"/>
    </row>
    <row r="85" spans="1:10">
      <c r="B85" s="39"/>
      <c r="C85" s="17"/>
      <c r="D85" s="17"/>
      <c r="E85" s="8">
        <f t="shared" si="1"/>
        <v>3032000</v>
      </c>
      <c r="F85" s="36"/>
      <c r="G85" s="36"/>
      <c r="H85" s="36"/>
      <c r="I85" s="10"/>
    </row>
    <row r="86" spans="1:10">
      <c r="B86" s="2"/>
      <c r="C86" s="16"/>
      <c r="D86" s="16"/>
      <c r="E86" s="8">
        <f t="shared" si="1"/>
        <v>3032000</v>
      </c>
      <c r="F86" s="17"/>
      <c r="G86" s="17"/>
      <c r="H86" s="17"/>
      <c r="I86" s="10"/>
    </row>
    <row r="87" spans="1:10">
      <c r="B87" s="2"/>
      <c r="C87" s="16"/>
      <c r="D87" s="16"/>
      <c r="E87" s="8">
        <f t="shared" si="1"/>
        <v>3032000</v>
      </c>
      <c r="F87" s="17"/>
      <c r="G87" s="17"/>
      <c r="H87" s="17"/>
      <c r="I87" s="10"/>
    </row>
    <row r="88" spans="1:10">
      <c r="B88" s="2"/>
      <c r="C88" s="16"/>
      <c r="D88" s="16"/>
      <c r="E88" s="8">
        <f t="shared" si="1"/>
        <v>3032000</v>
      </c>
      <c r="F88" s="17"/>
      <c r="G88" s="17"/>
      <c r="H88" s="17"/>
      <c r="I88" s="10"/>
    </row>
    <row r="89" spans="1:10">
      <c r="B89" s="2"/>
      <c r="C89" s="16"/>
      <c r="D89" s="16"/>
      <c r="E89" s="8">
        <f t="shared" si="1"/>
        <v>3032000</v>
      </c>
      <c r="F89" s="16"/>
      <c r="G89" s="16"/>
      <c r="H89" s="16"/>
    </row>
    <row r="90" spans="1:10">
      <c r="B90" s="2"/>
      <c r="C90" s="16"/>
      <c r="D90" s="16"/>
      <c r="E90" s="8">
        <f t="shared" si="1"/>
        <v>3032000</v>
      </c>
      <c r="F90" s="16"/>
      <c r="G90" s="16"/>
      <c r="H90" s="16"/>
    </row>
    <row r="91" spans="1:10">
      <c r="B91" s="2"/>
      <c r="C91" s="16"/>
      <c r="D91" s="16"/>
      <c r="E91" s="8">
        <f t="shared" si="1"/>
        <v>3032000</v>
      </c>
      <c r="F91" s="16"/>
      <c r="G91" s="16"/>
      <c r="H91" s="16"/>
    </row>
    <row r="92" spans="1:10">
      <c r="B92" s="2"/>
      <c r="C92" s="16"/>
      <c r="D92" s="16"/>
      <c r="E92" s="8">
        <f t="shared" si="1"/>
        <v>3032000</v>
      </c>
      <c r="F92" s="16"/>
      <c r="G92" s="16"/>
      <c r="H92" s="16"/>
    </row>
    <row r="93" spans="1:10">
      <c r="B93" s="2"/>
      <c r="C93" s="16"/>
      <c r="D93" s="16"/>
      <c r="E93" s="8">
        <f t="shared" si="1"/>
        <v>3032000</v>
      </c>
      <c r="F93" s="16"/>
      <c r="G93" s="16"/>
      <c r="H93" s="16"/>
    </row>
    <row r="94" spans="1:10">
      <c r="B94" s="2"/>
      <c r="C94" s="16"/>
      <c r="D94" s="16"/>
      <c r="E94" s="8">
        <f t="shared" si="1"/>
        <v>3032000</v>
      </c>
      <c r="F94" s="16"/>
      <c r="G94" s="16"/>
      <c r="H94" s="16"/>
    </row>
    <row r="95" spans="1:10">
      <c r="B95" s="2"/>
      <c r="C95" s="16"/>
      <c r="D95" s="16"/>
      <c r="E95" s="8">
        <f t="shared" si="1"/>
        <v>3032000</v>
      </c>
      <c r="F95" s="16"/>
      <c r="G95" s="16"/>
      <c r="H95" s="16"/>
    </row>
    <row r="96" spans="1:10">
      <c r="B96" s="2"/>
      <c r="C96" s="16"/>
      <c r="D96" s="16"/>
      <c r="E96" s="8">
        <f t="shared" si="1"/>
        <v>3032000</v>
      </c>
      <c r="F96" s="16"/>
      <c r="G96" s="16"/>
      <c r="H96" s="16"/>
    </row>
    <row r="97" spans="2:12">
      <c r="B97" s="2"/>
      <c r="C97" s="17"/>
      <c r="D97" s="17"/>
      <c r="E97" s="8">
        <f t="shared" si="1"/>
        <v>3032000</v>
      </c>
      <c r="F97" s="17"/>
      <c r="G97" s="17"/>
      <c r="H97" s="17"/>
      <c r="I97" s="10"/>
    </row>
    <row r="98" spans="2:12">
      <c r="B98" s="32"/>
      <c r="C98" s="17"/>
      <c r="D98" s="17"/>
      <c r="E98" s="8">
        <f t="shared" si="1"/>
        <v>3032000</v>
      </c>
      <c r="F98" s="17"/>
      <c r="G98" s="17"/>
      <c r="H98" s="17"/>
      <c r="I98" s="10"/>
      <c r="J98" s="10"/>
      <c r="K98" s="10"/>
      <c r="L98" s="10"/>
    </row>
    <row r="99" spans="2:12">
      <c r="B99" s="32"/>
      <c r="C99" s="17"/>
      <c r="D99" s="17"/>
      <c r="E99" s="8">
        <f t="shared" si="1"/>
        <v>3032000</v>
      </c>
      <c r="F99" s="17"/>
      <c r="G99" s="17"/>
      <c r="H99" s="17"/>
      <c r="I99" s="10"/>
      <c r="J99" s="10"/>
      <c r="K99" s="10"/>
      <c r="L99" s="10"/>
    </row>
    <row r="100" spans="2:12">
      <c r="B100" s="32"/>
      <c r="C100" s="17"/>
      <c r="D100" s="17"/>
      <c r="E100" s="8">
        <f t="shared" si="1"/>
        <v>3032000</v>
      </c>
      <c r="F100" s="17"/>
      <c r="G100" s="17"/>
      <c r="H100" s="17"/>
      <c r="I100" s="10"/>
      <c r="J100" s="10"/>
      <c r="K100" s="10"/>
      <c r="L100" s="10"/>
    </row>
    <row r="101" spans="2:12">
      <c r="B101" s="2"/>
      <c r="C101" s="16"/>
      <c r="D101" s="16"/>
      <c r="E101" s="8">
        <f t="shared" si="1"/>
        <v>3032000</v>
      </c>
      <c r="F101" s="17"/>
      <c r="G101" s="17"/>
      <c r="H101" s="17"/>
      <c r="I101" s="10"/>
      <c r="J101" s="10"/>
      <c r="K101" s="10"/>
      <c r="L101" s="10"/>
    </row>
    <row r="102" spans="2:12">
      <c r="B102" s="2"/>
      <c r="C102" s="16"/>
      <c r="D102" s="16"/>
      <c r="E102" s="8">
        <f t="shared" si="1"/>
        <v>3032000</v>
      </c>
      <c r="F102" s="17"/>
      <c r="G102" s="17"/>
      <c r="H102" s="17"/>
      <c r="I102" s="10"/>
      <c r="J102" s="10"/>
      <c r="K102" s="10"/>
      <c r="L102" s="10"/>
    </row>
    <row r="103" spans="2:12">
      <c r="B103" s="2"/>
      <c r="C103" s="16"/>
      <c r="D103" s="16"/>
      <c r="E103" s="8">
        <f t="shared" si="1"/>
        <v>3032000</v>
      </c>
      <c r="F103" s="17"/>
      <c r="G103" s="17"/>
      <c r="H103" s="17"/>
      <c r="I103" s="10"/>
      <c r="J103" s="10"/>
      <c r="K103" s="10"/>
      <c r="L103" s="10"/>
    </row>
    <row r="104" spans="2:12">
      <c r="B104" s="2"/>
      <c r="C104" s="16"/>
      <c r="D104" s="16"/>
      <c r="E104" s="8">
        <f t="shared" si="1"/>
        <v>3032000</v>
      </c>
      <c r="F104" s="16"/>
      <c r="G104" s="16"/>
      <c r="H104" s="16"/>
    </row>
    <row r="105" spans="2:12">
      <c r="B105" s="2"/>
      <c r="C105" s="16"/>
      <c r="D105" s="16"/>
      <c r="E105" s="8">
        <f t="shared" si="1"/>
        <v>3032000</v>
      </c>
      <c r="F105" s="16"/>
      <c r="G105" s="16"/>
      <c r="H105" s="16"/>
    </row>
    <row r="106" spans="2:12">
      <c r="B106" s="2"/>
      <c r="C106" s="16"/>
      <c r="D106" s="16"/>
      <c r="E106" s="8">
        <f t="shared" si="1"/>
        <v>3032000</v>
      </c>
      <c r="F106" s="16"/>
      <c r="G106" s="16"/>
      <c r="H106" s="16"/>
    </row>
    <row r="107" spans="2:12">
      <c r="B107" s="2"/>
      <c r="C107" s="16"/>
      <c r="D107" s="16"/>
      <c r="E107" s="8">
        <f t="shared" si="1"/>
        <v>3032000</v>
      </c>
      <c r="F107" s="16"/>
      <c r="G107" s="16"/>
      <c r="H107" s="16"/>
    </row>
    <row r="108" spans="2:12">
      <c r="B108" s="2"/>
      <c r="C108" s="16"/>
      <c r="D108" s="16"/>
      <c r="E108" s="8">
        <f t="shared" si="1"/>
        <v>3032000</v>
      </c>
      <c r="F108" s="16"/>
      <c r="G108" s="16"/>
      <c r="H108" s="16"/>
    </row>
    <row r="109" spans="2:12">
      <c r="B109" s="2"/>
      <c r="C109" s="16"/>
      <c r="D109" s="16"/>
      <c r="E109" s="8">
        <f t="shared" si="1"/>
        <v>3032000</v>
      </c>
      <c r="F109" s="16"/>
      <c r="G109" s="16"/>
      <c r="H109" s="16"/>
    </row>
    <row r="110" spans="2:12">
      <c r="B110" s="2"/>
      <c r="C110" s="16"/>
      <c r="D110" s="16"/>
      <c r="E110" s="8">
        <f t="shared" si="1"/>
        <v>3032000</v>
      </c>
      <c r="F110" s="16"/>
      <c r="G110" s="16"/>
      <c r="H110" s="16"/>
    </row>
    <row r="111" spans="2:12">
      <c r="B111" s="2"/>
      <c r="C111" s="16"/>
      <c r="D111" s="16"/>
      <c r="E111" s="8">
        <f t="shared" si="1"/>
        <v>3032000</v>
      </c>
      <c r="F111" s="16"/>
      <c r="G111" s="16"/>
      <c r="H111" s="16"/>
    </row>
    <row r="112" spans="2:12">
      <c r="B112" s="2"/>
      <c r="C112" s="16"/>
      <c r="D112" s="16"/>
      <c r="E112" s="8">
        <f t="shared" si="1"/>
        <v>3032000</v>
      </c>
      <c r="F112" s="16"/>
      <c r="G112" s="16"/>
      <c r="H112" s="16"/>
    </row>
    <row r="113" spans="2:9">
      <c r="B113" s="2"/>
      <c r="C113" s="16"/>
      <c r="D113" s="16"/>
      <c r="E113" s="8">
        <f t="shared" si="1"/>
        <v>3032000</v>
      </c>
      <c r="F113" s="16"/>
      <c r="G113" s="16"/>
      <c r="H113" s="16"/>
    </row>
    <row r="114" spans="2:9">
      <c r="C114" s="16"/>
      <c r="D114" s="16"/>
      <c r="E114" s="8">
        <f t="shared" si="1"/>
        <v>3032000</v>
      </c>
      <c r="G114" s="16"/>
      <c r="I114" s="24"/>
    </row>
    <row r="115" spans="2:9">
      <c r="C115" s="16"/>
      <c r="D115" s="16"/>
      <c r="E115" s="8">
        <f t="shared" si="1"/>
        <v>3032000</v>
      </c>
      <c r="I115" s="24"/>
    </row>
    <row r="116" spans="2:9">
      <c r="B116" s="2"/>
      <c r="C116" s="16"/>
      <c r="D116" s="16"/>
      <c r="E116" s="8">
        <f t="shared" si="1"/>
        <v>3032000</v>
      </c>
      <c r="F116" s="16"/>
      <c r="G116" s="16"/>
      <c r="H116" s="16"/>
    </row>
    <row r="117" spans="2:9">
      <c r="C117" s="16"/>
      <c r="D117" s="16"/>
      <c r="E117" s="8">
        <f t="shared" si="1"/>
        <v>3032000</v>
      </c>
      <c r="F117" s="16"/>
      <c r="G117" s="16"/>
      <c r="H117" s="16"/>
    </row>
    <row r="118" spans="2:9">
      <c r="C118" s="16"/>
      <c r="D118" s="16"/>
      <c r="E118" s="8">
        <f t="shared" si="1"/>
        <v>3032000</v>
      </c>
      <c r="F118" s="16"/>
      <c r="G118" s="16"/>
      <c r="H118" s="16"/>
    </row>
    <row r="119" spans="2:9">
      <c r="C119" s="16"/>
      <c r="D119" s="16"/>
      <c r="E119" s="8">
        <f t="shared" si="1"/>
        <v>3032000</v>
      </c>
      <c r="F119" s="16"/>
      <c r="G119" s="16"/>
      <c r="H119" s="16"/>
    </row>
    <row r="120" spans="2:9">
      <c r="C120" s="16"/>
      <c r="D120" s="16"/>
      <c r="E120" s="8">
        <f t="shared" si="1"/>
        <v>3032000</v>
      </c>
      <c r="F120" s="16"/>
      <c r="G120" s="16"/>
      <c r="H120" s="16"/>
    </row>
    <row r="121" spans="2:9">
      <c r="B121" s="2"/>
      <c r="C121" s="16"/>
      <c r="D121" s="16"/>
      <c r="E121" s="8">
        <f t="shared" si="1"/>
        <v>3032000</v>
      </c>
      <c r="F121" s="16"/>
      <c r="G121" s="16"/>
      <c r="H121" s="16"/>
    </row>
    <row r="122" spans="2:9">
      <c r="B122" s="2"/>
      <c r="C122" s="16"/>
      <c r="D122" s="16"/>
      <c r="E122" s="8">
        <f t="shared" si="1"/>
        <v>3032000</v>
      </c>
      <c r="F122" s="16"/>
      <c r="G122" s="16"/>
      <c r="H122" s="16"/>
    </row>
    <row r="123" spans="2:9">
      <c r="C123" s="16"/>
      <c r="D123" s="16"/>
      <c r="E123" s="8">
        <f t="shared" si="1"/>
        <v>3032000</v>
      </c>
      <c r="F123" s="16"/>
      <c r="G123" s="16"/>
      <c r="H123" s="16"/>
    </row>
    <row r="124" spans="2:9">
      <c r="C124" s="16"/>
      <c r="D124" s="16"/>
      <c r="E124" s="8">
        <f t="shared" si="1"/>
        <v>3032000</v>
      </c>
      <c r="F124" s="16"/>
      <c r="G124" s="16"/>
      <c r="H124" s="16"/>
    </row>
    <row r="125" spans="2:9">
      <c r="C125" s="16"/>
      <c r="D125" s="16"/>
      <c r="E125" s="8">
        <f t="shared" si="1"/>
        <v>3032000</v>
      </c>
      <c r="F125" s="16"/>
      <c r="G125" s="16"/>
      <c r="H125" s="16"/>
    </row>
    <row r="126" spans="2:9">
      <c r="C126" s="16"/>
      <c r="D126" s="16"/>
      <c r="E126" s="8">
        <f t="shared" si="1"/>
        <v>3032000</v>
      </c>
      <c r="F126" s="16"/>
      <c r="G126" s="16"/>
      <c r="H126" s="16"/>
    </row>
    <row r="127" spans="2:9">
      <c r="C127" s="16"/>
      <c r="D127" s="16"/>
      <c r="E127" s="8">
        <f t="shared" si="1"/>
        <v>3032000</v>
      </c>
      <c r="F127" s="16"/>
      <c r="G127" s="16"/>
      <c r="H127" s="16"/>
    </row>
    <row r="128" spans="2:9">
      <c r="C128" s="16"/>
      <c r="D128" s="16"/>
      <c r="E128" s="8">
        <f t="shared" si="1"/>
        <v>3032000</v>
      </c>
      <c r="F128" s="16"/>
      <c r="G128" s="16"/>
      <c r="H128" s="16"/>
    </row>
    <row r="129" spans="3:9">
      <c r="C129" s="16"/>
      <c r="D129" s="16"/>
      <c r="E129" s="8">
        <f t="shared" si="1"/>
        <v>3032000</v>
      </c>
      <c r="F129" s="16"/>
      <c r="G129" s="16"/>
      <c r="H129" s="16"/>
    </row>
    <row r="130" spans="3:9">
      <c r="C130" s="16"/>
      <c r="D130" s="16"/>
      <c r="E130" s="8">
        <f t="shared" si="1"/>
        <v>3032000</v>
      </c>
      <c r="F130" s="16"/>
      <c r="G130" s="16"/>
      <c r="H130" s="16"/>
    </row>
    <row r="131" spans="3:9">
      <c r="C131" s="16"/>
      <c r="D131" s="16"/>
      <c r="E131" s="8">
        <f t="shared" si="1"/>
        <v>3032000</v>
      </c>
      <c r="F131" s="16"/>
      <c r="G131" s="16"/>
      <c r="H131" s="16"/>
    </row>
    <row r="132" spans="3:9">
      <c r="C132" s="16"/>
      <c r="D132" s="16"/>
      <c r="E132" s="8">
        <f t="shared" si="1"/>
        <v>3032000</v>
      </c>
      <c r="F132" s="16"/>
      <c r="G132" s="16"/>
      <c r="H132" s="16"/>
    </row>
    <row r="133" spans="3:9">
      <c r="C133" s="16"/>
      <c r="D133" s="16"/>
      <c r="E133" s="8">
        <f t="shared" si="1"/>
        <v>3032000</v>
      </c>
      <c r="F133" s="16"/>
      <c r="G133" s="16"/>
      <c r="H133" s="16"/>
    </row>
    <row r="134" spans="3:9">
      <c r="C134" s="16"/>
      <c r="D134" s="16"/>
      <c r="E134" s="8">
        <f t="shared" ref="E134:E142" si="2">E133+C134+D134</f>
        <v>3032000</v>
      </c>
      <c r="F134" s="16"/>
      <c r="G134" s="16"/>
      <c r="H134" s="16"/>
    </row>
    <row r="135" spans="3:9">
      <c r="C135" s="16"/>
      <c r="D135" s="16"/>
      <c r="E135" s="8">
        <f t="shared" si="2"/>
        <v>3032000</v>
      </c>
      <c r="F135" s="16"/>
      <c r="G135" s="16"/>
      <c r="H135" s="16"/>
    </row>
    <row r="136" spans="3:9">
      <c r="C136" s="16"/>
      <c r="D136" s="16"/>
      <c r="E136" s="8">
        <f t="shared" si="2"/>
        <v>3032000</v>
      </c>
      <c r="F136" s="16"/>
      <c r="G136" s="16"/>
      <c r="H136" s="16"/>
    </row>
    <row r="137" spans="3:9">
      <c r="C137" s="16"/>
      <c r="D137" s="16"/>
      <c r="E137" s="8">
        <f t="shared" si="2"/>
        <v>3032000</v>
      </c>
      <c r="F137" s="16"/>
      <c r="G137" s="16"/>
      <c r="H137" s="16"/>
    </row>
    <row r="138" spans="3:9">
      <c r="C138" s="16"/>
      <c r="D138" s="16"/>
      <c r="E138" s="8">
        <f t="shared" si="2"/>
        <v>3032000</v>
      </c>
      <c r="F138" s="16"/>
      <c r="G138" s="16"/>
      <c r="H138" s="16"/>
    </row>
    <row r="139" spans="3:9">
      <c r="C139" s="16"/>
      <c r="D139" s="16"/>
      <c r="E139" s="8">
        <f t="shared" si="2"/>
        <v>3032000</v>
      </c>
      <c r="F139" s="16"/>
      <c r="G139" s="16"/>
      <c r="H139" s="16"/>
    </row>
    <row r="140" spans="3:9">
      <c r="C140" s="16"/>
      <c r="D140" s="16"/>
      <c r="E140" s="8">
        <f t="shared" si="2"/>
        <v>3032000</v>
      </c>
      <c r="F140" s="16"/>
      <c r="G140" s="16"/>
      <c r="H140" s="16"/>
    </row>
    <row r="141" spans="3:9">
      <c r="C141" s="16"/>
      <c r="D141" s="16"/>
      <c r="E141" s="8">
        <f t="shared" si="2"/>
        <v>3032000</v>
      </c>
      <c r="F141" s="16"/>
      <c r="G141" s="16"/>
      <c r="H141" s="16"/>
    </row>
    <row r="142" spans="3:9">
      <c r="C142" s="4"/>
      <c r="D142" s="16"/>
      <c r="E142" s="8">
        <f t="shared" si="2"/>
        <v>3032000</v>
      </c>
      <c r="F142" s="4"/>
      <c r="G142" s="4"/>
      <c r="H142" s="4"/>
      <c r="I142" s="20"/>
    </row>
    <row r="143" spans="3:9">
      <c r="C143" s="4"/>
      <c r="D143" s="4"/>
      <c r="E143" s="8"/>
      <c r="F143" s="4"/>
      <c r="G143" s="4"/>
      <c r="H143" s="4"/>
    </row>
    <row r="144" spans="3:9">
      <c r="C144" s="4"/>
      <c r="D144" s="4"/>
      <c r="E144" s="8"/>
      <c r="F144" s="4"/>
      <c r="G144" s="4"/>
      <c r="H144" s="4"/>
    </row>
    <row r="145" spans="3:8">
      <c r="C145" s="4"/>
      <c r="D145" s="4"/>
      <c r="E145" s="8"/>
      <c r="F145" s="4"/>
      <c r="G145" s="4"/>
      <c r="H145" s="4"/>
    </row>
    <row r="146" spans="3:8">
      <c r="C146" s="4"/>
      <c r="D146" s="4"/>
      <c r="E146" s="8"/>
      <c r="F146" s="4"/>
      <c r="G146" s="4"/>
      <c r="H146" s="4"/>
    </row>
    <row r="147" spans="3:8">
      <c r="C147" s="4"/>
      <c r="D147" s="4"/>
      <c r="E147" s="8"/>
      <c r="F147" s="4"/>
      <c r="G147" s="4"/>
      <c r="H147" s="4"/>
    </row>
    <row r="148" spans="3:8">
      <c r="C148" s="4"/>
      <c r="D148" s="4"/>
      <c r="E148" s="8"/>
      <c r="F148" s="4"/>
      <c r="G148" s="4"/>
      <c r="H148" s="4"/>
    </row>
    <row r="149" spans="3:8">
      <c r="E149" s="7"/>
    </row>
    <row r="150" spans="3:8">
      <c r="E150" s="7"/>
    </row>
    <row r="151" spans="3:8">
      <c r="E151" s="7"/>
    </row>
  </sheetData>
  <pageMargins left="0.7" right="0.7" top="0.75" bottom="0.75" header="0.3" footer="0.3"/>
  <pageSetup orientation="portrait" verticalDpi="200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2:L158"/>
  <sheetViews>
    <sheetView workbookViewId="0">
      <selection activeCell="I24" sqref="I24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6384" width="11.42578125" style="1"/>
  </cols>
  <sheetData>
    <row r="2" spans="2:9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9">
      <c r="C3" s="3"/>
      <c r="D3" s="3"/>
      <c r="E3" s="6"/>
      <c r="I3" s="3"/>
    </row>
    <row r="4" spans="2:9">
      <c r="B4" s="13" t="s">
        <v>36</v>
      </c>
      <c r="C4" s="13"/>
      <c r="D4" s="13"/>
      <c r="E4" s="14">
        <v>3052700</v>
      </c>
      <c r="F4" s="29">
        <v>0</v>
      </c>
      <c r="G4" s="13"/>
      <c r="H4" s="22">
        <v>3007636</v>
      </c>
    </row>
    <row r="5" spans="2:9">
      <c r="B5" s="2"/>
      <c r="C5" s="16"/>
      <c r="D5" s="16"/>
      <c r="E5" s="8">
        <f>E4+C5+D5</f>
        <v>3052700</v>
      </c>
      <c r="F5" s="17"/>
      <c r="G5" s="17"/>
      <c r="H5" s="17"/>
    </row>
    <row r="6" spans="2:9">
      <c r="B6" s="2">
        <v>43252</v>
      </c>
      <c r="C6" s="16"/>
      <c r="D6" s="16">
        <v>-82000</v>
      </c>
      <c r="E6" s="8">
        <f t="shared" ref="E6:E73" si="0">E5+C6+D6</f>
        <v>2970700</v>
      </c>
      <c r="F6" s="17"/>
      <c r="G6" s="17"/>
      <c r="H6" s="17"/>
      <c r="I6" s="1" t="s">
        <v>62</v>
      </c>
    </row>
    <row r="7" spans="2:9">
      <c r="B7" s="2">
        <v>43252</v>
      </c>
      <c r="C7" s="16"/>
      <c r="D7" s="16"/>
      <c r="E7" s="8">
        <f t="shared" si="0"/>
        <v>2970700</v>
      </c>
      <c r="F7" s="17">
        <v>58000</v>
      </c>
      <c r="G7" s="17"/>
      <c r="H7" s="17"/>
      <c r="I7" s="1" t="s">
        <v>452</v>
      </c>
    </row>
    <row r="8" spans="2:9">
      <c r="B8" s="2">
        <v>43621</v>
      </c>
      <c r="C8" s="16"/>
      <c r="D8" s="16"/>
      <c r="E8" s="8">
        <f t="shared" si="0"/>
        <v>2970700</v>
      </c>
      <c r="F8" s="17">
        <v>12000</v>
      </c>
      <c r="G8" s="17"/>
      <c r="H8" s="17"/>
      <c r="I8" s="1" t="s">
        <v>654</v>
      </c>
    </row>
    <row r="9" spans="2:9">
      <c r="B9" s="2">
        <v>43257</v>
      </c>
      <c r="C9" s="16"/>
      <c r="D9" s="16">
        <v>-101000</v>
      </c>
      <c r="E9" s="8">
        <f t="shared" si="0"/>
        <v>2869700</v>
      </c>
      <c r="F9" s="17">
        <v>-101000</v>
      </c>
      <c r="G9" s="17"/>
      <c r="H9" s="17"/>
      <c r="I9" s="1" t="s">
        <v>178</v>
      </c>
    </row>
    <row r="10" spans="2:9">
      <c r="B10" s="2">
        <v>43257</v>
      </c>
      <c r="C10" s="16"/>
      <c r="D10" s="16">
        <v>-71000</v>
      </c>
      <c r="E10" s="8">
        <f t="shared" si="0"/>
        <v>2798700</v>
      </c>
      <c r="F10" s="17">
        <v>-71000</v>
      </c>
      <c r="G10" s="17"/>
      <c r="H10" s="17"/>
      <c r="I10" s="10" t="s">
        <v>297</v>
      </c>
    </row>
    <row r="11" spans="2:9">
      <c r="B11" s="2">
        <v>43257</v>
      </c>
      <c r="C11" s="16"/>
      <c r="D11" s="16">
        <v>-54000</v>
      </c>
      <c r="E11" s="8">
        <f t="shared" si="0"/>
        <v>2744700</v>
      </c>
      <c r="F11" s="17">
        <v>-54000</v>
      </c>
      <c r="G11" s="17"/>
      <c r="H11" s="17"/>
      <c r="I11" s="10" t="s">
        <v>176</v>
      </c>
    </row>
    <row r="12" spans="2:9">
      <c r="B12" s="2">
        <v>43257</v>
      </c>
      <c r="E12" s="8">
        <f t="shared" si="0"/>
        <v>2744700</v>
      </c>
      <c r="F12" s="17">
        <v>12000</v>
      </c>
      <c r="G12" s="17"/>
      <c r="H12" s="17"/>
      <c r="I12" s="1" t="s">
        <v>410</v>
      </c>
    </row>
    <row r="13" spans="2:9">
      <c r="B13" s="2">
        <v>43258</v>
      </c>
      <c r="C13" s="16">
        <v>855000</v>
      </c>
      <c r="D13" s="16"/>
      <c r="E13" s="8">
        <f t="shared" si="0"/>
        <v>3599700</v>
      </c>
      <c r="F13" s="17"/>
      <c r="G13" s="17"/>
      <c r="H13" s="17"/>
      <c r="I13" s="10" t="s">
        <v>408</v>
      </c>
    </row>
    <row r="14" spans="2:9">
      <c r="B14" s="2">
        <v>43258</v>
      </c>
      <c r="C14" s="16"/>
      <c r="D14" s="16">
        <v>-854200</v>
      </c>
      <c r="E14" s="8">
        <f t="shared" si="0"/>
        <v>2745500</v>
      </c>
      <c r="F14" s="17"/>
      <c r="G14" s="17"/>
      <c r="H14" s="17"/>
      <c r="I14" s="10" t="s">
        <v>409</v>
      </c>
    </row>
    <row r="15" spans="2:9">
      <c r="B15" s="2">
        <v>43259</v>
      </c>
      <c r="C15" s="16"/>
      <c r="D15" s="16"/>
      <c r="E15" s="8">
        <f t="shared" si="0"/>
        <v>2745500</v>
      </c>
      <c r="F15" s="17">
        <v>200000</v>
      </c>
      <c r="G15" s="17"/>
      <c r="H15" s="17"/>
      <c r="I15" s="10" t="s">
        <v>411</v>
      </c>
    </row>
    <row r="16" spans="2:9">
      <c r="B16" s="2">
        <v>43259</v>
      </c>
      <c r="C16" s="16"/>
      <c r="D16" s="16">
        <v>-30000</v>
      </c>
      <c r="E16" s="8">
        <f t="shared" si="0"/>
        <v>2715500</v>
      </c>
      <c r="F16" s="17">
        <v>-30000</v>
      </c>
      <c r="G16" s="17"/>
      <c r="H16" s="17"/>
      <c r="I16" s="10" t="s">
        <v>412</v>
      </c>
    </row>
    <row r="17" spans="2:9">
      <c r="B17" s="2">
        <v>43259</v>
      </c>
      <c r="C17" s="16"/>
      <c r="D17" s="16">
        <v>-100000</v>
      </c>
      <c r="E17" s="8">
        <f t="shared" si="0"/>
        <v>2615500</v>
      </c>
      <c r="F17" s="17"/>
      <c r="G17" s="17"/>
      <c r="H17" s="17"/>
      <c r="I17" s="10" t="s">
        <v>413</v>
      </c>
    </row>
    <row r="18" spans="2:9">
      <c r="B18" s="2">
        <v>43263</v>
      </c>
      <c r="C18" s="16"/>
      <c r="D18" s="16"/>
      <c r="E18" s="8">
        <f t="shared" si="0"/>
        <v>2615500</v>
      </c>
      <c r="F18" s="17">
        <v>4200</v>
      </c>
      <c r="G18" s="17"/>
      <c r="H18" s="17"/>
      <c r="I18" s="10" t="s">
        <v>451</v>
      </c>
    </row>
    <row r="19" spans="2:9">
      <c r="B19" s="2">
        <v>43264</v>
      </c>
      <c r="C19" s="16"/>
      <c r="D19" s="16">
        <v>-6000</v>
      </c>
      <c r="E19" s="8">
        <f t="shared" si="0"/>
        <v>2609500</v>
      </c>
      <c r="F19" s="17">
        <v>-6000</v>
      </c>
      <c r="G19" s="17"/>
      <c r="H19" s="17"/>
      <c r="I19" s="1" t="s">
        <v>414</v>
      </c>
    </row>
    <row r="20" spans="2:9">
      <c r="B20" s="2">
        <v>43265</v>
      </c>
      <c r="C20" s="16"/>
      <c r="D20" s="16">
        <v>-4000</v>
      </c>
      <c r="E20" s="8">
        <f t="shared" si="0"/>
        <v>2605500</v>
      </c>
      <c r="F20" s="17"/>
      <c r="G20" s="17"/>
      <c r="H20" s="17"/>
      <c r="I20" s="10" t="s">
        <v>416</v>
      </c>
    </row>
    <row r="21" spans="2:9">
      <c r="B21" s="2">
        <v>43266</v>
      </c>
      <c r="C21" s="16"/>
      <c r="D21" s="16">
        <v>-3000</v>
      </c>
      <c r="E21" s="8">
        <f t="shared" si="0"/>
        <v>2602500</v>
      </c>
      <c r="F21" s="17"/>
      <c r="G21" s="17"/>
      <c r="H21" s="17"/>
      <c r="I21" s="10" t="s">
        <v>417</v>
      </c>
    </row>
    <row r="22" spans="2:9">
      <c r="B22" s="2">
        <v>43267</v>
      </c>
      <c r="C22" s="16"/>
      <c r="D22" s="16">
        <v>-150000</v>
      </c>
      <c r="E22" s="8">
        <f t="shared" si="0"/>
        <v>2452500</v>
      </c>
      <c r="F22" s="17"/>
      <c r="G22" s="17"/>
      <c r="H22" s="17"/>
      <c r="I22" s="1" t="s">
        <v>420</v>
      </c>
    </row>
    <row r="23" spans="2:9">
      <c r="B23" s="2">
        <v>43269</v>
      </c>
      <c r="C23" s="16"/>
      <c r="D23" s="16">
        <v>-4000</v>
      </c>
      <c r="E23" s="8">
        <f t="shared" si="0"/>
        <v>2448500</v>
      </c>
      <c r="F23" s="17"/>
      <c r="G23" s="17"/>
      <c r="H23" s="17"/>
      <c r="I23" s="1" t="s">
        <v>418</v>
      </c>
    </row>
    <row r="24" spans="2:9">
      <c r="B24" s="2">
        <v>43270</v>
      </c>
      <c r="C24" s="16"/>
      <c r="D24" s="16">
        <v>-83300</v>
      </c>
      <c r="E24" s="8">
        <f t="shared" si="0"/>
        <v>2365200</v>
      </c>
      <c r="F24" s="17"/>
      <c r="G24" s="17"/>
      <c r="H24" s="17"/>
      <c r="I24" s="10" t="s">
        <v>419</v>
      </c>
    </row>
    <row r="25" spans="2:9">
      <c r="B25" s="2">
        <v>43270</v>
      </c>
      <c r="C25" s="16"/>
      <c r="D25" s="16">
        <v>-14000</v>
      </c>
      <c r="E25" s="8">
        <f t="shared" si="0"/>
        <v>2351200</v>
      </c>
      <c r="F25" s="17"/>
      <c r="G25" s="17"/>
      <c r="H25" s="10"/>
      <c r="I25" s="10" t="s">
        <v>421</v>
      </c>
    </row>
    <row r="26" spans="2:9">
      <c r="B26" s="2">
        <v>43271</v>
      </c>
      <c r="C26" s="16">
        <v>50000</v>
      </c>
      <c r="D26" s="16"/>
      <c r="E26" s="8">
        <f t="shared" si="0"/>
        <v>2401200</v>
      </c>
      <c r="F26" s="17"/>
      <c r="G26" s="17"/>
      <c r="H26" s="17"/>
      <c r="I26" s="10" t="s">
        <v>422</v>
      </c>
    </row>
    <row r="27" spans="2:9">
      <c r="B27" s="2">
        <v>43272</v>
      </c>
      <c r="C27" s="16"/>
      <c r="D27" s="16">
        <v>-40550</v>
      </c>
      <c r="E27" s="8">
        <f t="shared" si="0"/>
        <v>2360650</v>
      </c>
      <c r="F27" s="17"/>
      <c r="G27" s="17"/>
      <c r="H27" s="17"/>
      <c r="I27" s="1" t="s">
        <v>423</v>
      </c>
    </row>
    <row r="28" spans="2:9">
      <c r="B28" s="2">
        <v>43272</v>
      </c>
      <c r="C28" s="16"/>
      <c r="D28" s="16">
        <v>-81000</v>
      </c>
      <c r="E28" s="8">
        <f t="shared" si="0"/>
        <v>2279650</v>
      </c>
      <c r="F28" s="17"/>
      <c r="G28" s="17"/>
      <c r="H28" s="17"/>
      <c r="I28" s="10" t="s">
        <v>62</v>
      </c>
    </row>
    <row r="29" spans="2:9">
      <c r="B29" s="2">
        <v>43272</v>
      </c>
      <c r="C29" s="16"/>
      <c r="D29" s="16">
        <v>-53500</v>
      </c>
      <c r="E29" s="8">
        <f t="shared" si="0"/>
        <v>2226150</v>
      </c>
      <c r="F29" s="17"/>
      <c r="G29" s="17"/>
      <c r="H29" s="17"/>
      <c r="I29" s="10" t="s">
        <v>61</v>
      </c>
    </row>
    <row r="30" spans="2:9">
      <c r="B30" s="2">
        <v>43273</v>
      </c>
      <c r="C30" s="16"/>
      <c r="D30" s="16">
        <v>-85550</v>
      </c>
      <c r="E30" s="8">
        <f t="shared" si="0"/>
        <v>2140600</v>
      </c>
      <c r="F30" s="17"/>
      <c r="G30" s="17"/>
      <c r="H30" s="17"/>
      <c r="I30" s="10" t="s">
        <v>96</v>
      </c>
    </row>
    <row r="31" spans="2:9">
      <c r="B31" s="2">
        <v>43274</v>
      </c>
      <c r="C31" s="16">
        <v>200000</v>
      </c>
      <c r="D31" s="16"/>
      <c r="E31" s="8">
        <f t="shared" si="0"/>
        <v>2340600</v>
      </c>
      <c r="F31" s="17"/>
      <c r="G31" s="17"/>
      <c r="H31" s="17"/>
      <c r="I31" s="10" t="s">
        <v>424</v>
      </c>
    </row>
    <row r="32" spans="2:9">
      <c r="B32" s="2">
        <v>43276</v>
      </c>
      <c r="C32" s="16"/>
      <c r="D32" s="16"/>
      <c r="E32" s="8">
        <f t="shared" si="0"/>
        <v>2340600</v>
      </c>
      <c r="F32" s="17">
        <v>14650</v>
      </c>
      <c r="G32" s="17"/>
      <c r="I32" s="1" t="s">
        <v>433</v>
      </c>
    </row>
    <row r="33" spans="2:10">
      <c r="B33" s="2">
        <v>43279</v>
      </c>
      <c r="C33" s="16"/>
      <c r="D33" s="16"/>
      <c r="E33" s="8">
        <f t="shared" si="0"/>
        <v>2340600</v>
      </c>
      <c r="F33" s="17"/>
      <c r="G33" s="17"/>
      <c r="H33" s="17">
        <v>-222700</v>
      </c>
      <c r="I33" s="1" t="s">
        <v>428</v>
      </c>
    </row>
    <row r="34" spans="2:10">
      <c r="B34" s="2">
        <v>43279</v>
      </c>
      <c r="C34" s="16"/>
      <c r="D34" s="16"/>
      <c r="E34" s="8">
        <f t="shared" si="0"/>
        <v>2340600</v>
      </c>
      <c r="F34" s="17"/>
      <c r="G34" s="17"/>
      <c r="H34" s="17">
        <v>-176100</v>
      </c>
      <c r="I34" s="1" t="s">
        <v>429</v>
      </c>
    </row>
    <row r="35" spans="2:10">
      <c r="B35" s="2"/>
      <c r="C35" s="16"/>
      <c r="D35" s="16"/>
      <c r="E35" s="8">
        <f t="shared" si="0"/>
        <v>2340600</v>
      </c>
      <c r="F35" s="17"/>
      <c r="G35" s="17"/>
      <c r="H35" s="17"/>
    </row>
    <row r="36" spans="2:10">
      <c r="B36" s="2"/>
      <c r="C36" s="16"/>
      <c r="D36" s="16"/>
      <c r="E36" s="8">
        <f t="shared" si="0"/>
        <v>2340600</v>
      </c>
      <c r="F36" s="17">
        <f>SUM(F4:F35)</f>
        <v>38850</v>
      </c>
      <c r="G36" s="17"/>
      <c r="H36" s="17">
        <f>SUM(H4:H35)</f>
        <v>2608836</v>
      </c>
    </row>
    <row r="37" spans="2:10">
      <c r="B37" s="2"/>
      <c r="C37" s="16"/>
      <c r="D37" s="16"/>
      <c r="E37" s="8">
        <f t="shared" si="0"/>
        <v>2340600</v>
      </c>
      <c r="F37" s="17"/>
      <c r="G37" s="17"/>
      <c r="H37" s="17"/>
      <c r="I37" s="10"/>
    </row>
    <row r="38" spans="2:10">
      <c r="B38" s="2"/>
      <c r="C38" s="16"/>
      <c r="D38" s="16"/>
      <c r="E38" s="8">
        <f t="shared" si="0"/>
        <v>2340600</v>
      </c>
      <c r="F38" s="17"/>
      <c r="G38" s="17"/>
      <c r="H38" s="17">
        <f>H36-F36</f>
        <v>2569986</v>
      </c>
      <c r="I38" s="10"/>
    </row>
    <row r="39" spans="2:10">
      <c r="B39" s="2"/>
      <c r="C39" s="16"/>
      <c r="D39" s="16"/>
      <c r="E39" s="8">
        <f t="shared" si="0"/>
        <v>2340600</v>
      </c>
      <c r="F39" s="17"/>
      <c r="G39" s="17"/>
      <c r="H39" s="17"/>
      <c r="I39" s="10"/>
    </row>
    <row r="40" spans="2:10">
      <c r="B40" s="2"/>
      <c r="C40" s="16"/>
      <c r="D40" s="16"/>
      <c r="E40" s="8">
        <f t="shared" si="0"/>
        <v>2340600</v>
      </c>
      <c r="F40" s="17"/>
      <c r="G40" s="17"/>
      <c r="H40" s="17">
        <v>-500000</v>
      </c>
      <c r="I40" s="10" t="s">
        <v>509</v>
      </c>
    </row>
    <row r="41" spans="2:10">
      <c r="B41" s="2"/>
      <c r="C41" s="16"/>
      <c r="D41" s="16">
        <v>-500000</v>
      </c>
      <c r="E41" s="8">
        <f t="shared" si="0"/>
        <v>1840600</v>
      </c>
      <c r="F41" s="17"/>
      <c r="G41" s="17"/>
      <c r="H41" s="17"/>
      <c r="I41" s="10" t="s">
        <v>42</v>
      </c>
    </row>
    <row r="42" spans="2:10">
      <c r="B42" s="2"/>
      <c r="C42" s="16"/>
      <c r="D42" s="16"/>
      <c r="E42" s="8">
        <f t="shared" si="0"/>
        <v>1840600</v>
      </c>
      <c r="F42" s="17"/>
      <c r="G42" s="17"/>
      <c r="H42" s="17"/>
      <c r="I42" s="10"/>
    </row>
    <row r="43" spans="2:10">
      <c r="B43" s="2"/>
      <c r="C43" s="16"/>
      <c r="D43" s="16"/>
      <c r="E43" s="8">
        <f t="shared" si="0"/>
        <v>1840600</v>
      </c>
      <c r="F43" s="17"/>
      <c r="G43" s="17"/>
      <c r="H43" s="17"/>
      <c r="I43" s="10"/>
    </row>
    <row r="44" spans="2:10">
      <c r="B44" s="28" t="s">
        <v>47</v>
      </c>
      <c r="C44" s="22"/>
      <c r="D44" s="22"/>
      <c r="E44" s="14">
        <f t="shared" si="0"/>
        <v>1840600</v>
      </c>
      <c r="F44" s="22"/>
      <c r="G44" s="22"/>
      <c r="H44" s="22">
        <f>H38+H40</f>
        <v>2069986</v>
      </c>
      <c r="I44" s="13"/>
    </row>
    <row r="45" spans="2:10">
      <c r="B45" s="2"/>
      <c r="C45" s="16"/>
      <c r="D45" s="16"/>
      <c r="E45" s="8">
        <f t="shared" si="0"/>
        <v>1840600</v>
      </c>
      <c r="F45" s="17"/>
      <c r="G45" s="17"/>
      <c r="H45" s="17"/>
      <c r="I45" s="10"/>
    </row>
    <row r="46" spans="2:10">
      <c r="B46" s="2"/>
      <c r="C46" s="16"/>
      <c r="D46" s="16"/>
      <c r="E46" s="8">
        <f t="shared" si="0"/>
        <v>1840600</v>
      </c>
      <c r="F46" s="17"/>
      <c r="G46" s="17"/>
      <c r="H46" s="17"/>
      <c r="I46" s="10"/>
    </row>
    <row r="47" spans="2:10">
      <c r="B47" s="2"/>
      <c r="C47" s="16"/>
      <c r="D47" s="16"/>
      <c r="E47" s="8">
        <f t="shared" si="0"/>
        <v>1840600</v>
      </c>
      <c r="F47" s="17"/>
      <c r="G47" s="17"/>
      <c r="H47" s="17"/>
      <c r="I47" s="10"/>
    </row>
    <row r="48" spans="2:10">
      <c r="B48" s="39"/>
      <c r="C48" s="36"/>
      <c r="D48" s="36"/>
      <c r="E48" s="8">
        <f t="shared" si="0"/>
        <v>1840600</v>
      </c>
      <c r="F48" s="36"/>
      <c r="G48" s="36"/>
      <c r="H48" s="36"/>
      <c r="I48" s="48"/>
      <c r="J48" s="10"/>
    </row>
    <row r="49" spans="2:10">
      <c r="B49" s="2"/>
      <c r="C49" s="16"/>
      <c r="D49" s="16"/>
      <c r="E49" s="8">
        <f t="shared" si="0"/>
        <v>1840600</v>
      </c>
      <c r="F49" s="17"/>
      <c r="G49" s="17"/>
      <c r="H49" s="17"/>
      <c r="I49" s="10"/>
    </row>
    <row r="50" spans="2:10">
      <c r="B50" s="39"/>
      <c r="C50" s="36"/>
      <c r="D50" s="36"/>
      <c r="E50" s="8">
        <f t="shared" si="0"/>
        <v>1840600</v>
      </c>
      <c r="F50" s="17"/>
      <c r="G50" s="17"/>
      <c r="H50" s="17"/>
      <c r="I50" s="10"/>
    </row>
    <row r="51" spans="2:10">
      <c r="B51" s="2"/>
      <c r="C51" s="16"/>
      <c r="D51" s="16"/>
      <c r="E51" s="8">
        <f t="shared" si="0"/>
        <v>1840600</v>
      </c>
      <c r="F51" s="17"/>
      <c r="G51" s="17"/>
      <c r="H51" s="17"/>
      <c r="I51" s="10"/>
    </row>
    <row r="52" spans="2:10">
      <c r="B52" s="39"/>
      <c r="C52" s="36"/>
      <c r="D52" s="36"/>
      <c r="E52" s="8">
        <f t="shared" si="0"/>
        <v>1840600</v>
      </c>
      <c r="F52" s="17"/>
      <c r="G52" s="36"/>
      <c r="H52" s="36"/>
      <c r="I52" s="10"/>
      <c r="J52" s="10"/>
    </row>
    <row r="53" spans="2:10">
      <c r="B53" s="2"/>
      <c r="C53" s="16"/>
      <c r="D53" s="16"/>
      <c r="E53" s="8">
        <f t="shared" si="0"/>
        <v>1840600</v>
      </c>
      <c r="F53" s="17"/>
      <c r="G53" s="17"/>
      <c r="H53" s="17"/>
      <c r="I53" s="10"/>
      <c r="J53" s="10"/>
    </row>
    <row r="54" spans="2:10">
      <c r="B54" s="2"/>
      <c r="C54" s="16"/>
      <c r="D54" s="16"/>
      <c r="E54" s="8">
        <f t="shared" si="0"/>
        <v>1840600</v>
      </c>
      <c r="F54" s="17"/>
      <c r="G54" s="17"/>
      <c r="H54" s="17"/>
      <c r="I54" s="10"/>
      <c r="J54" s="10"/>
    </row>
    <row r="55" spans="2:10">
      <c r="B55" s="2"/>
      <c r="C55" s="16"/>
      <c r="D55" s="16"/>
      <c r="E55" s="8">
        <f t="shared" si="0"/>
        <v>1840600</v>
      </c>
      <c r="F55" s="17"/>
      <c r="G55" s="17"/>
      <c r="H55" s="17"/>
      <c r="I55" s="10"/>
    </row>
    <row r="56" spans="2:10">
      <c r="B56" s="2"/>
      <c r="C56" s="16"/>
      <c r="D56" s="16"/>
      <c r="E56" s="8">
        <f t="shared" si="0"/>
        <v>1840600</v>
      </c>
      <c r="F56" s="17"/>
      <c r="G56" s="17"/>
      <c r="H56" s="17"/>
      <c r="J56" s="10"/>
    </row>
    <row r="57" spans="2:10">
      <c r="B57" s="2"/>
      <c r="C57" s="16"/>
      <c r="D57" s="16"/>
      <c r="E57" s="8">
        <f t="shared" si="0"/>
        <v>1840600</v>
      </c>
      <c r="F57" s="17"/>
      <c r="G57" s="17"/>
      <c r="H57" s="17"/>
      <c r="I57" s="10"/>
      <c r="J57" s="10"/>
    </row>
    <row r="58" spans="2:10">
      <c r="B58" s="2"/>
      <c r="C58" s="16"/>
      <c r="D58" s="16"/>
      <c r="E58" s="8">
        <f t="shared" si="0"/>
        <v>1840600</v>
      </c>
      <c r="F58" s="17"/>
      <c r="G58" s="17"/>
      <c r="H58" s="17"/>
      <c r="I58" s="10"/>
      <c r="J58" s="10"/>
    </row>
    <row r="59" spans="2:10">
      <c r="B59" s="2"/>
      <c r="C59" s="16"/>
      <c r="D59" s="16"/>
      <c r="E59" s="8">
        <f t="shared" si="0"/>
        <v>1840600</v>
      </c>
      <c r="F59" s="17"/>
      <c r="G59" s="17"/>
      <c r="H59" s="17"/>
      <c r="I59" s="10"/>
      <c r="J59" s="10"/>
    </row>
    <row r="60" spans="2:10">
      <c r="B60" s="30"/>
      <c r="C60" s="46"/>
      <c r="D60" s="46"/>
      <c r="E60" s="8">
        <f t="shared" si="0"/>
        <v>1840600</v>
      </c>
      <c r="F60" s="17"/>
      <c r="G60" s="17"/>
      <c r="H60" s="17"/>
      <c r="I60" s="10"/>
      <c r="J60" s="10"/>
    </row>
    <row r="61" spans="2:10">
      <c r="B61" s="30"/>
      <c r="C61" s="46"/>
      <c r="D61" s="46"/>
      <c r="E61" s="8">
        <f t="shared" si="0"/>
        <v>1840600</v>
      </c>
      <c r="F61" s="17"/>
      <c r="G61" s="17"/>
      <c r="H61" s="17"/>
      <c r="I61" s="10"/>
      <c r="J61" s="10"/>
    </row>
    <row r="62" spans="2:10">
      <c r="B62" s="2"/>
      <c r="C62" s="16"/>
      <c r="D62" s="16"/>
      <c r="E62" s="8">
        <f t="shared" si="0"/>
        <v>1840600</v>
      </c>
      <c r="F62" s="17"/>
      <c r="G62" s="17"/>
      <c r="H62" s="17"/>
      <c r="I62" s="10"/>
      <c r="J62" s="10"/>
    </row>
    <row r="63" spans="2:10">
      <c r="B63" s="2"/>
      <c r="C63" s="16"/>
      <c r="D63" s="16"/>
      <c r="E63" s="8">
        <f t="shared" si="0"/>
        <v>1840600</v>
      </c>
      <c r="F63" s="17"/>
      <c r="G63" s="17"/>
      <c r="H63" s="17"/>
      <c r="J63" s="10"/>
    </row>
    <row r="64" spans="2:10">
      <c r="B64" s="2"/>
      <c r="C64" s="16"/>
      <c r="D64" s="16"/>
      <c r="E64" s="8">
        <f t="shared" si="0"/>
        <v>1840600</v>
      </c>
      <c r="F64" s="17"/>
      <c r="G64" s="17"/>
      <c r="H64" s="17"/>
      <c r="I64" s="10"/>
      <c r="J64" s="10"/>
    </row>
    <row r="65" spans="2:10">
      <c r="B65" s="2"/>
      <c r="C65" s="16"/>
      <c r="D65" s="16"/>
      <c r="E65" s="8">
        <f t="shared" si="0"/>
        <v>1840600</v>
      </c>
      <c r="F65" s="17"/>
      <c r="G65" s="17"/>
      <c r="H65" s="17"/>
      <c r="J65" s="10"/>
    </row>
    <row r="66" spans="2:10">
      <c r="B66" s="2"/>
      <c r="D66" s="16"/>
      <c r="E66" s="8">
        <f t="shared" si="0"/>
        <v>1840600</v>
      </c>
      <c r="F66" s="17"/>
      <c r="G66" s="10"/>
      <c r="H66" s="17"/>
      <c r="J66" s="10"/>
    </row>
    <row r="67" spans="2:10">
      <c r="B67" s="2"/>
      <c r="D67" s="16"/>
      <c r="E67" s="8">
        <f t="shared" si="0"/>
        <v>1840600</v>
      </c>
      <c r="F67" s="17"/>
      <c r="G67" s="10"/>
      <c r="H67" s="17"/>
      <c r="I67" s="10"/>
      <c r="J67" s="10"/>
    </row>
    <row r="68" spans="2:10">
      <c r="B68" s="2"/>
      <c r="C68" s="16"/>
      <c r="D68" s="16"/>
      <c r="E68" s="8">
        <f t="shared" si="0"/>
        <v>1840600</v>
      </c>
      <c r="F68" s="17"/>
      <c r="G68" s="17"/>
      <c r="H68" s="17"/>
      <c r="I68" s="10"/>
      <c r="J68" s="10"/>
    </row>
    <row r="69" spans="2:10">
      <c r="B69" s="2"/>
      <c r="C69" s="16"/>
      <c r="D69" s="16"/>
      <c r="E69" s="8">
        <f t="shared" si="0"/>
        <v>1840600</v>
      </c>
      <c r="F69" s="17"/>
      <c r="G69" s="17"/>
      <c r="H69" s="17"/>
      <c r="I69" s="10"/>
      <c r="J69" s="10"/>
    </row>
    <row r="70" spans="2:10">
      <c r="B70" s="2"/>
      <c r="C70" s="16"/>
      <c r="D70" s="16"/>
      <c r="E70" s="8">
        <f t="shared" si="0"/>
        <v>1840600</v>
      </c>
      <c r="F70" s="17"/>
      <c r="G70" s="17"/>
      <c r="H70" s="17"/>
      <c r="J70" s="10"/>
    </row>
    <row r="71" spans="2:10">
      <c r="B71" s="2"/>
      <c r="C71" s="16"/>
      <c r="D71" s="16"/>
      <c r="E71" s="8">
        <f t="shared" si="0"/>
        <v>1840600</v>
      </c>
      <c r="F71" s="17"/>
      <c r="G71" s="17"/>
      <c r="H71" s="17"/>
      <c r="I71" s="10"/>
      <c r="J71" s="10"/>
    </row>
    <row r="72" spans="2:10">
      <c r="B72" s="2"/>
      <c r="C72" s="16"/>
      <c r="D72" s="16"/>
      <c r="E72" s="8">
        <f t="shared" si="0"/>
        <v>1840600</v>
      </c>
      <c r="F72" s="17"/>
      <c r="G72" s="17"/>
      <c r="H72" s="17"/>
      <c r="I72" s="10"/>
      <c r="J72" s="10"/>
    </row>
    <row r="73" spans="2:10">
      <c r="B73" s="2"/>
      <c r="C73" s="16"/>
      <c r="D73" s="16"/>
      <c r="E73" s="8">
        <f t="shared" si="0"/>
        <v>1840600</v>
      </c>
      <c r="F73" s="17"/>
      <c r="G73" s="17"/>
      <c r="H73" s="17"/>
      <c r="J73" s="10"/>
    </row>
    <row r="74" spans="2:10">
      <c r="B74" s="2"/>
      <c r="C74" s="16"/>
      <c r="D74" s="16"/>
      <c r="E74" s="8">
        <f t="shared" ref="E74:E137" si="1">E73+C74+D74</f>
        <v>1840600</v>
      </c>
      <c r="F74" s="17"/>
      <c r="G74" s="17"/>
      <c r="H74" s="17"/>
      <c r="I74" s="10"/>
      <c r="J74" s="10"/>
    </row>
    <row r="75" spans="2:10">
      <c r="B75" s="2"/>
      <c r="C75" s="16"/>
      <c r="D75" s="16"/>
      <c r="E75" s="8">
        <f t="shared" si="1"/>
        <v>1840600</v>
      </c>
      <c r="F75" s="17"/>
      <c r="G75" s="17"/>
      <c r="H75" s="17"/>
      <c r="I75" s="10"/>
      <c r="J75" s="10"/>
    </row>
    <row r="76" spans="2:10">
      <c r="B76" s="39"/>
      <c r="C76" s="36"/>
      <c r="D76" s="36"/>
      <c r="E76" s="8">
        <f t="shared" si="1"/>
        <v>1840600</v>
      </c>
      <c r="F76" s="36"/>
      <c r="G76" s="36"/>
      <c r="H76" s="36"/>
      <c r="I76" s="10"/>
      <c r="J76" s="10"/>
    </row>
    <row r="77" spans="2:10">
      <c r="B77" s="2"/>
      <c r="C77" s="16"/>
      <c r="D77" s="16"/>
      <c r="E77" s="8">
        <f t="shared" si="1"/>
        <v>1840600</v>
      </c>
      <c r="F77" s="17"/>
      <c r="G77" s="17"/>
      <c r="H77" s="17"/>
      <c r="I77" s="10"/>
      <c r="J77" s="10"/>
    </row>
    <row r="78" spans="2:10">
      <c r="B78" s="2"/>
      <c r="C78" s="16"/>
      <c r="D78" s="16"/>
      <c r="E78" s="8">
        <f t="shared" si="1"/>
        <v>1840600</v>
      </c>
      <c r="F78" s="17"/>
      <c r="G78" s="17"/>
      <c r="H78" s="17"/>
      <c r="J78" s="10"/>
    </row>
    <row r="79" spans="2:10">
      <c r="B79" s="2"/>
      <c r="C79" s="16"/>
      <c r="D79" s="16"/>
      <c r="E79" s="8">
        <f t="shared" si="1"/>
        <v>1840600</v>
      </c>
      <c r="G79" s="17"/>
      <c r="J79" s="10"/>
    </row>
    <row r="80" spans="2:10">
      <c r="B80" s="2"/>
      <c r="C80" s="16"/>
      <c r="D80" s="16"/>
      <c r="E80" s="8">
        <f t="shared" si="1"/>
        <v>1840600</v>
      </c>
      <c r="F80" s="17"/>
      <c r="G80" s="17"/>
      <c r="H80" s="17"/>
      <c r="I80" s="10"/>
      <c r="J80" s="10"/>
    </row>
    <row r="81" spans="1:10">
      <c r="B81" s="2"/>
      <c r="C81" s="16"/>
      <c r="D81" s="16"/>
      <c r="E81" s="8">
        <f t="shared" si="1"/>
        <v>1840600</v>
      </c>
      <c r="F81" s="17"/>
      <c r="G81" s="17"/>
      <c r="H81" s="17"/>
      <c r="I81" s="10"/>
      <c r="J81" s="10"/>
    </row>
    <row r="82" spans="1:10">
      <c r="B82" s="39"/>
      <c r="C82" s="36"/>
      <c r="D82" s="36"/>
      <c r="E82" s="8">
        <f t="shared" si="1"/>
        <v>1840600</v>
      </c>
      <c r="F82" s="36"/>
      <c r="G82" s="36"/>
      <c r="H82" s="36"/>
      <c r="I82" s="10"/>
      <c r="J82" s="10"/>
    </row>
    <row r="83" spans="1:10">
      <c r="B83" s="32"/>
      <c r="C83" s="17"/>
      <c r="D83" s="17"/>
      <c r="E83" s="8">
        <f t="shared" si="1"/>
        <v>1840600</v>
      </c>
      <c r="F83" s="17"/>
      <c r="G83" s="17"/>
      <c r="H83" s="17"/>
      <c r="I83" s="10"/>
      <c r="J83" s="10"/>
    </row>
    <row r="84" spans="1:10">
      <c r="B84" s="2"/>
      <c r="C84" s="16"/>
      <c r="D84" s="16"/>
      <c r="E84" s="8">
        <f t="shared" si="1"/>
        <v>1840600</v>
      </c>
      <c r="I84" s="10"/>
      <c r="J84" s="10"/>
    </row>
    <row r="85" spans="1:10">
      <c r="B85" s="2"/>
      <c r="C85" s="16"/>
      <c r="D85" s="16"/>
      <c r="E85" s="8">
        <f t="shared" si="1"/>
        <v>1840600</v>
      </c>
      <c r="I85" s="10"/>
      <c r="J85" s="10"/>
    </row>
    <row r="86" spans="1:10">
      <c r="B86" s="39"/>
      <c r="C86" s="17"/>
      <c r="D86" s="17"/>
      <c r="E86" s="8">
        <f t="shared" si="1"/>
        <v>1840600</v>
      </c>
      <c r="I86" s="10"/>
      <c r="J86" s="10"/>
    </row>
    <row r="87" spans="1:10">
      <c r="B87" s="2"/>
      <c r="C87" s="16"/>
      <c r="D87" s="16"/>
      <c r="E87" s="8">
        <f t="shared" si="1"/>
        <v>1840600</v>
      </c>
      <c r="F87" s="17"/>
      <c r="G87" s="17"/>
      <c r="H87" s="10"/>
      <c r="I87" s="10"/>
      <c r="J87" s="10"/>
    </row>
    <row r="88" spans="1:10">
      <c r="B88" s="2"/>
      <c r="C88" s="16"/>
      <c r="D88" s="16"/>
      <c r="E88" s="8">
        <f t="shared" si="1"/>
        <v>1840600</v>
      </c>
      <c r="F88" s="17"/>
      <c r="G88" s="17"/>
      <c r="H88" s="17"/>
      <c r="I88" s="10"/>
      <c r="J88" s="10"/>
    </row>
    <row r="89" spans="1:10">
      <c r="A89" s="44"/>
      <c r="B89" s="44"/>
      <c r="C89" s="43"/>
      <c r="D89" s="43">
        <v>-23600</v>
      </c>
      <c r="E89" s="8">
        <f t="shared" si="1"/>
        <v>1817000</v>
      </c>
      <c r="F89" s="43"/>
      <c r="G89" s="43"/>
      <c r="H89" s="43"/>
      <c r="I89" s="44" t="s">
        <v>263</v>
      </c>
    </row>
    <row r="90" spans="1:10">
      <c r="B90" s="39"/>
      <c r="C90" s="17"/>
      <c r="D90" s="17"/>
      <c r="E90" s="8">
        <f t="shared" si="1"/>
        <v>1817000</v>
      </c>
      <c r="F90" s="17"/>
      <c r="G90" s="17"/>
      <c r="H90" s="17"/>
      <c r="I90" s="10"/>
    </row>
    <row r="91" spans="1:10">
      <c r="B91" s="32"/>
      <c r="C91" s="17"/>
      <c r="D91" s="17"/>
      <c r="E91" s="8">
        <f t="shared" si="1"/>
        <v>1817000</v>
      </c>
      <c r="F91" s="17"/>
      <c r="G91" s="17"/>
      <c r="H91" s="17"/>
      <c r="I91" s="10"/>
    </row>
    <row r="92" spans="1:10">
      <c r="B92" s="39"/>
      <c r="C92" s="17"/>
      <c r="D92" s="17"/>
      <c r="E92" s="8">
        <f t="shared" si="1"/>
        <v>1817000</v>
      </c>
      <c r="F92" s="36"/>
      <c r="G92" s="36"/>
      <c r="H92" s="36"/>
      <c r="I92" s="10"/>
    </row>
    <row r="93" spans="1:10">
      <c r="B93" s="2"/>
      <c r="C93" s="16"/>
      <c r="D93" s="16"/>
      <c r="E93" s="8">
        <f t="shared" si="1"/>
        <v>1817000</v>
      </c>
      <c r="F93" s="17"/>
      <c r="G93" s="17"/>
      <c r="H93" s="17"/>
      <c r="I93" s="10"/>
    </row>
    <row r="94" spans="1:10">
      <c r="B94" s="2"/>
      <c r="C94" s="16"/>
      <c r="D94" s="16"/>
      <c r="E94" s="8">
        <f t="shared" si="1"/>
        <v>1817000</v>
      </c>
      <c r="F94" s="17"/>
      <c r="G94" s="17"/>
      <c r="H94" s="17"/>
      <c r="I94" s="10"/>
    </row>
    <row r="95" spans="1:10">
      <c r="B95" s="2"/>
      <c r="C95" s="16"/>
      <c r="D95" s="16"/>
      <c r="E95" s="8">
        <f t="shared" si="1"/>
        <v>1817000</v>
      </c>
      <c r="F95" s="17"/>
      <c r="G95" s="17"/>
      <c r="H95" s="17"/>
      <c r="I95" s="10"/>
    </row>
    <row r="96" spans="1:10">
      <c r="B96" s="2"/>
      <c r="C96" s="16"/>
      <c r="D96" s="16"/>
      <c r="E96" s="8">
        <f t="shared" si="1"/>
        <v>1817000</v>
      </c>
      <c r="F96" s="16"/>
      <c r="G96" s="16"/>
      <c r="H96" s="16"/>
    </row>
    <row r="97" spans="2:12">
      <c r="B97" s="2"/>
      <c r="C97" s="16"/>
      <c r="D97" s="16"/>
      <c r="E97" s="8">
        <f t="shared" si="1"/>
        <v>1817000</v>
      </c>
      <c r="F97" s="16"/>
      <c r="G97" s="16"/>
      <c r="H97" s="16"/>
    </row>
    <row r="98" spans="2:12">
      <c r="B98" s="2"/>
      <c r="C98" s="16"/>
      <c r="D98" s="16"/>
      <c r="E98" s="8">
        <f t="shared" si="1"/>
        <v>1817000</v>
      </c>
      <c r="F98" s="16"/>
      <c r="G98" s="16"/>
      <c r="H98" s="16"/>
    </row>
    <row r="99" spans="2:12">
      <c r="B99" s="2"/>
      <c r="C99" s="16"/>
      <c r="D99" s="16"/>
      <c r="E99" s="8">
        <f t="shared" si="1"/>
        <v>1817000</v>
      </c>
      <c r="F99" s="16"/>
      <c r="G99" s="16"/>
      <c r="H99" s="16"/>
    </row>
    <row r="100" spans="2:12">
      <c r="B100" s="2"/>
      <c r="C100" s="16"/>
      <c r="D100" s="16"/>
      <c r="E100" s="8">
        <f t="shared" si="1"/>
        <v>1817000</v>
      </c>
      <c r="F100" s="16"/>
      <c r="G100" s="16"/>
      <c r="H100" s="16"/>
    </row>
    <row r="101" spans="2:12">
      <c r="B101" s="2"/>
      <c r="C101" s="16"/>
      <c r="D101" s="16"/>
      <c r="E101" s="8">
        <f t="shared" si="1"/>
        <v>1817000</v>
      </c>
      <c r="F101" s="16"/>
      <c r="G101" s="16"/>
      <c r="H101" s="16"/>
    </row>
    <row r="102" spans="2:12">
      <c r="B102" s="2"/>
      <c r="C102" s="16"/>
      <c r="D102" s="16"/>
      <c r="E102" s="8">
        <f t="shared" si="1"/>
        <v>1817000</v>
      </c>
      <c r="F102" s="16"/>
      <c r="G102" s="16"/>
      <c r="H102" s="16"/>
    </row>
    <row r="103" spans="2:12">
      <c r="B103" s="2"/>
      <c r="C103" s="16"/>
      <c r="D103" s="16"/>
      <c r="E103" s="8">
        <f t="shared" si="1"/>
        <v>1817000</v>
      </c>
      <c r="F103" s="16"/>
      <c r="G103" s="16"/>
      <c r="H103" s="16"/>
    </row>
    <row r="104" spans="2:12">
      <c r="B104" s="2"/>
      <c r="C104" s="17"/>
      <c r="D104" s="17"/>
      <c r="E104" s="8">
        <f t="shared" si="1"/>
        <v>1817000</v>
      </c>
      <c r="F104" s="17"/>
      <c r="G104" s="17"/>
      <c r="H104" s="17"/>
      <c r="I104" s="10"/>
    </row>
    <row r="105" spans="2:12">
      <c r="B105" s="32"/>
      <c r="C105" s="17"/>
      <c r="D105" s="17"/>
      <c r="E105" s="8">
        <f t="shared" si="1"/>
        <v>1817000</v>
      </c>
      <c r="F105" s="17"/>
      <c r="G105" s="17"/>
      <c r="H105" s="17"/>
      <c r="I105" s="10"/>
      <c r="J105" s="10"/>
      <c r="K105" s="10"/>
      <c r="L105" s="10"/>
    </row>
    <row r="106" spans="2:12">
      <c r="B106" s="32"/>
      <c r="C106" s="17"/>
      <c r="D106" s="17"/>
      <c r="E106" s="8">
        <f t="shared" si="1"/>
        <v>1817000</v>
      </c>
      <c r="F106" s="17"/>
      <c r="G106" s="17"/>
      <c r="H106" s="17"/>
      <c r="I106" s="10"/>
      <c r="J106" s="10"/>
      <c r="K106" s="10"/>
      <c r="L106" s="10"/>
    </row>
    <row r="107" spans="2:12">
      <c r="B107" s="32"/>
      <c r="C107" s="17"/>
      <c r="D107" s="17"/>
      <c r="E107" s="8">
        <f t="shared" si="1"/>
        <v>1817000</v>
      </c>
      <c r="F107" s="17"/>
      <c r="G107" s="17"/>
      <c r="H107" s="17"/>
      <c r="I107" s="10"/>
      <c r="J107" s="10"/>
      <c r="K107" s="10"/>
      <c r="L107" s="10"/>
    </row>
    <row r="108" spans="2:12">
      <c r="B108" s="2"/>
      <c r="C108" s="16"/>
      <c r="D108" s="16"/>
      <c r="E108" s="8">
        <f t="shared" si="1"/>
        <v>1817000</v>
      </c>
      <c r="F108" s="17"/>
      <c r="G108" s="17"/>
      <c r="H108" s="17"/>
      <c r="I108" s="10"/>
      <c r="J108" s="10"/>
      <c r="K108" s="10"/>
      <c r="L108" s="10"/>
    </row>
    <row r="109" spans="2:12">
      <c r="B109" s="2"/>
      <c r="C109" s="16"/>
      <c r="D109" s="16"/>
      <c r="E109" s="8">
        <f t="shared" si="1"/>
        <v>1817000</v>
      </c>
      <c r="F109" s="17"/>
      <c r="G109" s="17"/>
      <c r="H109" s="17"/>
      <c r="I109" s="10"/>
      <c r="J109" s="10"/>
      <c r="K109" s="10"/>
      <c r="L109" s="10"/>
    </row>
    <row r="110" spans="2:12">
      <c r="B110" s="2"/>
      <c r="C110" s="16"/>
      <c r="D110" s="16"/>
      <c r="E110" s="8">
        <f t="shared" si="1"/>
        <v>1817000</v>
      </c>
      <c r="F110" s="17"/>
      <c r="G110" s="17"/>
      <c r="H110" s="17"/>
      <c r="I110" s="10"/>
      <c r="J110" s="10"/>
      <c r="K110" s="10"/>
      <c r="L110" s="10"/>
    </row>
    <row r="111" spans="2:12">
      <c r="B111" s="2"/>
      <c r="C111" s="16"/>
      <c r="D111" s="16"/>
      <c r="E111" s="8">
        <f t="shared" si="1"/>
        <v>1817000</v>
      </c>
      <c r="F111" s="16"/>
      <c r="G111" s="16"/>
      <c r="H111" s="16"/>
    </row>
    <row r="112" spans="2:12">
      <c r="B112" s="2"/>
      <c r="C112" s="16"/>
      <c r="D112" s="16"/>
      <c r="E112" s="8">
        <f t="shared" si="1"/>
        <v>1817000</v>
      </c>
      <c r="F112" s="16"/>
      <c r="G112" s="16"/>
      <c r="H112" s="16"/>
    </row>
    <row r="113" spans="2:9">
      <c r="B113" s="2"/>
      <c r="C113" s="16"/>
      <c r="D113" s="16"/>
      <c r="E113" s="8">
        <f t="shared" si="1"/>
        <v>1817000</v>
      </c>
      <c r="F113" s="16"/>
      <c r="G113" s="16"/>
      <c r="H113" s="16"/>
    </row>
    <row r="114" spans="2:9">
      <c r="B114" s="2"/>
      <c r="C114" s="16"/>
      <c r="D114" s="16"/>
      <c r="E114" s="8">
        <f t="shared" si="1"/>
        <v>1817000</v>
      </c>
      <c r="F114" s="16"/>
      <c r="G114" s="16"/>
      <c r="H114" s="16"/>
    </row>
    <row r="115" spans="2:9">
      <c r="B115" s="2"/>
      <c r="C115" s="16"/>
      <c r="D115" s="16"/>
      <c r="E115" s="8">
        <f t="shared" si="1"/>
        <v>1817000</v>
      </c>
      <c r="F115" s="16"/>
      <c r="G115" s="16"/>
      <c r="H115" s="16"/>
    </row>
    <row r="116" spans="2:9">
      <c r="B116" s="2"/>
      <c r="C116" s="16"/>
      <c r="D116" s="16"/>
      <c r="E116" s="8">
        <f t="shared" si="1"/>
        <v>1817000</v>
      </c>
      <c r="F116" s="16"/>
      <c r="G116" s="16"/>
      <c r="H116" s="16"/>
    </row>
    <row r="117" spans="2:9">
      <c r="B117" s="2"/>
      <c r="C117" s="16"/>
      <c r="D117" s="16"/>
      <c r="E117" s="8">
        <f t="shared" si="1"/>
        <v>1817000</v>
      </c>
      <c r="F117" s="16"/>
      <c r="G117" s="16"/>
      <c r="H117" s="16"/>
    </row>
    <row r="118" spans="2:9">
      <c r="B118" s="2"/>
      <c r="C118" s="16"/>
      <c r="D118" s="16"/>
      <c r="E118" s="8">
        <f t="shared" si="1"/>
        <v>1817000</v>
      </c>
      <c r="F118" s="16"/>
      <c r="G118" s="16"/>
      <c r="H118" s="16"/>
    </row>
    <row r="119" spans="2:9">
      <c r="B119" s="2"/>
      <c r="C119" s="16"/>
      <c r="D119" s="16"/>
      <c r="E119" s="8">
        <f t="shared" si="1"/>
        <v>1817000</v>
      </c>
      <c r="F119" s="16"/>
      <c r="G119" s="16"/>
      <c r="H119" s="16"/>
    </row>
    <row r="120" spans="2:9">
      <c r="B120" s="2"/>
      <c r="C120" s="16"/>
      <c r="D120" s="16"/>
      <c r="E120" s="8">
        <f t="shared" si="1"/>
        <v>1817000</v>
      </c>
      <c r="F120" s="16"/>
      <c r="G120" s="16"/>
      <c r="H120" s="16"/>
    </row>
    <row r="121" spans="2:9">
      <c r="C121" s="16"/>
      <c r="D121" s="16"/>
      <c r="E121" s="8">
        <f t="shared" si="1"/>
        <v>1817000</v>
      </c>
      <c r="G121" s="16"/>
      <c r="I121" s="24"/>
    </row>
    <row r="122" spans="2:9">
      <c r="C122" s="16"/>
      <c r="D122" s="16"/>
      <c r="E122" s="8">
        <f t="shared" si="1"/>
        <v>1817000</v>
      </c>
      <c r="I122" s="24"/>
    </row>
    <row r="123" spans="2:9">
      <c r="B123" s="2"/>
      <c r="C123" s="16"/>
      <c r="D123" s="16"/>
      <c r="E123" s="8">
        <f t="shared" si="1"/>
        <v>1817000</v>
      </c>
      <c r="F123" s="16"/>
      <c r="G123" s="16"/>
      <c r="H123" s="16"/>
    </row>
    <row r="124" spans="2:9">
      <c r="C124" s="16"/>
      <c r="D124" s="16"/>
      <c r="E124" s="8">
        <f t="shared" si="1"/>
        <v>1817000</v>
      </c>
      <c r="F124" s="16"/>
      <c r="G124" s="16"/>
      <c r="H124" s="16"/>
    </row>
    <row r="125" spans="2:9">
      <c r="C125" s="16"/>
      <c r="D125" s="16"/>
      <c r="E125" s="8">
        <f t="shared" si="1"/>
        <v>1817000</v>
      </c>
      <c r="F125" s="16"/>
      <c r="G125" s="16"/>
      <c r="H125" s="16"/>
    </row>
    <row r="126" spans="2:9">
      <c r="C126" s="16"/>
      <c r="D126" s="16"/>
      <c r="E126" s="8">
        <f t="shared" si="1"/>
        <v>1817000</v>
      </c>
      <c r="F126" s="16"/>
      <c r="G126" s="16"/>
      <c r="H126" s="16"/>
    </row>
    <row r="127" spans="2:9">
      <c r="C127" s="16"/>
      <c r="D127" s="16"/>
      <c r="E127" s="8">
        <f t="shared" si="1"/>
        <v>1817000</v>
      </c>
      <c r="F127" s="16"/>
      <c r="G127" s="16"/>
      <c r="H127" s="16"/>
    </row>
    <row r="128" spans="2:9">
      <c r="B128" s="2"/>
      <c r="C128" s="16"/>
      <c r="D128" s="16"/>
      <c r="E128" s="8">
        <f t="shared" si="1"/>
        <v>1817000</v>
      </c>
      <c r="F128" s="16"/>
      <c r="G128" s="16"/>
      <c r="H128" s="16"/>
    </row>
    <row r="129" spans="2:8">
      <c r="B129" s="2"/>
      <c r="C129" s="16"/>
      <c r="D129" s="16"/>
      <c r="E129" s="8">
        <f t="shared" si="1"/>
        <v>1817000</v>
      </c>
      <c r="F129" s="16"/>
      <c r="G129" s="16"/>
      <c r="H129" s="16"/>
    </row>
    <row r="130" spans="2:8">
      <c r="C130" s="16"/>
      <c r="D130" s="16"/>
      <c r="E130" s="8">
        <f t="shared" si="1"/>
        <v>1817000</v>
      </c>
      <c r="F130" s="16"/>
      <c r="G130" s="16"/>
      <c r="H130" s="16"/>
    </row>
    <row r="131" spans="2:8">
      <c r="C131" s="16"/>
      <c r="D131" s="16"/>
      <c r="E131" s="8">
        <f t="shared" si="1"/>
        <v>1817000</v>
      </c>
      <c r="F131" s="16"/>
      <c r="G131" s="16"/>
      <c r="H131" s="16"/>
    </row>
    <row r="132" spans="2:8">
      <c r="C132" s="16"/>
      <c r="D132" s="16"/>
      <c r="E132" s="8">
        <f t="shared" si="1"/>
        <v>1817000</v>
      </c>
      <c r="F132" s="16"/>
      <c r="G132" s="16"/>
      <c r="H132" s="16"/>
    </row>
    <row r="133" spans="2:8">
      <c r="C133" s="16"/>
      <c r="D133" s="16"/>
      <c r="E133" s="8">
        <f t="shared" si="1"/>
        <v>1817000</v>
      </c>
      <c r="F133" s="16"/>
      <c r="G133" s="16"/>
      <c r="H133" s="16"/>
    </row>
    <row r="134" spans="2:8">
      <c r="C134" s="16"/>
      <c r="D134" s="16"/>
      <c r="E134" s="8">
        <f t="shared" si="1"/>
        <v>1817000</v>
      </c>
      <c r="F134" s="16"/>
      <c r="G134" s="16"/>
      <c r="H134" s="16"/>
    </row>
    <row r="135" spans="2:8">
      <c r="C135" s="16"/>
      <c r="D135" s="16"/>
      <c r="E135" s="8">
        <f t="shared" si="1"/>
        <v>1817000</v>
      </c>
      <c r="F135" s="16"/>
      <c r="G135" s="16"/>
      <c r="H135" s="16"/>
    </row>
    <row r="136" spans="2:8">
      <c r="C136" s="16"/>
      <c r="D136" s="16"/>
      <c r="E136" s="8">
        <f t="shared" si="1"/>
        <v>1817000</v>
      </c>
      <c r="F136" s="16"/>
      <c r="G136" s="16"/>
      <c r="H136" s="16"/>
    </row>
    <row r="137" spans="2:8">
      <c r="C137" s="16"/>
      <c r="D137" s="16"/>
      <c r="E137" s="8">
        <f t="shared" si="1"/>
        <v>1817000</v>
      </c>
      <c r="F137" s="16"/>
      <c r="G137" s="16"/>
      <c r="H137" s="16"/>
    </row>
    <row r="138" spans="2:8">
      <c r="C138" s="16"/>
      <c r="D138" s="16"/>
      <c r="E138" s="8">
        <f t="shared" ref="E138:E149" si="2">E137+C138+D138</f>
        <v>1817000</v>
      </c>
      <c r="F138" s="16"/>
      <c r="G138" s="16"/>
      <c r="H138" s="16"/>
    </row>
    <row r="139" spans="2:8">
      <c r="C139" s="16"/>
      <c r="D139" s="16"/>
      <c r="E139" s="8">
        <f t="shared" si="2"/>
        <v>1817000</v>
      </c>
      <c r="F139" s="16"/>
      <c r="G139" s="16"/>
      <c r="H139" s="16"/>
    </row>
    <row r="140" spans="2:8">
      <c r="C140" s="16"/>
      <c r="D140" s="16"/>
      <c r="E140" s="8">
        <f t="shared" si="2"/>
        <v>1817000</v>
      </c>
      <c r="F140" s="16"/>
      <c r="G140" s="16"/>
      <c r="H140" s="16"/>
    </row>
    <row r="141" spans="2:8">
      <c r="C141" s="16"/>
      <c r="D141" s="16"/>
      <c r="E141" s="8">
        <f t="shared" si="2"/>
        <v>1817000</v>
      </c>
      <c r="F141" s="16"/>
      <c r="G141" s="16"/>
      <c r="H141" s="16"/>
    </row>
    <row r="142" spans="2:8">
      <c r="C142" s="16"/>
      <c r="D142" s="16"/>
      <c r="E142" s="8">
        <f t="shared" si="2"/>
        <v>1817000</v>
      </c>
      <c r="F142" s="16"/>
      <c r="G142" s="16"/>
      <c r="H142" s="16"/>
    </row>
    <row r="143" spans="2:8">
      <c r="C143" s="16"/>
      <c r="D143" s="16"/>
      <c r="E143" s="8">
        <f t="shared" si="2"/>
        <v>1817000</v>
      </c>
      <c r="F143" s="16"/>
      <c r="G143" s="16"/>
      <c r="H143" s="16"/>
    </row>
    <row r="144" spans="2:8">
      <c r="C144" s="16"/>
      <c r="D144" s="16"/>
      <c r="E144" s="8">
        <f t="shared" si="2"/>
        <v>1817000</v>
      </c>
      <c r="F144" s="16"/>
      <c r="G144" s="16"/>
      <c r="H144" s="16"/>
    </row>
    <row r="145" spans="3:9">
      <c r="C145" s="16"/>
      <c r="D145" s="16"/>
      <c r="E145" s="8">
        <f t="shared" si="2"/>
        <v>1817000</v>
      </c>
      <c r="F145" s="16"/>
      <c r="G145" s="16"/>
      <c r="H145" s="16"/>
    </row>
    <row r="146" spans="3:9">
      <c r="C146" s="16"/>
      <c r="D146" s="16"/>
      <c r="E146" s="8">
        <f t="shared" si="2"/>
        <v>1817000</v>
      </c>
      <c r="F146" s="16"/>
      <c r="G146" s="16"/>
      <c r="H146" s="16"/>
    </row>
    <row r="147" spans="3:9">
      <c r="C147" s="16"/>
      <c r="D147" s="16"/>
      <c r="E147" s="8">
        <f t="shared" si="2"/>
        <v>1817000</v>
      </c>
      <c r="F147" s="16"/>
      <c r="G147" s="16"/>
      <c r="H147" s="16"/>
    </row>
    <row r="148" spans="3:9">
      <c r="C148" s="16"/>
      <c r="D148" s="16"/>
      <c r="E148" s="8">
        <f t="shared" si="2"/>
        <v>1817000</v>
      </c>
      <c r="F148" s="16"/>
      <c r="G148" s="16"/>
      <c r="H148" s="16"/>
    </row>
    <row r="149" spans="3:9">
      <c r="C149" s="4"/>
      <c r="D149" s="16"/>
      <c r="E149" s="8">
        <f t="shared" si="2"/>
        <v>1817000</v>
      </c>
      <c r="F149" s="4"/>
      <c r="G149" s="4"/>
      <c r="H149" s="4"/>
      <c r="I149" s="20"/>
    </row>
    <row r="150" spans="3:9">
      <c r="C150" s="4"/>
      <c r="D150" s="4"/>
      <c r="E150" s="8"/>
      <c r="F150" s="4"/>
      <c r="G150" s="4"/>
      <c r="H150" s="4"/>
    </row>
    <row r="151" spans="3:9">
      <c r="C151" s="4"/>
      <c r="D151" s="4"/>
      <c r="E151" s="8"/>
      <c r="F151" s="4"/>
      <c r="G151" s="4"/>
      <c r="H151" s="4"/>
    </row>
    <row r="152" spans="3:9">
      <c r="C152" s="4"/>
      <c r="D152" s="4"/>
      <c r="E152" s="8"/>
      <c r="F152" s="4"/>
      <c r="G152" s="4"/>
      <c r="H152" s="4"/>
    </row>
    <row r="153" spans="3:9">
      <c r="C153" s="4"/>
      <c r="D153" s="4"/>
      <c r="E153" s="8"/>
      <c r="F153" s="4"/>
      <c r="G153" s="4"/>
      <c r="H153" s="4"/>
    </row>
    <row r="154" spans="3:9">
      <c r="C154" s="4"/>
      <c r="D154" s="4"/>
      <c r="E154" s="8"/>
      <c r="F154" s="4"/>
      <c r="G154" s="4"/>
      <c r="H154" s="4"/>
    </row>
    <row r="155" spans="3:9">
      <c r="C155" s="4"/>
      <c r="D155" s="4"/>
      <c r="E155" s="8"/>
      <c r="F155" s="4"/>
      <c r="G155" s="4"/>
      <c r="H155" s="4"/>
    </row>
    <row r="156" spans="3:9">
      <c r="E156" s="7"/>
    </row>
    <row r="157" spans="3:9">
      <c r="E157" s="7"/>
    </row>
    <row r="158" spans="3:9">
      <c r="E158" s="7"/>
    </row>
  </sheetData>
  <pageMargins left="0.7" right="0.7" top="0.75" bottom="0.75" header="0.3" footer="0.3"/>
  <pageSetup orientation="portrait" verticalDpi="20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2:R170"/>
  <sheetViews>
    <sheetView topLeftCell="A10" workbookViewId="0">
      <selection activeCell="I17" sqref="I17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9" style="1" bestFit="1" customWidth="1"/>
    <col min="12" max="12" width="9.28515625" style="1" bestFit="1" customWidth="1"/>
    <col min="13" max="13" width="6.42578125" style="1" bestFit="1" customWidth="1"/>
    <col min="14" max="14" width="7.28515625" style="1" bestFit="1" customWidth="1"/>
    <col min="15" max="15" width="8.7109375" style="1" bestFit="1" customWidth="1"/>
    <col min="16" max="16" width="7.5703125" style="1" bestFit="1" customWidth="1"/>
    <col min="17" max="17" width="13.42578125" style="1" bestFit="1" customWidth="1"/>
    <col min="18" max="18" width="8.42578125" style="1" bestFit="1" customWidth="1"/>
    <col min="19" max="16384" width="11.42578125" style="1"/>
  </cols>
  <sheetData>
    <row r="2" spans="2:1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8">
      <c r="C3" s="3"/>
      <c r="D3" s="3"/>
      <c r="E3" s="6"/>
      <c r="I3" s="3"/>
    </row>
    <row r="4" spans="2:18">
      <c r="B4" s="13" t="s">
        <v>36</v>
      </c>
      <c r="C4" s="13"/>
      <c r="D4" s="13"/>
      <c r="E4" s="14">
        <v>1840600</v>
      </c>
      <c r="F4" s="29">
        <v>0</v>
      </c>
      <c r="G4" s="13"/>
      <c r="H4" s="22">
        <v>2069986</v>
      </c>
    </row>
    <row r="5" spans="2:18">
      <c r="B5" s="2"/>
      <c r="C5" s="16"/>
      <c r="D5" s="16"/>
      <c r="E5" s="8">
        <f>E4+C5+D5</f>
        <v>1840600</v>
      </c>
      <c r="F5" s="17"/>
      <c r="G5" s="17"/>
      <c r="H5" s="17"/>
    </row>
    <row r="6" spans="2:18">
      <c r="B6" s="2">
        <v>43284</v>
      </c>
      <c r="C6" s="16"/>
      <c r="D6" s="16">
        <v>-16000</v>
      </c>
      <c r="E6" s="8">
        <f t="shared" ref="E6:E85" si="0">E5+C6+D6</f>
        <v>1824600</v>
      </c>
      <c r="F6" s="17"/>
      <c r="G6" s="17"/>
      <c r="H6" s="17"/>
      <c r="I6" s="10" t="s">
        <v>275</v>
      </c>
    </row>
    <row r="7" spans="2:18">
      <c r="B7" s="2">
        <v>43284</v>
      </c>
      <c r="C7" s="16"/>
      <c r="D7" s="16"/>
      <c r="E7" s="8">
        <f t="shared" ref="E7:E72" si="1">E6+C7+D7</f>
        <v>1824600</v>
      </c>
      <c r="F7" s="17">
        <v>46650</v>
      </c>
      <c r="G7" s="17"/>
      <c r="H7" s="17"/>
      <c r="I7" s="1" t="s">
        <v>434</v>
      </c>
    </row>
    <row r="8" spans="2:18">
      <c r="B8" s="2">
        <v>43284</v>
      </c>
      <c r="C8" s="16"/>
      <c r="D8" s="16"/>
      <c r="E8" s="8">
        <f t="shared" si="1"/>
        <v>1824600</v>
      </c>
      <c r="F8" s="17">
        <v>21300</v>
      </c>
      <c r="G8" s="17"/>
      <c r="H8" s="17"/>
      <c r="I8" s="1" t="s">
        <v>453</v>
      </c>
    </row>
    <row r="9" spans="2:18">
      <c r="B9" s="2">
        <v>43286</v>
      </c>
      <c r="C9" s="16"/>
      <c r="D9" s="16">
        <v>-3000</v>
      </c>
      <c r="E9" s="8">
        <f t="shared" si="0"/>
        <v>1821600</v>
      </c>
      <c r="F9" s="17"/>
      <c r="G9" s="17"/>
      <c r="H9" s="17"/>
      <c r="I9" s="10" t="s">
        <v>340</v>
      </c>
      <c r="M9" s="1" t="s">
        <v>446</v>
      </c>
    </row>
    <row r="10" spans="2:18">
      <c r="B10" s="2">
        <v>43287</v>
      </c>
      <c r="C10" s="16"/>
      <c r="D10" s="16">
        <v>-13000</v>
      </c>
      <c r="E10" s="8">
        <f t="shared" si="1"/>
        <v>1808600</v>
      </c>
      <c r="F10" s="17"/>
      <c r="G10" s="17"/>
      <c r="H10" s="17"/>
      <c r="I10" s="10" t="s">
        <v>426</v>
      </c>
      <c r="M10" s="1" t="s">
        <v>7</v>
      </c>
      <c r="N10" s="1" t="s">
        <v>440</v>
      </c>
      <c r="O10" s="1" t="s">
        <v>441</v>
      </c>
      <c r="P10" s="1" t="s">
        <v>442</v>
      </c>
      <c r="Q10" s="1" t="s">
        <v>443</v>
      </c>
      <c r="R10" s="1" t="s">
        <v>444</v>
      </c>
    </row>
    <row r="11" spans="2:18">
      <c r="B11" s="2">
        <v>43290</v>
      </c>
      <c r="C11" s="16"/>
      <c r="D11" s="16"/>
      <c r="E11" s="8">
        <f t="shared" si="1"/>
        <v>1808600</v>
      </c>
      <c r="F11" s="17">
        <v>2700</v>
      </c>
      <c r="G11" s="17"/>
      <c r="H11" s="17"/>
      <c r="I11" s="10" t="s">
        <v>454</v>
      </c>
    </row>
    <row r="12" spans="2:18">
      <c r="B12" s="2">
        <v>43290</v>
      </c>
      <c r="C12" s="16"/>
      <c r="D12" s="16"/>
      <c r="E12" s="8">
        <f t="shared" si="0"/>
        <v>1808600</v>
      </c>
      <c r="F12" s="17">
        <v>16200</v>
      </c>
      <c r="G12" s="17"/>
      <c r="H12" s="17"/>
      <c r="I12" s="10" t="s">
        <v>455</v>
      </c>
    </row>
    <row r="13" spans="2:18">
      <c r="B13" s="2">
        <v>43290</v>
      </c>
      <c r="C13" s="16"/>
      <c r="D13" s="16"/>
      <c r="E13" s="8">
        <f t="shared" si="1"/>
        <v>1808600</v>
      </c>
      <c r="F13" s="17">
        <v>87050</v>
      </c>
      <c r="G13" s="17"/>
      <c r="H13" s="17"/>
      <c r="I13" s="10" t="s">
        <v>456</v>
      </c>
    </row>
    <row r="14" spans="2:18">
      <c r="B14" s="2">
        <v>43290</v>
      </c>
      <c r="C14" s="16"/>
      <c r="D14" s="16"/>
      <c r="E14" s="8">
        <f t="shared" si="1"/>
        <v>1808600</v>
      </c>
      <c r="F14" s="17">
        <v>25350</v>
      </c>
      <c r="G14" s="17"/>
      <c r="H14" s="17"/>
      <c r="I14" s="10" t="s">
        <v>457</v>
      </c>
    </row>
    <row r="15" spans="2:18">
      <c r="B15" s="2">
        <v>43290</v>
      </c>
      <c r="C15" s="16"/>
      <c r="D15" s="16"/>
      <c r="E15" s="8">
        <f t="shared" si="0"/>
        <v>1808600</v>
      </c>
      <c r="F15" s="17">
        <v>40300</v>
      </c>
      <c r="G15" s="17"/>
      <c r="H15" s="17"/>
      <c r="I15" s="10" t="s">
        <v>458</v>
      </c>
    </row>
    <row r="16" spans="2:18">
      <c r="B16" s="2">
        <v>43290</v>
      </c>
      <c r="C16" s="16"/>
      <c r="D16" s="16"/>
      <c r="E16" s="8">
        <f t="shared" si="1"/>
        <v>1808600</v>
      </c>
      <c r="F16" s="17">
        <v>39300</v>
      </c>
      <c r="G16" s="17"/>
      <c r="H16" s="17"/>
      <c r="I16" s="10" t="s">
        <v>459</v>
      </c>
    </row>
    <row r="17" spans="2:18">
      <c r="B17" s="2">
        <v>43290</v>
      </c>
      <c r="C17" s="16"/>
      <c r="D17" s="16"/>
      <c r="E17" s="8">
        <f t="shared" si="0"/>
        <v>1808600</v>
      </c>
      <c r="F17" s="17">
        <v>96000</v>
      </c>
      <c r="G17" s="17"/>
      <c r="H17" s="17"/>
      <c r="I17" s="10" t="s">
        <v>654</v>
      </c>
    </row>
    <row r="18" spans="2:18">
      <c r="B18" s="2">
        <v>43291</v>
      </c>
      <c r="C18" s="16"/>
      <c r="D18" s="16"/>
      <c r="E18" s="8">
        <f t="shared" si="1"/>
        <v>1808600</v>
      </c>
      <c r="F18" s="17">
        <v>25000</v>
      </c>
      <c r="G18" s="17"/>
      <c r="H18" s="17"/>
      <c r="I18" s="10" t="s">
        <v>460</v>
      </c>
    </row>
    <row r="19" spans="2:18">
      <c r="B19" s="2">
        <v>43291</v>
      </c>
      <c r="C19" s="16"/>
      <c r="D19" s="16"/>
      <c r="E19" s="8">
        <f t="shared" si="1"/>
        <v>1808600</v>
      </c>
      <c r="F19" s="17">
        <v>176150</v>
      </c>
      <c r="G19" s="17"/>
      <c r="H19" s="17"/>
      <c r="I19" s="10" t="s">
        <v>461</v>
      </c>
    </row>
    <row r="20" spans="2:18">
      <c r="B20" s="2">
        <v>43292</v>
      </c>
      <c r="D20" s="16">
        <v>-53000</v>
      </c>
      <c r="E20" s="8">
        <f t="shared" si="0"/>
        <v>1755600</v>
      </c>
      <c r="F20" s="17">
        <v>-53000</v>
      </c>
      <c r="G20" s="17"/>
      <c r="H20" s="17"/>
      <c r="I20" s="10" t="s">
        <v>158</v>
      </c>
      <c r="M20" s="49">
        <v>42795</v>
      </c>
      <c r="N20" s="50">
        <v>92300</v>
      </c>
      <c r="O20" s="1">
        <v>3</v>
      </c>
      <c r="P20" s="20">
        <f>N20/O20</f>
        <v>30766.666666666668</v>
      </c>
      <c r="Q20" s="1">
        <v>2</v>
      </c>
      <c r="R20" s="20">
        <f>P20*Q20</f>
        <v>61533.333333333336</v>
      </c>
    </row>
    <row r="21" spans="2:18">
      <c r="B21" s="2">
        <v>43292</v>
      </c>
      <c r="C21" s="16"/>
      <c r="D21" s="16">
        <v>-74000</v>
      </c>
      <c r="E21" s="8">
        <f t="shared" si="1"/>
        <v>1681600</v>
      </c>
      <c r="F21" s="17">
        <v>-74000</v>
      </c>
      <c r="G21" s="17"/>
      <c r="H21" s="17"/>
      <c r="I21" s="1" t="s">
        <v>297</v>
      </c>
      <c r="M21" s="49">
        <v>42826</v>
      </c>
      <c r="N21" s="50">
        <v>90600</v>
      </c>
      <c r="O21" s="1">
        <v>3</v>
      </c>
      <c r="P21" s="20">
        <f t="shared" ref="P21:P41" si="2">N21/O21</f>
        <v>30200</v>
      </c>
      <c r="Q21" s="1">
        <v>2</v>
      </c>
      <c r="R21" s="20">
        <f t="shared" ref="R21:R41" si="3">P21*Q21</f>
        <v>60400</v>
      </c>
    </row>
    <row r="22" spans="2:18">
      <c r="B22" s="2">
        <v>43292</v>
      </c>
      <c r="C22" s="16"/>
      <c r="D22" s="16">
        <v>-99000</v>
      </c>
      <c r="E22" s="8">
        <f t="shared" si="0"/>
        <v>1582600</v>
      </c>
      <c r="F22" s="17">
        <v>-99000</v>
      </c>
      <c r="G22" s="17"/>
      <c r="H22" s="17"/>
      <c r="I22" s="10" t="s">
        <v>160</v>
      </c>
      <c r="M22" s="49">
        <v>42856</v>
      </c>
      <c r="N22" s="50">
        <v>88600</v>
      </c>
      <c r="O22" s="1">
        <v>3</v>
      </c>
      <c r="P22" s="20">
        <f t="shared" si="2"/>
        <v>29533.333333333332</v>
      </c>
      <c r="Q22" s="1">
        <v>2</v>
      </c>
      <c r="R22" s="20">
        <f t="shared" si="3"/>
        <v>59066.666666666664</v>
      </c>
    </row>
    <row r="23" spans="2:18">
      <c r="B23" s="2">
        <v>43292</v>
      </c>
      <c r="C23" s="16"/>
      <c r="D23" s="16">
        <v>-2000</v>
      </c>
      <c r="E23" s="8">
        <f t="shared" si="1"/>
        <v>1580600</v>
      </c>
      <c r="F23" s="17"/>
      <c r="G23" s="17"/>
      <c r="H23" s="17"/>
      <c r="I23" s="10" t="s">
        <v>432</v>
      </c>
      <c r="M23" s="49">
        <v>42887</v>
      </c>
      <c r="N23" s="50">
        <v>86800</v>
      </c>
      <c r="O23" s="1">
        <v>3</v>
      </c>
      <c r="P23" s="20">
        <f t="shared" si="2"/>
        <v>28933.333333333332</v>
      </c>
      <c r="Q23" s="1">
        <v>2</v>
      </c>
      <c r="R23" s="20">
        <f t="shared" si="3"/>
        <v>57866.666666666664</v>
      </c>
    </row>
    <row r="24" spans="2:18">
      <c r="B24" s="2">
        <v>43292</v>
      </c>
      <c r="C24" s="16"/>
      <c r="D24" s="16"/>
      <c r="E24" s="8">
        <f t="shared" si="1"/>
        <v>1580600</v>
      </c>
      <c r="F24" s="17"/>
      <c r="G24" s="17"/>
      <c r="H24" s="17">
        <v>500000</v>
      </c>
      <c r="I24" s="1" t="s">
        <v>437</v>
      </c>
      <c r="M24" s="49">
        <v>42917</v>
      </c>
      <c r="N24" s="50">
        <v>85200</v>
      </c>
      <c r="O24" s="1">
        <v>3</v>
      </c>
      <c r="P24" s="20">
        <f t="shared" si="2"/>
        <v>28400</v>
      </c>
      <c r="Q24" s="1">
        <v>2</v>
      </c>
      <c r="R24" s="20">
        <f t="shared" si="3"/>
        <v>56800</v>
      </c>
    </row>
    <row r="25" spans="2:18">
      <c r="B25" s="2">
        <v>43294</v>
      </c>
      <c r="C25" s="16"/>
      <c r="D25" s="16">
        <v>-7500</v>
      </c>
      <c r="E25" s="8">
        <f t="shared" si="0"/>
        <v>1573100</v>
      </c>
      <c r="F25" s="17"/>
      <c r="G25" s="17"/>
      <c r="H25" s="17"/>
      <c r="I25" s="10" t="s">
        <v>340</v>
      </c>
      <c r="M25" s="49">
        <v>42948</v>
      </c>
      <c r="N25" s="50">
        <v>83300</v>
      </c>
      <c r="O25" s="1">
        <v>3</v>
      </c>
      <c r="P25" s="20">
        <f t="shared" si="2"/>
        <v>27766.666666666668</v>
      </c>
      <c r="Q25" s="1">
        <v>2</v>
      </c>
      <c r="R25" s="20">
        <f t="shared" si="3"/>
        <v>55533.333333333336</v>
      </c>
    </row>
    <row r="26" spans="2:18">
      <c r="B26" s="2">
        <v>43294</v>
      </c>
      <c r="C26" s="16"/>
      <c r="D26" s="16"/>
      <c r="E26" s="8">
        <f t="shared" si="1"/>
        <v>1573100</v>
      </c>
      <c r="F26" s="17">
        <v>20250</v>
      </c>
      <c r="G26" s="17"/>
      <c r="H26" s="17"/>
      <c r="I26" s="10" t="s">
        <v>462</v>
      </c>
      <c r="M26" s="49"/>
      <c r="N26" s="50"/>
      <c r="P26" s="20"/>
      <c r="R26" s="20"/>
    </row>
    <row r="27" spans="2:18">
      <c r="B27" s="2">
        <v>43294</v>
      </c>
      <c r="C27" s="16"/>
      <c r="D27" s="16"/>
      <c r="E27" s="8">
        <f t="shared" si="0"/>
        <v>1573100</v>
      </c>
      <c r="F27" s="17"/>
      <c r="G27" s="17"/>
      <c r="H27" s="17">
        <v>3000000</v>
      </c>
      <c r="I27" s="1" t="s">
        <v>438</v>
      </c>
      <c r="M27" s="49">
        <v>42979</v>
      </c>
      <c r="N27" s="50">
        <v>81700</v>
      </c>
      <c r="O27" s="1">
        <v>3</v>
      </c>
      <c r="P27" s="20">
        <f t="shared" si="2"/>
        <v>27233.333333333332</v>
      </c>
      <c r="Q27" s="1">
        <v>2</v>
      </c>
      <c r="R27" s="20">
        <f t="shared" si="3"/>
        <v>54466.666666666664</v>
      </c>
    </row>
    <row r="28" spans="2:18">
      <c r="B28" s="2">
        <v>43298</v>
      </c>
      <c r="C28" s="16"/>
      <c r="D28" s="16"/>
      <c r="E28" s="8">
        <f t="shared" si="1"/>
        <v>1573100</v>
      </c>
      <c r="F28" s="17">
        <v>8550</v>
      </c>
      <c r="G28" s="17"/>
      <c r="H28" s="17"/>
      <c r="I28" s="1" t="s">
        <v>463</v>
      </c>
      <c r="M28" s="49"/>
      <c r="N28" s="50"/>
      <c r="P28" s="20"/>
      <c r="R28" s="20"/>
    </row>
    <row r="29" spans="2:18">
      <c r="B29" s="2">
        <v>43298</v>
      </c>
      <c r="C29" s="16"/>
      <c r="D29" s="16"/>
      <c r="E29" s="8">
        <f t="shared" si="1"/>
        <v>1573100</v>
      </c>
      <c r="F29" s="17">
        <v>713600</v>
      </c>
      <c r="G29" s="17"/>
      <c r="H29" s="17"/>
      <c r="I29" s="1" t="s">
        <v>464</v>
      </c>
      <c r="M29" s="49"/>
      <c r="N29" s="50"/>
      <c r="P29" s="20"/>
      <c r="R29" s="20"/>
    </row>
    <row r="30" spans="2:18">
      <c r="B30" s="2">
        <v>43298</v>
      </c>
      <c r="C30" s="16"/>
      <c r="D30" s="16"/>
      <c r="E30" s="8">
        <f t="shared" si="0"/>
        <v>1573100</v>
      </c>
      <c r="F30" s="17">
        <v>74800</v>
      </c>
      <c r="G30" s="17"/>
      <c r="H30" s="17"/>
      <c r="I30" s="1" t="s">
        <v>465</v>
      </c>
      <c r="M30" s="49"/>
      <c r="N30" s="50"/>
      <c r="P30" s="20"/>
      <c r="R30" s="20"/>
    </row>
    <row r="31" spans="2:18">
      <c r="B31" s="2">
        <v>43298</v>
      </c>
      <c r="C31" s="16"/>
      <c r="D31" s="16"/>
      <c r="E31" s="8">
        <f t="shared" si="1"/>
        <v>1573100</v>
      </c>
      <c r="F31" s="17">
        <v>244800</v>
      </c>
      <c r="G31" s="17"/>
      <c r="H31" s="17"/>
      <c r="I31" s="1" t="s">
        <v>467</v>
      </c>
      <c r="M31" s="49">
        <v>43009</v>
      </c>
      <c r="N31" s="50">
        <v>80000</v>
      </c>
      <c r="O31" s="1">
        <v>3</v>
      </c>
      <c r="P31" s="20">
        <f t="shared" si="2"/>
        <v>26666.666666666668</v>
      </c>
      <c r="Q31" s="1">
        <v>2</v>
      </c>
      <c r="R31" s="20">
        <f t="shared" si="3"/>
        <v>53333.333333333336</v>
      </c>
    </row>
    <row r="32" spans="2:18">
      <c r="B32" s="2">
        <v>43299</v>
      </c>
      <c r="C32" s="16"/>
      <c r="D32" s="16"/>
      <c r="E32" s="8">
        <f t="shared" si="0"/>
        <v>1573100</v>
      </c>
      <c r="F32" s="17"/>
      <c r="G32" s="17"/>
      <c r="H32" s="17">
        <v>-681383</v>
      </c>
      <c r="I32" s="10" t="s">
        <v>445</v>
      </c>
      <c r="M32" s="49">
        <v>43040</v>
      </c>
      <c r="N32" s="50">
        <v>78400</v>
      </c>
      <c r="O32" s="1">
        <v>3</v>
      </c>
      <c r="P32" s="20">
        <f t="shared" si="2"/>
        <v>26133.333333333332</v>
      </c>
      <c r="Q32" s="1">
        <v>2</v>
      </c>
      <c r="R32" s="20">
        <f t="shared" si="3"/>
        <v>52266.666666666664</v>
      </c>
    </row>
    <row r="33" spans="2:18">
      <c r="B33" s="2">
        <v>43305</v>
      </c>
      <c r="C33" s="16"/>
      <c r="D33" s="16"/>
      <c r="E33" s="8">
        <f t="shared" si="1"/>
        <v>1573100</v>
      </c>
      <c r="F33" s="17">
        <v>158050</v>
      </c>
      <c r="G33" s="17"/>
      <c r="H33" s="17"/>
      <c r="I33" s="1" t="s">
        <v>468</v>
      </c>
      <c r="M33" s="49">
        <v>43070</v>
      </c>
      <c r="N33" s="50">
        <v>51200</v>
      </c>
      <c r="O33" s="1">
        <v>3</v>
      </c>
      <c r="P33" s="20">
        <f t="shared" si="2"/>
        <v>17066.666666666668</v>
      </c>
      <c r="Q33" s="1">
        <v>2</v>
      </c>
      <c r="R33" s="20">
        <f t="shared" si="3"/>
        <v>34133.333333333336</v>
      </c>
    </row>
    <row r="34" spans="2:18">
      <c r="B34" s="2">
        <v>43305</v>
      </c>
      <c r="C34" s="16"/>
      <c r="D34" s="16"/>
      <c r="E34" s="8">
        <f t="shared" si="1"/>
        <v>1573100</v>
      </c>
      <c r="F34" s="17">
        <v>62400</v>
      </c>
      <c r="G34" s="17"/>
      <c r="H34" s="17"/>
      <c r="I34" s="1" t="s">
        <v>473</v>
      </c>
      <c r="M34" s="49"/>
      <c r="N34" s="50"/>
      <c r="P34" s="20"/>
      <c r="R34" s="20"/>
    </row>
    <row r="35" spans="2:18">
      <c r="B35" s="2">
        <v>43306</v>
      </c>
      <c r="C35" s="16"/>
      <c r="D35" s="16">
        <v>-19000</v>
      </c>
      <c r="E35" s="8">
        <f t="shared" si="0"/>
        <v>1554100</v>
      </c>
      <c r="F35" s="17"/>
      <c r="G35" s="17"/>
      <c r="H35" s="17"/>
      <c r="I35" s="10" t="s">
        <v>466</v>
      </c>
      <c r="M35" s="49">
        <v>43101</v>
      </c>
      <c r="N35" s="50">
        <v>52800</v>
      </c>
      <c r="O35" s="1">
        <v>3</v>
      </c>
      <c r="P35" s="20">
        <f t="shared" si="2"/>
        <v>17600</v>
      </c>
      <c r="Q35" s="1">
        <v>2</v>
      </c>
      <c r="R35" s="20">
        <f t="shared" si="3"/>
        <v>35200</v>
      </c>
    </row>
    <row r="36" spans="2:18">
      <c r="B36" s="2">
        <v>43306</v>
      </c>
      <c r="C36" s="16"/>
      <c r="D36" s="16">
        <v>-18400</v>
      </c>
      <c r="E36" s="8">
        <f t="shared" si="1"/>
        <v>1535700</v>
      </c>
      <c r="F36" s="17"/>
      <c r="G36" s="17"/>
      <c r="H36" s="17"/>
      <c r="I36" s="10" t="s">
        <v>466</v>
      </c>
      <c r="M36" s="49">
        <v>43132</v>
      </c>
      <c r="N36" s="50">
        <v>53300</v>
      </c>
      <c r="O36" s="1">
        <v>3</v>
      </c>
      <c r="P36" s="20">
        <f t="shared" si="2"/>
        <v>17766.666666666668</v>
      </c>
      <c r="Q36" s="1">
        <v>2</v>
      </c>
      <c r="R36" s="20">
        <f t="shared" si="3"/>
        <v>35533.333333333336</v>
      </c>
    </row>
    <row r="37" spans="2:18">
      <c r="B37" s="2">
        <v>43307</v>
      </c>
      <c r="C37" s="16"/>
      <c r="D37" s="16">
        <v>-166050</v>
      </c>
      <c r="E37" s="8">
        <f t="shared" si="1"/>
        <v>1369650</v>
      </c>
      <c r="F37" s="17"/>
      <c r="G37" s="17"/>
      <c r="H37" s="10"/>
      <c r="I37" s="10" t="s">
        <v>61</v>
      </c>
      <c r="M37" s="49">
        <v>43160</v>
      </c>
      <c r="N37" s="50">
        <v>33800</v>
      </c>
      <c r="O37" s="1">
        <v>2</v>
      </c>
      <c r="P37" s="20">
        <f>N37/O37</f>
        <v>16900</v>
      </c>
      <c r="Q37" s="1">
        <v>1</v>
      </c>
      <c r="R37" s="20">
        <f t="shared" si="3"/>
        <v>16900</v>
      </c>
    </row>
    <row r="38" spans="2:18">
      <c r="B38" s="2">
        <v>43307</v>
      </c>
      <c r="C38" s="16"/>
      <c r="D38" s="16"/>
      <c r="E38" s="8">
        <f t="shared" si="0"/>
        <v>1369650</v>
      </c>
      <c r="F38" s="17">
        <v>50450</v>
      </c>
      <c r="G38" s="17"/>
      <c r="H38" s="17"/>
      <c r="I38" s="1" t="s">
        <v>472</v>
      </c>
      <c r="M38" s="49">
        <v>43191</v>
      </c>
      <c r="N38" s="50">
        <v>33000</v>
      </c>
      <c r="O38" s="1">
        <v>2</v>
      </c>
      <c r="P38" s="20">
        <f t="shared" si="2"/>
        <v>16500</v>
      </c>
      <c r="Q38" s="1">
        <v>1</v>
      </c>
      <c r="R38" s="20">
        <f t="shared" si="3"/>
        <v>16500</v>
      </c>
    </row>
    <row r="39" spans="2:18">
      <c r="B39" s="2">
        <v>43307</v>
      </c>
      <c r="C39" s="16"/>
      <c r="D39" s="16"/>
      <c r="E39" s="8">
        <f t="shared" si="0"/>
        <v>1369650</v>
      </c>
      <c r="F39" s="17">
        <v>206400</v>
      </c>
      <c r="G39" s="17"/>
      <c r="H39" s="17"/>
      <c r="I39" s="1" t="s">
        <v>475</v>
      </c>
      <c r="M39" s="49"/>
      <c r="N39" s="50"/>
      <c r="P39" s="20"/>
      <c r="R39" s="20"/>
    </row>
    <row r="40" spans="2:18">
      <c r="B40" s="2">
        <v>43308</v>
      </c>
      <c r="C40" s="16"/>
      <c r="D40" s="16">
        <v>-7000</v>
      </c>
      <c r="E40" s="8">
        <f t="shared" si="1"/>
        <v>1362650</v>
      </c>
      <c r="F40" s="17"/>
      <c r="G40" s="17"/>
      <c r="H40" s="17"/>
      <c r="I40" s="10" t="s">
        <v>509</v>
      </c>
      <c r="M40" s="49">
        <v>43221</v>
      </c>
      <c r="N40" s="50">
        <v>32200</v>
      </c>
      <c r="O40" s="1">
        <v>2</v>
      </c>
      <c r="P40" s="20">
        <f t="shared" si="2"/>
        <v>16100</v>
      </c>
      <c r="Q40" s="1">
        <v>1</v>
      </c>
      <c r="R40" s="20">
        <f t="shared" si="3"/>
        <v>16100</v>
      </c>
    </row>
    <row r="41" spans="2:18">
      <c r="B41" s="2">
        <v>43308</v>
      </c>
      <c r="C41" s="16"/>
      <c r="D41" s="16"/>
      <c r="E41" s="8">
        <f t="shared" si="1"/>
        <v>1362650</v>
      </c>
      <c r="F41" s="17"/>
      <c r="G41" s="17"/>
      <c r="H41" s="17">
        <v>200000</v>
      </c>
      <c r="I41" s="1" t="s">
        <v>469</v>
      </c>
      <c r="M41" s="49">
        <v>43252</v>
      </c>
      <c r="N41" s="50">
        <v>31500</v>
      </c>
      <c r="O41" s="1">
        <v>2</v>
      </c>
      <c r="P41" s="20">
        <f t="shared" si="2"/>
        <v>15750</v>
      </c>
      <c r="Q41" s="1">
        <v>1</v>
      </c>
      <c r="R41" s="20">
        <f t="shared" si="3"/>
        <v>15750</v>
      </c>
    </row>
    <row r="42" spans="2:18">
      <c r="B42" s="2">
        <v>43311</v>
      </c>
      <c r="C42" s="16"/>
      <c r="D42" s="16"/>
      <c r="E42" s="8">
        <f t="shared" si="0"/>
        <v>1362650</v>
      </c>
      <c r="F42" s="17"/>
      <c r="G42" s="17"/>
      <c r="H42" s="17">
        <v>-222700</v>
      </c>
      <c r="I42" s="1" t="s">
        <v>470</v>
      </c>
      <c r="R42" s="20">
        <f>SUM(R20:R41)</f>
        <v>681383.33333333337</v>
      </c>
    </row>
    <row r="43" spans="2:18">
      <c r="B43" s="2">
        <v>43311</v>
      </c>
      <c r="C43" s="16"/>
      <c r="D43" s="16"/>
      <c r="E43" s="8">
        <f t="shared" si="0"/>
        <v>1362650</v>
      </c>
      <c r="F43" s="17"/>
      <c r="G43" s="17"/>
      <c r="H43" s="17">
        <v>-191700</v>
      </c>
      <c r="I43" s="1" t="s">
        <v>471</v>
      </c>
    </row>
    <row r="44" spans="2:18">
      <c r="B44" s="2"/>
      <c r="C44" s="16"/>
      <c r="D44" s="16"/>
      <c r="E44" s="8">
        <f t="shared" si="1"/>
        <v>1362650</v>
      </c>
      <c r="F44" s="17"/>
      <c r="G44" s="17"/>
      <c r="H44" s="17"/>
      <c r="I44" s="10"/>
    </row>
    <row r="45" spans="2:18">
      <c r="B45" s="2"/>
      <c r="C45" s="16"/>
      <c r="D45" s="16"/>
      <c r="E45" s="8">
        <f t="shared" si="1"/>
        <v>1362650</v>
      </c>
      <c r="F45" s="17"/>
      <c r="G45" s="17"/>
      <c r="H45" s="17"/>
      <c r="J45" s="20">
        <v>7700000</v>
      </c>
      <c r="K45" s="1" t="s">
        <v>9</v>
      </c>
    </row>
    <row r="46" spans="2:18">
      <c r="B46" s="2"/>
      <c r="C46" s="16"/>
      <c r="D46" s="16"/>
      <c r="E46" s="8">
        <f t="shared" si="0"/>
        <v>1362650</v>
      </c>
      <c r="F46" s="17"/>
      <c r="G46" s="17"/>
      <c r="H46" s="17"/>
      <c r="J46" s="20">
        <v>-360000</v>
      </c>
      <c r="K46" s="1" t="s">
        <v>415</v>
      </c>
    </row>
    <row r="47" spans="2:18">
      <c r="B47" s="2"/>
      <c r="C47" s="16"/>
      <c r="D47" s="16"/>
      <c r="E47" s="8">
        <f t="shared" si="0"/>
        <v>1362650</v>
      </c>
      <c r="F47" s="17">
        <f>SUM(F4:F46)</f>
        <v>1889300</v>
      </c>
      <c r="G47" s="17"/>
      <c r="H47" s="17">
        <f>SUM(H4:H46)</f>
        <v>4674203</v>
      </c>
      <c r="J47" s="20">
        <v>-1700000</v>
      </c>
      <c r="K47" s="1" t="s">
        <v>9</v>
      </c>
    </row>
    <row r="48" spans="2:18">
      <c r="B48" s="2"/>
      <c r="C48" s="16"/>
      <c r="D48" s="16"/>
      <c r="E48" s="8">
        <f t="shared" si="1"/>
        <v>1362650</v>
      </c>
      <c r="F48" s="17"/>
      <c r="G48" s="17"/>
      <c r="H48" s="17">
        <f>H47-F47</f>
        <v>2784903</v>
      </c>
      <c r="J48" s="20">
        <v>-1440000</v>
      </c>
      <c r="K48" s="1" t="s">
        <v>425</v>
      </c>
      <c r="L48" s="2">
        <v>43287</v>
      </c>
    </row>
    <row r="49" spans="2:12">
      <c r="B49" s="2"/>
      <c r="C49" s="16"/>
      <c r="D49" s="16"/>
      <c r="E49" s="8">
        <f t="shared" si="1"/>
        <v>1362650</v>
      </c>
      <c r="F49" s="17"/>
      <c r="G49" s="17"/>
      <c r="H49" s="17"/>
      <c r="I49" s="10"/>
      <c r="J49" s="20">
        <v>-500000</v>
      </c>
      <c r="K49" s="1" t="s">
        <v>427</v>
      </c>
      <c r="L49" s="2">
        <v>43290</v>
      </c>
    </row>
    <row r="50" spans="2:12">
      <c r="B50" s="2"/>
      <c r="C50" s="16"/>
      <c r="D50" s="16"/>
      <c r="E50" s="8">
        <f t="shared" si="0"/>
        <v>1362650</v>
      </c>
      <c r="F50" s="17"/>
      <c r="G50" s="17"/>
      <c r="H50" s="17">
        <v>-500000</v>
      </c>
      <c r="I50" s="10" t="s">
        <v>41</v>
      </c>
      <c r="J50" s="20">
        <v>-550000</v>
      </c>
      <c r="K50" s="1" t="s">
        <v>430</v>
      </c>
    </row>
    <row r="51" spans="2:12">
      <c r="C51" s="16"/>
      <c r="D51" s="16">
        <v>-500000</v>
      </c>
      <c r="E51" s="8">
        <f t="shared" si="1"/>
        <v>862650</v>
      </c>
      <c r="F51" s="17"/>
      <c r="G51" s="17"/>
      <c r="H51" s="17"/>
      <c r="I51" s="10" t="s">
        <v>42</v>
      </c>
      <c r="J51" s="20">
        <v>-971000</v>
      </c>
      <c r="K51" s="1" t="s">
        <v>431</v>
      </c>
    </row>
    <row r="52" spans="2:12">
      <c r="C52" s="16"/>
      <c r="D52" s="16"/>
      <c r="E52" s="8">
        <f t="shared" si="1"/>
        <v>862650</v>
      </c>
      <c r="F52" s="17"/>
      <c r="G52" s="17"/>
      <c r="H52" s="17"/>
      <c r="J52" s="20">
        <v>-585000</v>
      </c>
      <c r="K52" s="1" t="s">
        <v>474</v>
      </c>
    </row>
    <row r="53" spans="2:12">
      <c r="B53" s="28" t="s">
        <v>47</v>
      </c>
      <c r="C53" s="22"/>
      <c r="D53" s="22"/>
      <c r="E53" s="14">
        <f t="shared" si="0"/>
        <v>862650</v>
      </c>
      <c r="F53" s="22"/>
      <c r="G53" s="22"/>
      <c r="H53" s="22">
        <f>H48+H50</f>
        <v>2284903</v>
      </c>
      <c r="I53" s="13"/>
    </row>
    <row r="54" spans="2:12">
      <c r="B54" s="2"/>
      <c r="C54" s="16"/>
      <c r="D54" s="16"/>
      <c r="E54" s="8">
        <f t="shared" si="1"/>
        <v>862650</v>
      </c>
      <c r="F54" s="17"/>
      <c r="G54" s="17"/>
      <c r="H54" s="17"/>
      <c r="I54" s="10"/>
    </row>
    <row r="55" spans="2:12">
      <c r="B55" s="2"/>
      <c r="C55" s="16"/>
      <c r="D55" s="16"/>
      <c r="E55" s="8">
        <f t="shared" si="1"/>
        <v>862650</v>
      </c>
      <c r="F55" s="17"/>
      <c r="G55" s="17"/>
      <c r="H55" s="17"/>
      <c r="I55" s="10"/>
    </row>
    <row r="56" spans="2:12">
      <c r="B56" s="2"/>
      <c r="C56" s="16"/>
      <c r="D56" s="16"/>
      <c r="E56" s="8">
        <f t="shared" si="1"/>
        <v>862650</v>
      </c>
      <c r="F56" s="17"/>
      <c r="G56" s="17"/>
      <c r="H56" s="17"/>
      <c r="I56" s="10"/>
    </row>
    <row r="57" spans="2:12">
      <c r="B57" s="2"/>
      <c r="C57" s="16"/>
      <c r="D57" s="16"/>
      <c r="E57" s="8">
        <f t="shared" si="0"/>
        <v>862650</v>
      </c>
      <c r="F57" s="17"/>
      <c r="G57" s="17"/>
      <c r="H57" s="17"/>
      <c r="I57" s="10"/>
    </row>
    <row r="58" spans="2:12">
      <c r="B58" s="2"/>
      <c r="C58" s="16"/>
      <c r="D58" s="16"/>
      <c r="E58" s="8">
        <f t="shared" si="1"/>
        <v>862650</v>
      </c>
      <c r="F58" s="17"/>
      <c r="G58" s="17"/>
      <c r="H58" s="17"/>
      <c r="I58" s="10"/>
    </row>
    <row r="59" spans="2:12">
      <c r="B59" s="2"/>
      <c r="C59" s="16"/>
      <c r="D59" s="16"/>
      <c r="E59" s="8">
        <f t="shared" si="1"/>
        <v>862650</v>
      </c>
      <c r="F59" s="17"/>
      <c r="G59" s="17"/>
      <c r="H59" s="17"/>
      <c r="I59" s="10"/>
    </row>
    <row r="60" spans="2:12">
      <c r="B60" s="39"/>
      <c r="C60" s="36"/>
      <c r="D60" s="36"/>
      <c r="E60" s="8">
        <f t="shared" si="0"/>
        <v>862650</v>
      </c>
      <c r="F60" s="36"/>
      <c r="G60" s="36"/>
      <c r="H60" s="36"/>
      <c r="I60" s="48"/>
      <c r="J60" s="10"/>
    </row>
    <row r="61" spans="2:12">
      <c r="B61" s="2"/>
      <c r="C61" s="16"/>
      <c r="D61" s="16"/>
      <c r="E61" s="8">
        <f t="shared" si="1"/>
        <v>862650</v>
      </c>
      <c r="F61" s="17"/>
      <c r="G61" s="17"/>
      <c r="H61" s="17"/>
      <c r="I61" s="10"/>
    </row>
    <row r="62" spans="2:12">
      <c r="B62" s="39"/>
      <c r="C62" s="36"/>
      <c r="D62" s="36"/>
      <c r="E62" s="8">
        <f t="shared" si="1"/>
        <v>862650</v>
      </c>
      <c r="F62" s="17"/>
      <c r="G62" s="17"/>
      <c r="H62" s="17"/>
      <c r="I62" s="10"/>
    </row>
    <row r="63" spans="2:12">
      <c r="B63" s="2"/>
      <c r="C63" s="16"/>
      <c r="D63" s="16"/>
      <c r="E63" s="8">
        <f t="shared" si="1"/>
        <v>862650</v>
      </c>
      <c r="F63" s="17"/>
      <c r="G63" s="17"/>
      <c r="H63" s="17"/>
      <c r="I63" s="10"/>
    </row>
    <row r="64" spans="2:12">
      <c r="B64" s="39"/>
      <c r="C64" s="36"/>
      <c r="D64" s="36"/>
      <c r="E64" s="8">
        <f t="shared" si="0"/>
        <v>862650</v>
      </c>
      <c r="F64" s="17"/>
      <c r="G64" s="36"/>
      <c r="H64" s="36"/>
      <c r="I64" s="10"/>
      <c r="J64" s="10"/>
    </row>
    <row r="65" spans="2:10">
      <c r="B65" s="2"/>
      <c r="C65" s="16"/>
      <c r="D65" s="16"/>
      <c r="E65" s="8">
        <f t="shared" si="1"/>
        <v>862650</v>
      </c>
      <c r="F65" s="17"/>
      <c r="G65" s="17"/>
      <c r="H65" s="17"/>
      <c r="I65" s="10"/>
      <c r="J65" s="10"/>
    </row>
    <row r="66" spans="2:10">
      <c r="B66" s="2"/>
      <c r="C66" s="16"/>
      <c r="D66" s="16"/>
      <c r="E66" s="8">
        <f t="shared" si="1"/>
        <v>862650</v>
      </c>
      <c r="F66" s="17"/>
      <c r="G66" s="17"/>
      <c r="H66" s="17"/>
      <c r="I66" s="10"/>
      <c r="J66" s="10"/>
    </row>
    <row r="67" spans="2:10">
      <c r="B67" s="2"/>
      <c r="C67" s="16"/>
      <c r="D67" s="16"/>
      <c r="E67" s="8">
        <f t="shared" si="0"/>
        <v>862650</v>
      </c>
      <c r="F67" s="17"/>
      <c r="G67" s="17"/>
      <c r="H67" s="17"/>
      <c r="I67" s="10"/>
    </row>
    <row r="68" spans="2:10">
      <c r="B68" s="2"/>
      <c r="C68" s="16"/>
      <c r="D68" s="16"/>
      <c r="E68" s="8">
        <f t="shared" si="1"/>
        <v>862650</v>
      </c>
      <c r="F68" s="17"/>
      <c r="G68" s="17"/>
      <c r="H68" s="17"/>
      <c r="J68" s="10"/>
    </row>
    <row r="69" spans="2:10">
      <c r="B69" s="2"/>
      <c r="C69" s="16"/>
      <c r="D69" s="16"/>
      <c r="E69" s="8">
        <f t="shared" si="1"/>
        <v>862650</v>
      </c>
      <c r="F69" s="17"/>
      <c r="G69" s="17"/>
      <c r="H69" s="17"/>
      <c r="I69" s="10"/>
      <c r="J69" s="10"/>
    </row>
    <row r="70" spans="2:10">
      <c r="B70" s="2"/>
      <c r="C70" s="16"/>
      <c r="D70" s="16"/>
      <c r="E70" s="8">
        <f t="shared" si="1"/>
        <v>862650</v>
      </c>
      <c r="F70" s="17"/>
      <c r="G70" s="17"/>
      <c r="H70" s="17"/>
      <c r="I70" s="10"/>
      <c r="J70" s="10"/>
    </row>
    <row r="71" spans="2:10">
      <c r="B71" s="2"/>
      <c r="C71" s="16"/>
      <c r="D71" s="16"/>
      <c r="E71" s="8">
        <f t="shared" si="0"/>
        <v>862650</v>
      </c>
      <c r="F71" s="17"/>
      <c r="G71" s="17"/>
      <c r="H71" s="17"/>
      <c r="I71" s="10"/>
      <c r="J71" s="10"/>
    </row>
    <row r="72" spans="2:10">
      <c r="B72" s="30"/>
      <c r="C72" s="46"/>
      <c r="D72" s="46"/>
      <c r="E72" s="8">
        <f t="shared" si="1"/>
        <v>862650</v>
      </c>
      <c r="F72" s="17"/>
      <c r="G72" s="17"/>
      <c r="H72" s="17"/>
      <c r="I72" s="10"/>
      <c r="J72" s="10"/>
    </row>
    <row r="73" spans="2:10">
      <c r="B73" s="30"/>
      <c r="C73" s="46"/>
      <c r="D73" s="46"/>
      <c r="E73" s="8">
        <f t="shared" ref="E73:E136" si="4">E72+C73+D73</f>
        <v>862650</v>
      </c>
      <c r="F73" s="17"/>
      <c r="G73" s="17"/>
      <c r="H73" s="17"/>
      <c r="I73" s="10"/>
      <c r="J73" s="10"/>
    </row>
    <row r="74" spans="2:10">
      <c r="B74" s="2"/>
      <c r="C74" s="16"/>
      <c r="D74" s="16"/>
      <c r="E74" s="8">
        <f t="shared" si="0"/>
        <v>862650</v>
      </c>
      <c r="F74" s="17"/>
      <c r="G74" s="17"/>
      <c r="H74" s="17"/>
      <c r="I74" s="10"/>
      <c r="J74" s="10"/>
    </row>
    <row r="75" spans="2:10">
      <c r="B75" s="2"/>
      <c r="C75" s="16"/>
      <c r="D75" s="16"/>
      <c r="E75" s="8">
        <f t="shared" si="4"/>
        <v>862650</v>
      </c>
      <c r="F75" s="17"/>
      <c r="G75" s="17"/>
      <c r="H75" s="17"/>
      <c r="J75" s="10"/>
    </row>
    <row r="76" spans="2:10">
      <c r="B76" s="2"/>
      <c r="C76" s="16"/>
      <c r="D76" s="16"/>
      <c r="E76" s="8">
        <f t="shared" si="4"/>
        <v>862650</v>
      </c>
      <c r="F76" s="17"/>
      <c r="G76" s="17"/>
      <c r="H76" s="17"/>
      <c r="I76" s="10"/>
      <c r="J76" s="10"/>
    </row>
    <row r="77" spans="2:10">
      <c r="B77" s="2"/>
      <c r="C77" s="16"/>
      <c r="D77" s="16"/>
      <c r="E77" s="8">
        <f t="shared" si="4"/>
        <v>862650</v>
      </c>
      <c r="F77" s="17"/>
      <c r="G77" s="17"/>
      <c r="H77" s="17"/>
      <c r="J77" s="10"/>
    </row>
    <row r="78" spans="2:10">
      <c r="B78" s="2"/>
      <c r="D78" s="16"/>
      <c r="E78" s="8">
        <f t="shared" si="0"/>
        <v>862650</v>
      </c>
      <c r="F78" s="17"/>
      <c r="G78" s="10"/>
      <c r="H78" s="17"/>
      <c r="J78" s="10"/>
    </row>
    <row r="79" spans="2:10">
      <c r="B79" s="2"/>
      <c r="D79" s="16"/>
      <c r="E79" s="8">
        <f t="shared" si="4"/>
        <v>862650</v>
      </c>
      <c r="F79" s="17"/>
      <c r="G79" s="10"/>
      <c r="H79" s="17"/>
      <c r="I79" s="10"/>
      <c r="J79" s="10"/>
    </row>
    <row r="80" spans="2:10">
      <c r="B80" s="2"/>
      <c r="C80" s="16"/>
      <c r="D80" s="16"/>
      <c r="E80" s="8">
        <f t="shared" si="4"/>
        <v>862650</v>
      </c>
      <c r="F80" s="17"/>
      <c r="G80" s="17"/>
      <c r="H80" s="17"/>
      <c r="I80" s="10"/>
      <c r="J80" s="10"/>
    </row>
    <row r="81" spans="2:10">
      <c r="B81" s="2"/>
      <c r="C81" s="16"/>
      <c r="D81" s="16"/>
      <c r="E81" s="8">
        <f t="shared" si="0"/>
        <v>862650</v>
      </c>
      <c r="F81" s="17"/>
      <c r="G81" s="17"/>
      <c r="H81" s="17"/>
      <c r="I81" s="10"/>
      <c r="J81" s="10"/>
    </row>
    <row r="82" spans="2:10">
      <c r="B82" s="2"/>
      <c r="C82" s="16"/>
      <c r="D82" s="16"/>
      <c r="E82" s="8">
        <f t="shared" si="4"/>
        <v>862650</v>
      </c>
      <c r="F82" s="17"/>
      <c r="G82" s="17"/>
      <c r="H82" s="17"/>
      <c r="J82" s="10"/>
    </row>
    <row r="83" spans="2:10">
      <c r="B83" s="2"/>
      <c r="C83" s="16"/>
      <c r="D83" s="16"/>
      <c r="E83" s="8">
        <f t="shared" si="4"/>
        <v>862650</v>
      </c>
      <c r="F83" s="17"/>
      <c r="G83" s="17"/>
      <c r="H83" s="17"/>
      <c r="I83" s="10"/>
      <c r="J83" s="10"/>
    </row>
    <row r="84" spans="2:10">
      <c r="B84" s="2"/>
      <c r="C84" s="16"/>
      <c r="D84" s="16"/>
      <c r="E84" s="8">
        <f t="shared" si="4"/>
        <v>862650</v>
      </c>
      <c r="F84" s="17"/>
      <c r="G84" s="17"/>
      <c r="H84" s="17"/>
      <c r="I84" s="10"/>
      <c r="J84" s="10"/>
    </row>
    <row r="85" spans="2:10">
      <c r="B85" s="2"/>
      <c r="C85" s="16"/>
      <c r="D85" s="16"/>
      <c r="E85" s="8">
        <f t="shared" si="0"/>
        <v>862650</v>
      </c>
      <c r="F85" s="17"/>
      <c r="G85" s="17"/>
      <c r="H85" s="17"/>
      <c r="J85" s="10"/>
    </row>
    <row r="86" spans="2:10">
      <c r="B86" s="2"/>
      <c r="C86" s="16"/>
      <c r="D86" s="16"/>
      <c r="E86" s="8">
        <f t="shared" si="4"/>
        <v>862650</v>
      </c>
      <c r="F86" s="17"/>
      <c r="G86" s="17"/>
      <c r="H86" s="17"/>
      <c r="I86" s="10"/>
      <c r="J86" s="10"/>
    </row>
    <row r="87" spans="2:10">
      <c r="B87" s="2"/>
      <c r="C87" s="16"/>
      <c r="D87" s="16"/>
      <c r="E87" s="8">
        <f t="shared" si="4"/>
        <v>862650</v>
      </c>
      <c r="F87" s="17"/>
      <c r="G87" s="17"/>
      <c r="H87" s="17"/>
      <c r="I87" s="10"/>
      <c r="J87" s="10"/>
    </row>
    <row r="88" spans="2:10">
      <c r="B88" s="39"/>
      <c r="C88" s="36"/>
      <c r="D88" s="36"/>
      <c r="E88" s="8">
        <f t="shared" si="4"/>
        <v>862650</v>
      </c>
      <c r="F88" s="36"/>
      <c r="G88" s="36"/>
      <c r="H88" s="36"/>
      <c r="I88" s="10"/>
      <c r="J88" s="10"/>
    </row>
    <row r="89" spans="2:10">
      <c r="B89" s="2"/>
      <c r="C89" s="16"/>
      <c r="D89" s="16"/>
      <c r="E89" s="8">
        <f t="shared" si="4"/>
        <v>862650</v>
      </c>
      <c r="F89" s="17"/>
      <c r="G89" s="17"/>
      <c r="H89" s="17"/>
      <c r="I89" s="10"/>
      <c r="J89" s="10"/>
    </row>
    <row r="90" spans="2:10">
      <c r="B90" s="2"/>
      <c r="C90" s="16"/>
      <c r="D90" s="16"/>
      <c r="E90" s="8">
        <f t="shared" si="4"/>
        <v>862650</v>
      </c>
      <c r="F90" s="17"/>
      <c r="G90" s="17"/>
      <c r="H90" s="17"/>
      <c r="J90" s="10"/>
    </row>
    <row r="91" spans="2:10">
      <c r="B91" s="2"/>
      <c r="C91" s="16"/>
      <c r="D91" s="16"/>
      <c r="E91" s="8">
        <f t="shared" si="4"/>
        <v>862650</v>
      </c>
      <c r="G91" s="17"/>
      <c r="J91" s="10"/>
    </row>
    <row r="92" spans="2:10">
      <c r="B92" s="2"/>
      <c r="C92" s="16"/>
      <c r="D92" s="16"/>
      <c r="E92" s="8">
        <f t="shared" si="4"/>
        <v>862650</v>
      </c>
      <c r="F92" s="17"/>
      <c r="G92" s="17"/>
      <c r="H92" s="17"/>
      <c r="I92" s="10"/>
      <c r="J92" s="10"/>
    </row>
    <row r="93" spans="2:10">
      <c r="B93" s="2"/>
      <c r="C93" s="16"/>
      <c r="D93" s="16"/>
      <c r="E93" s="8">
        <f t="shared" si="4"/>
        <v>862650</v>
      </c>
      <c r="F93" s="17"/>
      <c r="G93" s="17"/>
      <c r="H93" s="17"/>
      <c r="I93" s="10"/>
      <c r="J93" s="10"/>
    </row>
    <row r="94" spans="2:10">
      <c r="B94" s="39"/>
      <c r="C94" s="36"/>
      <c r="D94" s="36"/>
      <c r="E94" s="8">
        <f t="shared" si="4"/>
        <v>862650</v>
      </c>
      <c r="F94" s="36"/>
      <c r="G94" s="36"/>
      <c r="H94" s="36"/>
      <c r="I94" s="10"/>
      <c r="J94" s="10"/>
    </row>
    <row r="95" spans="2:10">
      <c r="B95" s="32"/>
      <c r="C95" s="17"/>
      <c r="D95" s="17"/>
      <c r="E95" s="8">
        <f t="shared" si="4"/>
        <v>862650</v>
      </c>
      <c r="F95" s="17"/>
      <c r="G95" s="17"/>
      <c r="H95" s="17"/>
      <c r="I95" s="10"/>
      <c r="J95" s="10"/>
    </row>
    <row r="96" spans="2:10">
      <c r="B96" s="2"/>
      <c r="C96" s="16"/>
      <c r="D96" s="16"/>
      <c r="E96" s="8">
        <f t="shared" si="4"/>
        <v>862650</v>
      </c>
      <c r="I96" s="10"/>
      <c r="J96" s="10"/>
    </row>
    <row r="97" spans="1:10">
      <c r="B97" s="2"/>
      <c r="C97" s="16"/>
      <c r="D97" s="16"/>
      <c r="E97" s="8">
        <f t="shared" si="4"/>
        <v>862650</v>
      </c>
      <c r="I97" s="10"/>
      <c r="J97" s="10"/>
    </row>
    <row r="98" spans="1:10">
      <c r="B98" s="39"/>
      <c r="C98" s="17"/>
      <c r="D98" s="17"/>
      <c r="E98" s="8">
        <f t="shared" si="4"/>
        <v>862650</v>
      </c>
      <c r="I98" s="10"/>
      <c r="J98" s="10"/>
    </row>
    <row r="99" spans="1:10">
      <c r="B99" s="2"/>
      <c r="C99" s="16"/>
      <c r="D99" s="16"/>
      <c r="E99" s="8">
        <f t="shared" si="4"/>
        <v>862650</v>
      </c>
      <c r="F99" s="17"/>
      <c r="G99" s="17"/>
      <c r="H99" s="10"/>
      <c r="I99" s="10"/>
      <c r="J99" s="10"/>
    </row>
    <row r="100" spans="1:10">
      <c r="B100" s="2"/>
      <c r="C100" s="16"/>
      <c r="D100" s="16"/>
      <c r="E100" s="8">
        <f t="shared" si="4"/>
        <v>862650</v>
      </c>
      <c r="F100" s="17"/>
      <c r="G100" s="17"/>
      <c r="H100" s="17"/>
      <c r="I100" s="10"/>
      <c r="J100" s="10"/>
    </row>
    <row r="101" spans="1:10">
      <c r="A101" s="44"/>
      <c r="B101" s="44"/>
      <c r="C101" s="43"/>
      <c r="D101" s="43">
        <v>-25650</v>
      </c>
      <c r="E101" s="8">
        <f t="shared" si="4"/>
        <v>837000</v>
      </c>
      <c r="F101" s="43"/>
      <c r="G101" s="43"/>
      <c r="H101" s="43"/>
      <c r="I101" s="44" t="s">
        <v>263</v>
      </c>
    </row>
    <row r="102" spans="1:10">
      <c r="B102" s="39"/>
      <c r="C102" s="17"/>
      <c r="D102" s="17"/>
      <c r="E102" s="8">
        <f t="shared" si="4"/>
        <v>837000</v>
      </c>
      <c r="F102" s="17"/>
      <c r="G102" s="17"/>
      <c r="H102" s="17"/>
      <c r="I102" s="10"/>
    </row>
    <row r="103" spans="1:10">
      <c r="B103" s="32"/>
      <c r="C103" s="17"/>
      <c r="D103" s="17"/>
      <c r="E103" s="8">
        <f t="shared" si="4"/>
        <v>837000</v>
      </c>
      <c r="F103" s="17"/>
      <c r="G103" s="17"/>
      <c r="H103" s="17"/>
      <c r="I103" s="10"/>
    </row>
    <row r="104" spans="1:10">
      <c r="B104" s="39"/>
      <c r="C104" s="17"/>
      <c r="D104" s="17"/>
      <c r="E104" s="8">
        <f t="shared" si="4"/>
        <v>837000</v>
      </c>
      <c r="F104" s="36"/>
      <c r="G104" s="36"/>
      <c r="H104" s="36"/>
      <c r="I104" s="10"/>
    </row>
    <row r="105" spans="1:10">
      <c r="B105" s="2"/>
      <c r="C105" s="16"/>
      <c r="D105" s="16"/>
      <c r="E105" s="8">
        <f t="shared" si="4"/>
        <v>837000</v>
      </c>
      <c r="F105" s="17"/>
      <c r="G105" s="17"/>
      <c r="H105" s="17"/>
      <c r="I105" s="10"/>
    </row>
    <row r="106" spans="1:10">
      <c r="B106" s="2"/>
      <c r="C106" s="16"/>
      <c r="D106" s="16"/>
      <c r="E106" s="8">
        <f t="shared" si="4"/>
        <v>837000</v>
      </c>
      <c r="F106" s="17"/>
      <c r="G106" s="17"/>
      <c r="H106" s="17"/>
      <c r="I106" s="10"/>
    </row>
    <row r="107" spans="1:10">
      <c r="B107" s="2"/>
      <c r="C107" s="16"/>
      <c r="D107" s="16"/>
      <c r="E107" s="8">
        <f t="shared" si="4"/>
        <v>837000</v>
      </c>
      <c r="F107" s="17"/>
      <c r="G107" s="17"/>
      <c r="H107" s="17"/>
      <c r="I107" s="10"/>
    </row>
    <row r="108" spans="1:10">
      <c r="B108" s="2"/>
      <c r="C108" s="16"/>
      <c r="D108" s="16"/>
      <c r="E108" s="8">
        <f t="shared" si="4"/>
        <v>837000</v>
      </c>
      <c r="F108" s="16"/>
      <c r="G108" s="16"/>
      <c r="H108" s="16"/>
    </row>
    <row r="109" spans="1:10">
      <c r="B109" s="2"/>
      <c r="C109" s="16"/>
      <c r="D109" s="16"/>
      <c r="E109" s="8">
        <f t="shared" si="4"/>
        <v>837000</v>
      </c>
      <c r="F109" s="16"/>
      <c r="G109" s="16"/>
      <c r="H109" s="16"/>
    </row>
    <row r="110" spans="1:10">
      <c r="B110" s="2"/>
      <c r="C110" s="16"/>
      <c r="D110" s="16"/>
      <c r="E110" s="8">
        <f t="shared" si="4"/>
        <v>837000</v>
      </c>
      <c r="F110" s="16"/>
      <c r="G110" s="16"/>
      <c r="H110" s="16"/>
    </row>
    <row r="111" spans="1:10">
      <c r="B111" s="2"/>
      <c r="C111" s="16"/>
      <c r="D111" s="16"/>
      <c r="E111" s="8">
        <f t="shared" si="4"/>
        <v>837000</v>
      </c>
      <c r="F111" s="16"/>
      <c r="G111" s="16"/>
      <c r="H111" s="16"/>
    </row>
    <row r="112" spans="1:10">
      <c r="B112" s="2"/>
      <c r="C112" s="16"/>
      <c r="D112" s="16"/>
      <c r="E112" s="8">
        <f t="shared" si="4"/>
        <v>837000</v>
      </c>
      <c r="F112" s="16"/>
      <c r="G112" s="16"/>
      <c r="H112" s="16"/>
    </row>
    <row r="113" spans="2:12">
      <c r="B113" s="2"/>
      <c r="C113" s="16"/>
      <c r="D113" s="16"/>
      <c r="E113" s="8">
        <f t="shared" si="4"/>
        <v>837000</v>
      </c>
      <c r="F113" s="16"/>
      <c r="G113" s="16"/>
      <c r="H113" s="16"/>
    </row>
    <row r="114" spans="2:12">
      <c r="B114" s="2"/>
      <c r="C114" s="16"/>
      <c r="D114" s="16"/>
      <c r="E114" s="8">
        <f t="shared" si="4"/>
        <v>837000</v>
      </c>
      <c r="F114" s="16"/>
      <c r="G114" s="16"/>
      <c r="H114" s="16"/>
    </row>
    <row r="115" spans="2:12">
      <c r="B115" s="2"/>
      <c r="C115" s="16"/>
      <c r="D115" s="16"/>
      <c r="E115" s="8">
        <f t="shared" si="4"/>
        <v>837000</v>
      </c>
      <c r="F115" s="16"/>
      <c r="G115" s="16"/>
      <c r="H115" s="16"/>
    </row>
    <row r="116" spans="2:12">
      <c r="B116" s="2"/>
      <c r="C116" s="17"/>
      <c r="D116" s="17"/>
      <c r="E116" s="8">
        <f t="shared" si="4"/>
        <v>837000</v>
      </c>
      <c r="F116" s="17"/>
      <c r="G116" s="17"/>
      <c r="H116" s="17"/>
      <c r="I116" s="10"/>
    </row>
    <row r="117" spans="2:12">
      <c r="B117" s="32"/>
      <c r="C117" s="17"/>
      <c r="D117" s="17"/>
      <c r="E117" s="8">
        <f t="shared" si="4"/>
        <v>837000</v>
      </c>
      <c r="F117" s="17"/>
      <c r="G117" s="17"/>
      <c r="H117" s="17"/>
      <c r="I117" s="10"/>
      <c r="J117" s="10"/>
      <c r="K117" s="10"/>
      <c r="L117" s="10"/>
    </row>
    <row r="118" spans="2:12">
      <c r="B118" s="32"/>
      <c r="C118" s="17"/>
      <c r="D118" s="17"/>
      <c r="E118" s="8">
        <f t="shared" si="4"/>
        <v>837000</v>
      </c>
      <c r="F118" s="17"/>
      <c r="G118" s="17"/>
      <c r="H118" s="17"/>
      <c r="I118" s="10"/>
      <c r="J118" s="10"/>
      <c r="K118" s="10"/>
      <c r="L118" s="10"/>
    </row>
    <row r="119" spans="2:12">
      <c r="B119" s="32"/>
      <c r="C119" s="17"/>
      <c r="D119" s="17"/>
      <c r="E119" s="8">
        <f t="shared" si="4"/>
        <v>837000</v>
      </c>
      <c r="F119" s="17"/>
      <c r="G119" s="17"/>
      <c r="H119" s="17"/>
      <c r="I119" s="10"/>
      <c r="J119" s="10"/>
      <c r="K119" s="10"/>
      <c r="L119" s="10"/>
    </row>
    <row r="120" spans="2:12">
      <c r="B120" s="2"/>
      <c r="C120" s="16"/>
      <c r="D120" s="16"/>
      <c r="E120" s="8">
        <f t="shared" si="4"/>
        <v>837000</v>
      </c>
      <c r="F120" s="17"/>
      <c r="G120" s="17"/>
      <c r="H120" s="17"/>
      <c r="I120" s="10"/>
      <c r="J120" s="10"/>
      <c r="K120" s="10"/>
      <c r="L120" s="10"/>
    </row>
    <row r="121" spans="2:12">
      <c r="B121" s="2"/>
      <c r="C121" s="16"/>
      <c r="D121" s="16"/>
      <c r="E121" s="8">
        <f t="shared" si="4"/>
        <v>837000</v>
      </c>
      <c r="F121" s="17"/>
      <c r="G121" s="17"/>
      <c r="H121" s="17"/>
      <c r="I121" s="10"/>
      <c r="J121" s="10"/>
      <c r="K121" s="10"/>
      <c r="L121" s="10"/>
    </row>
    <row r="122" spans="2:12">
      <c r="B122" s="2"/>
      <c r="C122" s="16"/>
      <c r="D122" s="16"/>
      <c r="E122" s="8">
        <f t="shared" si="4"/>
        <v>837000</v>
      </c>
      <c r="F122" s="17"/>
      <c r="G122" s="17"/>
      <c r="H122" s="17"/>
      <c r="I122" s="10"/>
      <c r="J122" s="10"/>
      <c r="K122" s="10"/>
      <c r="L122" s="10"/>
    </row>
    <row r="123" spans="2:12">
      <c r="B123" s="2"/>
      <c r="C123" s="16"/>
      <c r="D123" s="16"/>
      <c r="E123" s="8">
        <f t="shared" si="4"/>
        <v>837000</v>
      </c>
      <c r="F123" s="16"/>
      <c r="G123" s="16"/>
      <c r="H123" s="16"/>
    </row>
    <row r="124" spans="2:12">
      <c r="B124" s="2"/>
      <c r="C124" s="16"/>
      <c r="D124" s="16"/>
      <c r="E124" s="8">
        <f t="shared" si="4"/>
        <v>837000</v>
      </c>
      <c r="F124" s="16"/>
      <c r="G124" s="16"/>
      <c r="H124" s="16"/>
    </row>
    <row r="125" spans="2:12">
      <c r="B125" s="2"/>
      <c r="C125" s="16"/>
      <c r="D125" s="16"/>
      <c r="E125" s="8">
        <f t="shared" si="4"/>
        <v>837000</v>
      </c>
      <c r="F125" s="16"/>
      <c r="G125" s="16"/>
      <c r="H125" s="16"/>
    </row>
    <row r="126" spans="2:12">
      <c r="B126" s="2"/>
      <c r="C126" s="16"/>
      <c r="D126" s="16"/>
      <c r="E126" s="8">
        <f t="shared" si="4"/>
        <v>837000</v>
      </c>
      <c r="F126" s="16"/>
      <c r="G126" s="16"/>
      <c r="H126" s="16"/>
    </row>
    <row r="127" spans="2:12">
      <c r="B127" s="2"/>
      <c r="C127" s="16"/>
      <c r="D127" s="16"/>
      <c r="E127" s="8">
        <f t="shared" si="4"/>
        <v>837000</v>
      </c>
      <c r="F127" s="16"/>
      <c r="G127" s="16"/>
      <c r="H127" s="16"/>
    </row>
    <row r="128" spans="2:12">
      <c r="B128" s="2"/>
      <c r="C128" s="16"/>
      <c r="D128" s="16"/>
      <c r="E128" s="8">
        <f t="shared" si="4"/>
        <v>837000</v>
      </c>
      <c r="F128" s="16"/>
      <c r="G128" s="16"/>
      <c r="H128" s="16"/>
    </row>
    <row r="129" spans="2:9">
      <c r="B129" s="2"/>
      <c r="C129" s="16"/>
      <c r="D129" s="16"/>
      <c r="E129" s="8">
        <f t="shared" si="4"/>
        <v>837000</v>
      </c>
      <c r="F129" s="16"/>
      <c r="G129" s="16"/>
      <c r="H129" s="16"/>
    </row>
    <row r="130" spans="2:9">
      <c r="B130" s="2"/>
      <c r="C130" s="16"/>
      <c r="D130" s="16"/>
      <c r="E130" s="8">
        <f t="shared" si="4"/>
        <v>837000</v>
      </c>
      <c r="F130" s="16"/>
      <c r="G130" s="16"/>
      <c r="H130" s="16"/>
    </row>
    <row r="131" spans="2:9">
      <c r="B131" s="2"/>
      <c r="C131" s="16"/>
      <c r="D131" s="16"/>
      <c r="E131" s="8">
        <f t="shared" si="4"/>
        <v>837000</v>
      </c>
      <c r="F131" s="16"/>
      <c r="G131" s="16"/>
      <c r="H131" s="16"/>
    </row>
    <row r="132" spans="2:9">
      <c r="B132" s="2"/>
      <c r="C132" s="16"/>
      <c r="D132" s="16"/>
      <c r="E132" s="8">
        <f t="shared" si="4"/>
        <v>837000</v>
      </c>
      <c r="F132" s="16"/>
      <c r="G132" s="16"/>
      <c r="H132" s="16"/>
    </row>
    <row r="133" spans="2:9">
      <c r="C133" s="16"/>
      <c r="D133" s="16"/>
      <c r="E133" s="8">
        <f t="shared" si="4"/>
        <v>837000</v>
      </c>
      <c r="G133" s="16"/>
      <c r="I133" s="24"/>
    </row>
    <row r="134" spans="2:9">
      <c r="C134" s="16"/>
      <c r="D134" s="16"/>
      <c r="E134" s="8">
        <f t="shared" si="4"/>
        <v>837000</v>
      </c>
      <c r="I134" s="24"/>
    </row>
    <row r="135" spans="2:9">
      <c r="B135" s="2"/>
      <c r="C135" s="16"/>
      <c r="D135" s="16"/>
      <c r="E135" s="8">
        <f t="shared" si="4"/>
        <v>837000</v>
      </c>
      <c r="F135" s="16"/>
      <c r="G135" s="16"/>
      <c r="H135" s="16"/>
    </row>
    <row r="136" spans="2:9">
      <c r="C136" s="16"/>
      <c r="D136" s="16"/>
      <c r="E136" s="8">
        <f t="shared" si="4"/>
        <v>837000</v>
      </c>
      <c r="F136" s="16"/>
      <c r="G136" s="16"/>
      <c r="H136" s="16"/>
    </row>
    <row r="137" spans="2:9">
      <c r="C137" s="16"/>
      <c r="D137" s="16"/>
      <c r="E137" s="8">
        <f t="shared" ref="E137:E161" si="5">E136+C137+D137</f>
        <v>837000</v>
      </c>
      <c r="F137" s="16"/>
      <c r="G137" s="16"/>
      <c r="H137" s="16"/>
    </row>
    <row r="138" spans="2:9">
      <c r="C138" s="16"/>
      <c r="D138" s="16"/>
      <c r="E138" s="8">
        <f t="shared" si="5"/>
        <v>837000</v>
      </c>
      <c r="F138" s="16"/>
      <c r="G138" s="16"/>
      <c r="H138" s="16"/>
    </row>
    <row r="139" spans="2:9">
      <c r="C139" s="16"/>
      <c r="D139" s="16"/>
      <c r="E139" s="8">
        <f t="shared" si="5"/>
        <v>837000</v>
      </c>
      <c r="F139" s="16"/>
      <c r="G139" s="16"/>
      <c r="H139" s="16"/>
    </row>
    <row r="140" spans="2:9">
      <c r="B140" s="2"/>
      <c r="C140" s="16"/>
      <c r="D140" s="16"/>
      <c r="E140" s="8">
        <f t="shared" si="5"/>
        <v>837000</v>
      </c>
      <c r="F140" s="16"/>
      <c r="G140" s="16"/>
      <c r="H140" s="16"/>
    </row>
    <row r="141" spans="2:9">
      <c r="B141" s="2"/>
      <c r="C141" s="16"/>
      <c r="D141" s="16"/>
      <c r="E141" s="8">
        <f t="shared" si="5"/>
        <v>837000</v>
      </c>
      <c r="F141" s="16"/>
      <c r="G141" s="16"/>
      <c r="H141" s="16"/>
    </row>
    <row r="142" spans="2:9">
      <c r="C142" s="16"/>
      <c r="D142" s="16"/>
      <c r="E142" s="8">
        <f t="shared" si="5"/>
        <v>837000</v>
      </c>
      <c r="F142" s="16"/>
      <c r="G142" s="16"/>
      <c r="H142" s="16"/>
    </row>
    <row r="143" spans="2:9">
      <c r="C143" s="16"/>
      <c r="D143" s="16"/>
      <c r="E143" s="8">
        <f t="shared" si="5"/>
        <v>837000</v>
      </c>
      <c r="F143" s="16"/>
      <c r="G143" s="16"/>
      <c r="H143" s="16"/>
    </row>
    <row r="144" spans="2:9">
      <c r="C144" s="16"/>
      <c r="D144" s="16"/>
      <c r="E144" s="8">
        <f t="shared" si="5"/>
        <v>837000</v>
      </c>
      <c r="F144" s="16"/>
      <c r="G144" s="16"/>
      <c r="H144" s="16"/>
    </row>
    <row r="145" spans="3:9">
      <c r="C145" s="16"/>
      <c r="D145" s="16"/>
      <c r="E145" s="8">
        <f t="shared" si="5"/>
        <v>837000</v>
      </c>
      <c r="F145" s="16"/>
      <c r="G145" s="16"/>
      <c r="H145" s="16"/>
    </row>
    <row r="146" spans="3:9">
      <c r="C146" s="16"/>
      <c r="D146" s="16"/>
      <c r="E146" s="8">
        <f t="shared" si="5"/>
        <v>837000</v>
      </c>
      <c r="F146" s="16"/>
      <c r="G146" s="16"/>
      <c r="H146" s="16"/>
    </row>
    <row r="147" spans="3:9">
      <c r="C147" s="16"/>
      <c r="D147" s="16"/>
      <c r="E147" s="8">
        <f t="shared" si="5"/>
        <v>837000</v>
      </c>
      <c r="F147" s="16"/>
      <c r="G147" s="16"/>
      <c r="H147" s="16"/>
    </row>
    <row r="148" spans="3:9">
      <c r="C148" s="16"/>
      <c r="D148" s="16"/>
      <c r="E148" s="8">
        <f t="shared" si="5"/>
        <v>837000</v>
      </c>
      <c r="F148" s="16"/>
      <c r="G148" s="16"/>
      <c r="H148" s="16"/>
    </row>
    <row r="149" spans="3:9">
      <c r="C149" s="16"/>
      <c r="D149" s="16"/>
      <c r="E149" s="8">
        <f t="shared" si="5"/>
        <v>837000</v>
      </c>
      <c r="F149" s="16"/>
      <c r="G149" s="16"/>
      <c r="H149" s="16"/>
    </row>
    <row r="150" spans="3:9">
      <c r="C150" s="16"/>
      <c r="D150" s="16"/>
      <c r="E150" s="8">
        <f t="shared" si="5"/>
        <v>837000</v>
      </c>
      <c r="F150" s="16"/>
      <c r="G150" s="16"/>
      <c r="H150" s="16"/>
    </row>
    <row r="151" spans="3:9">
      <c r="C151" s="16"/>
      <c r="D151" s="16"/>
      <c r="E151" s="8">
        <f t="shared" si="5"/>
        <v>837000</v>
      </c>
      <c r="F151" s="16"/>
      <c r="G151" s="16"/>
      <c r="H151" s="16"/>
    </row>
    <row r="152" spans="3:9">
      <c r="C152" s="16"/>
      <c r="D152" s="16"/>
      <c r="E152" s="8">
        <f t="shared" si="5"/>
        <v>837000</v>
      </c>
      <c r="F152" s="16"/>
      <c r="G152" s="16"/>
      <c r="H152" s="16"/>
    </row>
    <row r="153" spans="3:9">
      <c r="C153" s="16"/>
      <c r="D153" s="16"/>
      <c r="E153" s="8">
        <f t="shared" si="5"/>
        <v>837000</v>
      </c>
      <c r="F153" s="16"/>
      <c r="G153" s="16"/>
      <c r="H153" s="16"/>
    </row>
    <row r="154" spans="3:9">
      <c r="C154" s="16"/>
      <c r="D154" s="16"/>
      <c r="E154" s="8">
        <f t="shared" si="5"/>
        <v>837000</v>
      </c>
      <c r="F154" s="16"/>
      <c r="G154" s="16"/>
      <c r="H154" s="16"/>
    </row>
    <row r="155" spans="3:9">
      <c r="C155" s="16"/>
      <c r="D155" s="16"/>
      <c r="E155" s="8">
        <f t="shared" si="5"/>
        <v>837000</v>
      </c>
      <c r="F155" s="16"/>
      <c r="G155" s="16"/>
      <c r="H155" s="16"/>
    </row>
    <row r="156" spans="3:9">
      <c r="C156" s="16"/>
      <c r="D156" s="16"/>
      <c r="E156" s="8">
        <f t="shared" si="5"/>
        <v>837000</v>
      </c>
      <c r="F156" s="16"/>
      <c r="G156" s="16"/>
      <c r="H156" s="16"/>
    </row>
    <row r="157" spans="3:9">
      <c r="C157" s="16"/>
      <c r="D157" s="16"/>
      <c r="E157" s="8">
        <f t="shared" si="5"/>
        <v>837000</v>
      </c>
      <c r="F157" s="16"/>
      <c r="G157" s="16"/>
      <c r="H157" s="16"/>
      <c r="I157" s="2"/>
    </row>
    <row r="158" spans="3:9">
      <c r="C158" s="16"/>
      <c r="D158" s="16"/>
      <c r="E158" s="8">
        <f t="shared" si="5"/>
        <v>837000</v>
      </c>
      <c r="F158" s="16"/>
      <c r="G158" s="16"/>
      <c r="H158" s="16"/>
    </row>
    <row r="159" spans="3:9">
      <c r="C159" s="16"/>
      <c r="D159" s="16"/>
      <c r="E159" s="8">
        <f t="shared" si="5"/>
        <v>837000</v>
      </c>
      <c r="F159" s="16"/>
      <c r="G159" s="16"/>
      <c r="H159" s="16"/>
    </row>
    <row r="160" spans="3:9">
      <c r="C160" s="16"/>
      <c r="D160" s="16"/>
      <c r="E160" s="8">
        <f t="shared" si="5"/>
        <v>837000</v>
      </c>
      <c r="F160" s="16"/>
      <c r="G160" s="16"/>
      <c r="H160" s="16"/>
    </row>
    <row r="161" spans="3:9">
      <c r="C161" s="4"/>
      <c r="D161" s="16"/>
      <c r="E161" s="8">
        <f t="shared" si="5"/>
        <v>837000</v>
      </c>
      <c r="F161" s="4"/>
      <c r="G161" s="4"/>
      <c r="H161" s="4"/>
      <c r="I161" s="20"/>
    </row>
    <row r="162" spans="3:9">
      <c r="C162" s="4"/>
      <c r="D162" s="4"/>
      <c r="E162" s="8"/>
      <c r="F162" s="4"/>
      <c r="G162" s="4"/>
      <c r="H162" s="4"/>
    </row>
    <row r="163" spans="3:9">
      <c r="C163" s="4"/>
      <c r="D163" s="4"/>
      <c r="E163" s="8"/>
      <c r="F163" s="4"/>
      <c r="G163" s="4"/>
      <c r="H163" s="4"/>
    </row>
    <row r="164" spans="3:9">
      <c r="C164" s="4"/>
      <c r="D164" s="4"/>
      <c r="E164" s="8"/>
      <c r="F164" s="4"/>
      <c r="G164" s="4"/>
      <c r="H164" s="4"/>
    </row>
    <row r="165" spans="3:9">
      <c r="C165" s="4"/>
      <c r="D165" s="4"/>
      <c r="E165" s="8"/>
      <c r="F165" s="4"/>
      <c r="G165" s="4"/>
      <c r="H165" s="4"/>
    </row>
    <row r="166" spans="3:9">
      <c r="C166" s="4"/>
      <c r="D166" s="4"/>
      <c r="E166" s="8"/>
      <c r="F166" s="4"/>
      <c r="G166" s="4"/>
      <c r="H166" s="4"/>
    </row>
    <row r="167" spans="3:9">
      <c r="C167" s="4"/>
      <c r="D167" s="4"/>
      <c r="E167" s="8"/>
      <c r="F167" s="4"/>
      <c r="G167" s="4"/>
      <c r="H167" s="4"/>
    </row>
    <row r="168" spans="3:9">
      <c r="E168" s="7"/>
    </row>
    <row r="169" spans="3:9">
      <c r="E169" s="7"/>
    </row>
    <row r="170" spans="3:9">
      <c r="E170" s="7"/>
    </row>
  </sheetData>
  <pageMargins left="0.7" right="0.7" top="0.75" bottom="0.75" header="0.3" footer="0.3"/>
  <pageSetup orientation="portrait" verticalDpi="200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2:R171"/>
  <sheetViews>
    <sheetView workbookViewId="0">
      <selection activeCell="I9" sqref="I9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9" style="1" bestFit="1" customWidth="1"/>
    <col min="12" max="12" width="9.28515625" style="1" bestFit="1" customWidth="1"/>
    <col min="13" max="13" width="6.42578125" style="1" bestFit="1" customWidth="1"/>
    <col min="14" max="14" width="7.28515625" style="1" bestFit="1" customWidth="1"/>
    <col min="15" max="15" width="8.7109375" style="1" bestFit="1" customWidth="1"/>
    <col min="16" max="16" width="7.5703125" style="1" bestFit="1" customWidth="1"/>
    <col min="17" max="17" width="13.42578125" style="1" bestFit="1" customWidth="1"/>
    <col min="18" max="18" width="8.42578125" style="1" bestFit="1" customWidth="1"/>
    <col min="19" max="16384" width="11.42578125" style="1"/>
  </cols>
  <sheetData>
    <row r="2" spans="2:12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2">
      <c r="C3" s="3"/>
      <c r="D3" s="3"/>
      <c r="E3" s="6"/>
      <c r="I3" s="3"/>
    </row>
    <row r="4" spans="2:12">
      <c r="B4" s="13" t="s">
        <v>36</v>
      </c>
      <c r="C4" s="13"/>
      <c r="D4" s="13"/>
      <c r="E4" s="14">
        <v>862650</v>
      </c>
      <c r="F4" s="29">
        <v>0</v>
      </c>
      <c r="G4" s="13"/>
      <c r="H4" s="22">
        <v>2284903</v>
      </c>
    </row>
    <row r="5" spans="2:12">
      <c r="B5" s="2"/>
      <c r="C5" s="16"/>
      <c r="D5" s="16"/>
      <c r="E5" s="8">
        <f>E4+C5+D5</f>
        <v>862650</v>
      </c>
      <c r="F5" s="17"/>
      <c r="G5" s="17"/>
      <c r="H5" s="17"/>
    </row>
    <row r="6" spans="2:12">
      <c r="B6" s="2">
        <v>43313</v>
      </c>
      <c r="C6" s="16"/>
      <c r="D6" s="16">
        <v>-90000</v>
      </c>
      <c r="E6" s="8">
        <f t="shared" ref="E6:E71" si="0">E5+C6+D6</f>
        <v>772650</v>
      </c>
      <c r="F6" s="17"/>
      <c r="G6" s="17"/>
      <c r="H6" s="17"/>
      <c r="I6" s="1" t="s">
        <v>62</v>
      </c>
      <c r="J6" s="20">
        <v>7700000</v>
      </c>
      <c r="K6" s="1" t="s">
        <v>9</v>
      </c>
    </row>
    <row r="7" spans="2:12">
      <c r="B7" s="2">
        <v>43314</v>
      </c>
      <c r="C7" s="16">
        <v>500000</v>
      </c>
      <c r="D7" s="16"/>
      <c r="E7" s="8">
        <f t="shared" si="0"/>
        <v>1272650</v>
      </c>
      <c r="F7" s="17"/>
      <c r="G7" s="17"/>
      <c r="H7" s="17"/>
      <c r="I7" s="10" t="s">
        <v>476</v>
      </c>
      <c r="J7" s="20">
        <v>-360000</v>
      </c>
      <c r="K7" s="1" t="s">
        <v>415</v>
      </c>
    </row>
    <row r="8" spans="2:12">
      <c r="B8" s="2">
        <v>43680</v>
      </c>
      <c r="C8" s="16"/>
      <c r="D8" s="16"/>
      <c r="E8" s="8">
        <f t="shared" si="0"/>
        <v>1272650</v>
      </c>
      <c r="F8" s="17">
        <v>12000</v>
      </c>
      <c r="G8" s="17"/>
      <c r="H8" s="17"/>
      <c r="I8" s="10" t="s">
        <v>654</v>
      </c>
      <c r="J8" s="20"/>
    </row>
    <row r="9" spans="2:12">
      <c r="B9" s="2">
        <v>43318</v>
      </c>
      <c r="C9" s="16"/>
      <c r="D9" s="16"/>
      <c r="E9" s="8">
        <f t="shared" si="0"/>
        <v>1272650</v>
      </c>
      <c r="F9" s="17">
        <v>92350</v>
      </c>
      <c r="G9" s="17"/>
      <c r="H9" s="17"/>
      <c r="I9" s="10" t="s">
        <v>513</v>
      </c>
      <c r="J9" s="20"/>
    </row>
    <row r="10" spans="2:12">
      <c r="B10" s="2">
        <v>43320</v>
      </c>
      <c r="C10" s="16">
        <v>75000</v>
      </c>
      <c r="D10" s="16"/>
      <c r="E10" s="8">
        <f t="shared" si="0"/>
        <v>1347650</v>
      </c>
      <c r="F10" s="17"/>
      <c r="G10" s="17"/>
      <c r="H10" s="17"/>
      <c r="I10" s="1" t="s">
        <v>477</v>
      </c>
      <c r="J10" s="20">
        <v>-1700000</v>
      </c>
      <c r="K10" s="1" t="s">
        <v>9</v>
      </c>
    </row>
    <row r="11" spans="2:12">
      <c r="B11" s="2">
        <v>43320</v>
      </c>
      <c r="C11" s="16"/>
      <c r="D11" s="16"/>
      <c r="E11" s="8">
        <f t="shared" si="0"/>
        <v>1347650</v>
      </c>
      <c r="F11" s="17">
        <v>30000</v>
      </c>
      <c r="G11" s="17"/>
      <c r="H11" s="17"/>
      <c r="I11" s="10" t="s">
        <v>478</v>
      </c>
      <c r="J11" s="20">
        <v>-1440000</v>
      </c>
      <c r="K11" s="1" t="s">
        <v>425</v>
      </c>
      <c r="L11" s="2">
        <v>43287</v>
      </c>
    </row>
    <row r="12" spans="2:12">
      <c r="B12" s="2">
        <v>43320</v>
      </c>
      <c r="C12" s="16"/>
      <c r="D12" s="16"/>
      <c r="E12" s="8">
        <f t="shared" si="0"/>
        <v>1347650</v>
      </c>
      <c r="F12" s="17">
        <v>22000</v>
      </c>
      <c r="G12" s="17"/>
      <c r="H12" s="17"/>
      <c r="I12" s="10" t="s">
        <v>479</v>
      </c>
      <c r="J12" s="20">
        <v>-500000</v>
      </c>
      <c r="K12" s="1" t="s">
        <v>427</v>
      </c>
      <c r="L12" s="2">
        <v>43290</v>
      </c>
    </row>
    <row r="13" spans="2:12">
      <c r="B13" s="2">
        <v>43320</v>
      </c>
      <c r="C13" s="16"/>
      <c r="D13" s="16"/>
      <c r="E13" s="8">
        <f t="shared" si="0"/>
        <v>1347650</v>
      </c>
      <c r="F13" s="17">
        <v>7300</v>
      </c>
      <c r="G13" s="17"/>
      <c r="H13" s="17"/>
      <c r="I13" s="10" t="s">
        <v>480</v>
      </c>
      <c r="J13" s="20">
        <v>-550000</v>
      </c>
      <c r="K13" s="1" t="s">
        <v>430</v>
      </c>
    </row>
    <row r="14" spans="2:12">
      <c r="B14" s="2">
        <v>43320</v>
      </c>
      <c r="C14" s="16"/>
      <c r="D14" s="16">
        <v>-54000</v>
      </c>
      <c r="E14" s="8">
        <f t="shared" si="0"/>
        <v>1293650</v>
      </c>
      <c r="F14" s="17">
        <v>-54000</v>
      </c>
      <c r="G14" s="17"/>
      <c r="H14" s="17"/>
      <c r="I14" s="10" t="s">
        <v>158</v>
      </c>
      <c r="J14" s="20">
        <v>-971000</v>
      </c>
      <c r="K14" s="1" t="s">
        <v>431</v>
      </c>
    </row>
    <row r="15" spans="2:12">
      <c r="B15" s="2">
        <v>43320</v>
      </c>
      <c r="C15" s="16"/>
      <c r="D15" s="16">
        <v>-74000</v>
      </c>
      <c r="E15" s="8">
        <f t="shared" si="0"/>
        <v>1219650</v>
      </c>
      <c r="F15" s="17">
        <v>-74000</v>
      </c>
      <c r="G15" s="17"/>
      <c r="H15" s="17"/>
      <c r="I15" s="10" t="s">
        <v>297</v>
      </c>
      <c r="J15" s="20">
        <v>-585000</v>
      </c>
      <c r="K15" s="1" t="s">
        <v>474</v>
      </c>
    </row>
    <row r="16" spans="2:12">
      <c r="B16" s="2">
        <v>43320</v>
      </c>
      <c r="C16" s="16"/>
      <c r="D16" s="16">
        <v>-98000</v>
      </c>
      <c r="E16" s="8">
        <f t="shared" si="0"/>
        <v>1121650</v>
      </c>
      <c r="F16" s="17">
        <v>-98000</v>
      </c>
      <c r="G16" s="17"/>
      <c r="H16" s="17"/>
      <c r="I16" s="10" t="s">
        <v>160</v>
      </c>
      <c r="J16" s="20">
        <v>-500000</v>
      </c>
      <c r="K16" s="1" t="s">
        <v>488</v>
      </c>
    </row>
    <row r="17" spans="2:18">
      <c r="B17" s="2">
        <v>43320</v>
      </c>
      <c r="C17" s="16"/>
      <c r="D17" s="16">
        <v>-2450</v>
      </c>
      <c r="E17" s="8">
        <f t="shared" si="0"/>
        <v>1119200</v>
      </c>
      <c r="F17" s="17"/>
      <c r="G17" s="17"/>
      <c r="H17" s="17"/>
      <c r="I17" s="10" t="s">
        <v>481</v>
      </c>
    </row>
    <row r="18" spans="2:18">
      <c r="B18" s="2">
        <v>43321</v>
      </c>
      <c r="C18" s="16"/>
      <c r="D18" s="16">
        <v>-600</v>
      </c>
      <c r="E18" s="8">
        <f t="shared" si="0"/>
        <v>1118600</v>
      </c>
      <c r="F18" s="17"/>
      <c r="G18" s="17"/>
      <c r="H18" s="17"/>
      <c r="I18" s="10" t="s">
        <v>482</v>
      </c>
    </row>
    <row r="19" spans="2:18">
      <c r="B19" s="2">
        <v>43321</v>
      </c>
      <c r="C19" s="16">
        <v>3000000</v>
      </c>
      <c r="D19" s="16"/>
      <c r="E19" s="8">
        <f t="shared" si="0"/>
        <v>4118600</v>
      </c>
      <c r="F19" s="17"/>
      <c r="G19" s="17"/>
      <c r="H19" s="17"/>
      <c r="I19" s="10" t="s">
        <v>483</v>
      </c>
      <c r="J19" s="1" t="s">
        <v>484</v>
      </c>
    </row>
    <row r="20" spans="2:18">
      <c r="B20" s="2">
        <v>43325</v>
      </c>
      <c r="C20" s="16"/>
      <c r="D20" s="16"/>
      <c r="E20" s="8">
        <f t="shared" si="0"/>
        <v>4118600</v>
      </c>
      <c r="F20" s="17"/>
      <c r="G20" s="17"/>
      <c r="H20" s="17">
        <v>500000</v>
      </c>
      <c r="I20" s="10" t="s">
        <v>485</v>
      </c>
    </row>
    <row r="21" spans="2:18">
      <c r="B21" s="2">
        <v>43327</v>
      </c>
      <c r="D21" s="16">
        <v>-51000</v>
      </c>
      <c r="E21" s="8">
        <f t="shared" si="0"/>
        <v>4067600</v>
      </c>
      <c r="F21" s="17"/>
      <c r="G21" s="17"/>
      <c r="H21" s="17"/>
      <c r="I21" s="10" t="s">
        <v>195</v>
      </c>
      <c r="M21" s="49"/>
      <c r="N21" s="50"/>
      <c r="P21" s="20"/>
      <c r="R21" s="20"/>
    </row>
    <row r="22" spans="2:18">
      <c r="B22" s="2">
        <v>43328</v>
      </c>
      <c r="C22" s="16">
        <v>10000</v>
      </c>
      <c r="D22" s="16"/>
      <c r="E22" s="8">
        <f t="shared" si="0"/>
        <v>4077600</v>
      </c>
      <c r="F22" s="17"/>
      <c r="G22" s="17"/>
      <c r="H22" s="17"/>
      <c r="I22" s="1" t="s">
        <v>486</v>
      </c>
      <c r="M22" s="49"/>
      <c r="N22" s="50"/>
      <c r="P22" s="20"/>
      <c r="R22" s="20"/>
    </row>
    <row r="23" spans="2:18">
      <c r="B23" s="2">
        <v>43328</v>
      </c>
      <c r="C23" s="16">
        <v>40000</v>
      </c>
      <c r="D23" s="16"/>
      <c r="E23" s="8">
        <f t="shared" si="0"/>
        <v>4117600</v>
      </c>
      <c r="F23" s="17"/>
      <c r="G23" s="17"/>
      <c r="H23" s="17"/>
      <c r="I23" s="10" t="s">
        <v>487</v>
      </c>
      <c r="M23" s="49"/>
      <c r="N23" s="50"/>
      <c r="P23" s="20"/>
      <c r="R23" s="20"/>
    </row>
    <row r="24" spans="2:18">
      <c r="B24" s="2">
        <v>43334</v>
      </c>
      <c r="C24" s="16"/>
      <c r="D24" s="16">
        <v>-84900</v>
      </c>
      <c r="E24" s="8">
        <f t="shared" si="0"/>
        <v>4032700</v>
      </c>
      <c r="F24" s="17"/>
      <c r="G24" s="17"/>
      <c r="H24" s="17"/>
      <c r="I24" s="10" t="s">
        <v>96</v>
      </c>
      <c r="M24" s="49"/>
      <c r="N24" s="50"/>
      <c r="P24" s="20"/>
      <c r="R24" s="20"/>
    </row>
    <row r="25" spans="2:18">
      <c r="B25" s="2">
        <v>43339</v>
      </c>
      <c r="C25" s="16"/>
      <c r="D25" s="16">
        <v>-14500</v>
      </c>
      <c r="E25" s="8">
        <f t="shared" si="0"/>
        <v>4018200</v>
      </c>
      <c r="F25" s="17"/>
      <c r="G25" s="17"/>
      <c r="H25" s="17"/>
      <c r="I25" s="1" t="s">
        <v>489</v>
      </c>
      <c r="M25" s="49"/>
      <c r="N25" s="50"/>
      <c r="P25" s="20"/>
      <c r="R25" s="20"/>
    </row>
    <row r="26" spans="2:18">
      <c r="B26" s="2">
        <v>43339</v>
      </c>
      <c r="C26" s="16">
        <v>2500000</v>
      </c>
      <c r="D26" s="16"/>
      <c r="E26" s="8">
        <f t="shared" si="0"/>
        <v>6518200</v>
      </c>
      <c r="F26" s="17"/>
      <c r="G26" s="17"/>
      <c r="H26" s="17"/>
      <c r="I26" s="1" t="s">
        <v>483</v>
      </c>
      <c r="M26" s="49"/>
      <c r="N26" s="50"/>
      <c r="P26" s="20"/>
      <c r="R26" s="20"/>
    </row>
    <row r="27" spans="2:18">
      <c r="B27" s="2">
        <v>43340</v>
      </c>
      <c r="C27" s="16"/>
      <c r="D27" s="16">
        <v>-87000</v>
      </c>
      <c r="E27" s="8">
        <f t="shared" si="0"/>
        <v>6431200</v>
      </c>
      <c r="F27" s="17"/>
      <c r="G27" s="17"/>
      <c r="H27" s="17"/>
      <c r="I27" s="10" t="s">
        <v>62</v>
      </c>
      <c r="M27" s="49"/>
      <c r="N27" s="50"/>
      <c r="P27" s="20"/>
      <c r="R27" s="20"/>
    </row>
    <row r="28" spans="2:18">
      <c r="B28" s="2">
        <v>43340</v>
      </c>
      <c r="C28" s="16"/>
      <c r="D28" s="16">
        <v>-75500</v>
      </c>
      <c r="E28" s="8">
        <f t="shared" si="0"/>
        <v>6355700</v>
      </c>
      <c r="F28" s="17"/>
      <c r="G28" s="17"/>
      <c r="H28" s="17"/>
      <c r="I28" s="10" t="s">
        <v>61</v>
      </c>
      <c r="M28" s="49"/>
      <c r="N28" s="50"/>
      <c r="P28" s="20"/>
      <c r="R28" s="20"/>
    </row>
    <row r="29" spans="2:18">
      <c r="B29" s="2">
        <v>43340</v>
      </c>
      <c r="C29" s="16"/>
      <c r="D29" s="16">
        <v>-15900</v>
      </c>
      <c r="E29" s="8">
        <f t="shared" si="0"/>
        <v>6339800</v>
      </c>
      <c r="F29" s="17"/>
      <c r="G29" s="17"/>
      <c r="H29" s="17"/>
      <c r="I29" s="1" t="s">
        <v>490</v>
      </c>
      <c r="M29" s="49"/>
      <c r="N29" s="50"/>
      <c r="P29" s="20"/>
      <c r="R29" s="20"/>
    </row>
    <row r="30" spans="2:18">
      <c r="B30" s="2">
        <v>43342</v>
      </c>
      <c r="C30" s="16"/>
      <c r="D30" s="16"/>
      <c r="E30" s="8">
        <f t="shared" si="0"/>
        <v>6339800</v>
      </c>
      <c r="F30" s="17"/>
      <c r="G30" s="17"/>
      <c r="H30" s="17">
        <v>-222700</v>
      </c>
      <c r="I30" s="1" t="s">
        <v>492</v>
      </c>
      <c r="M30" s="49"/>
      <c r="N30" s="50"/>
      <c r="P30" s="20"/>
      <c r="R30" s="20"/>
    </row>
    <row r="31" spans="2:18">
      <c r="B31" s="2">
        <v>43342</v>
      </c>
      <c r="C31" s="16"/>
      <c r="D31" s="16"/>
      <c r="E31" s="8">
        <f t="shared" si="0"/>
        <v>6339800</v>
      </c>
      <c r="F31" s="17"/>
      <c r="G31" s="17"/>
      <c r="H31" s="17">
        <v>-191700</v>
      </c>
      <c r="I31" s="1" t="s">
        <v>491</v>
      </c>
      <c r="M31" s="49"/>
      <c r="N31" s="50"/>
      <c r="P31" s="20"/>
      <c r="R31" s="20"/>
    </row>
    <row r="32" spans="2:18">
      <c r="B32" s="2"/>
      <c r="C32" s="16"/>
      <c r="D32" s="16"/>
      <c r="E32" s="8">
        <f t="shared" si="0"/>
        <v>6339800</v>
      </c>
      <c r="F32" s="17"/>
      <c r="G32" s="17"/>
      <c r="H32" s="17"/>
      <c r="M32" s="49"/>
      <c r="N32" s="50"/>
      <c r="P32" s="20"/>
      <c r="R32" s="20"/>
    </row>
    <row r="33" spans="2:18">
      <c r="B33" s="2"/>
      <c r="C33" s="16"/>
      <c r="D33" s="16"/>
      <c r="E33" s="8">
        <f t="shared" si="0"/>
        <v>6339800</v>
      </c>
      <c r="F33" s="17"/>
      <c r="G33" s="17"/>
      <c r="H33" s="17"/>
      <c r="I33" s="10"/>
      <c r="M33" s="49"/>
      <c r="N33" s="50"/>
      <c r="P33" s="20"/>
      <c r="R33" s="20"/>
    </row>
    <row r="34" spans="2:18">
      <c r="B34" s="2"/>
      <c r="C34" s="16"/>
      <c r="D34" s="16"/>
      <c r="E34" s="8">
        <f t="shared" si="0"/>
        <v>6339800</v>
      </c>
      <c r="F34" s="17"/>
      <c r="G34" s="17"/>
      <c r="H34" s="17"/>
      <c r="M34" s="49"/>
      <c r="N34" s="50"/>
      <c r="P34" s="20"/>
      <c r="R34" s="20"/>
    </row>
    <row r="35" spans="2:18">
      <c r="B35" s="2"/>
      <c r="C35" s="16"/>
      <c r="D35" s="16"/>
      <c r="E35" s="8">
        <f t="shared" si="0"/>
        <v>6339800</v>
      </c>
      <c r="F35" s="17"/>
      <c r="G35" s="17"/>
      <c r="H35" s="17"/>
      <c r="M35" s="49"/>
      <c r="N35" s="50"/>
      <c r="P35" s="20"/>
      <c r="R35" s="20"/>
    </row>
    <row r="36" spans="2:18">
      <c r="B36" s="2"/>
      <c r="C36" s="16"/>
      <c r="D36" s="16"/>
      <c r="E36" s="8">
        <f t="shared" si="0"/>
        <v>6339800</v>
      </c>
      <c r="F36" s="17">
        <f>SUM(F4:F35)</f>
        <v>-62350</v>
      </c>
      <c r="G36" s="17"/>
      <c r="H36" s="17">
        <f>SUM(H4:H35)</f>
        <v>2370503</v>
      </c>
      <c r="I36" s="10"/>
      <c r="M36" s="49"/>
      <c r="N36" s="50"/>
      <c r="P36" s="20"/>
      <c r="R36" s="20"/>
    </row>
    <row r="37" spans="2:18">
      <c r="B37" s="2"/>
      <c r="C37" s="16"/>
      <c r="D37" s="16"/>
      <c r="E37" s="8">
        <f t="shared" si="0"/>
        <v>6339800</v>
      </c>
      <c r="F37" s="17"/>
      <c r="G37" s="17"/>
      <c r="H37" s="17">
        <f>H36-F36</f>
        <v>2432853</v>
      </c>
      <c r="I37" s="10"/>
      <c r="M37" s="49"/>
      <c r="N37" s="50"/>
      <c r="P37" s="20"/>
      <c r="R37" s="20"/>
    </row>
    <row r="38" spans="2:18">
      <c r="B38" s="28" t="s">
        <v>47</v>
      </c>
      <c r="C38" s="22"/>
      <c r="D38" s="22"/>
      <c r="E38" s="14">
        <f t="shared" si="0"/>
        <v>6339800</v>
      </c>
      <c r="F38" s="22"/>
      <c r="G38" s="22"/>
      <c r="H38" s="22">
        <f>H37</f>
        <v>2432853</v>
      </c>
      <c r="I38" s="13"/>
      <c r="M38" s="49"/>
      <c r="N38" s="50"/>
      <c r="P38" s="20"/>
      <c r="R38" s="20"/>
    </row>
    <row r="39" spans="2:18">
      <c r="B39" s="2"/>
      <c r="C39" s="16"/>
      <c r="D39" s="16"/>
      <c r="E39" s="8">
        <f t="shared" si="0"/>
        <v>6339800</v>
      </c>
      <c r="F39" s="17"/>
      <c r="G39" s="17"/>
      <c r="H39" s="17"/>
      <c r="M39" s="49"/>
      <c r="N39" s="50"/>
      <c r="P39" s="20"/>
      <c r="R39" s="20"/>
    </row>
    <row r="40" spans="2:18">
      <c r="B40" s="2"/>
      <c r="C40" s="16"/>
      <c r="D40" s="16"/>
      <c r="E40" s="8">
        <f t="shared" si="0"/>
        <v>6339800</v>
      </c>
      <c r="F40" s="17"/>
      <c r="G40" s="17"/>
      <c r="H40" s="17"/>
      <c r="I40" s="1" t="s">
        <v>509</v>
      </c>
      <c r="M40" s="49"/>
      <c r="N40" s="50"/>
      <c r="P40" s="20"/>
      <c r="R40" s="20"/>
    </row>
    <row r="41" spans="2:18">
      <c r="B41" s="2"/>
      <c r="C41" s="16"/>
      <c r="D41" s="16"/>
      <c r="E41" s="8">
        <f t="shared" si="0"/>
        <v>6339800</v>
      </c>
      <c r="F41" s="17"/>
      <c r="G41" s="17"/>
      <c r="H41" s="17"/>
      <c r="I41" s="10"/>
      <c r="M41" s="49"/>
      <c r="N41" s="50"/>
      <c r="P41" s="20"/>
      <c r="R41" s="20"/>
    </row>
    <row r="42" spans="2:18">
      <c r="B42" s="2"/>
      <c r="C42" s="16"/>
      <c r="D42" s="16"/>
      <c r="E42" s="8">
        <f t="shared" si="0"/>
        <v>6339800</v>
      </c>
      <c r="F42" s="17"/>
      <c r="G42" s="17"/>
      <c r="H42" s="17"/>
      <c r="M42" s="49"/>
      <c r="N42" s="50"/>
      <c r="P42" s="20"/>
      <c r="R42" s="20"/>
    </row>
    <row r="43" spans="2:18">
      <c r="B43" s="2"/>
      <c r="C43" s="16"/>
      <c r="D43" s="16"/>
      <c r="E43" s="8">
        <f t="shared" si="0"/>
        <v>6339800</v>
      </c>
      <c r="F43" s="17"/>
      <c r="G43" s="17"/>
      <c r="H43" s="17"/>
      <c r="R43" s="20"/>
    </row>
    <row r="44" spans="2:18">
      <c r="B44" s="2"/>
      <c r="C44" s="16"/>
      <c r="D44" s="16"/>
      <c r="E44" s="8">
        <f t="shared" si="0"/>
        <v>6339800</v>
      </c>
      <c r="F44" s="17"/>
      <c r="G44" s="17"/>
      <c r="H44" s="17"/>
    </row>
    <row r="45" spans="2:18">
      <c r="B45" s="2"/>
      <c r="C45" s="16"/>
      <c r="D45" s="16"/>
      <c r="E45" s="8">
        <f t="shared" si="0"/>
        <v>6339800</v>
      </c>
      <c r="F45" s="17"/>
      <c r="G45" s="17"/>
      <c r="H45" s="17"/>
      <c r="I45" s="10"/>
    </row>
    <row r="46" spans="2:18">
      <c r="B46" s="2"/>
      <c r="C46" s="16"/>
      <c r="D46" s="16"/>
      <c r="E46" s="8">
        <f t="shared" si="0"/>
        <v>6339800</v>
      </c>
      <c r="F46" s="17"/>
      <c r="G46" s="17"/>
      <c r="H46" s="17"/>
    </row>
    <row r="47" spans="2:18">
      <c r="B47" s="2"/>
      <c r="C47" s="16"/>
      <c r="D47" s="16"/>
      <c r="E47" s="8">
        <f t="shared" si="0"/>
        <v>6339800</v>
      </c>
      <c r="F47" s="17"/>
      <c r="G47" s="17"/>
      <c r="H47" s="17"/>
    </row>
    <row r="48" spans="2:18">
      <c r="B48" s="2"/>
      <c r="C48" s="16"/>
      <c r="D48" s="16"/>
      <c r="E48" s="8">
        <f t="shared" si="0"/>
        <v>6339800</v>
      </c>
      <c r="F48" s="17"/>
      <c r="G48" s="17"/>
      <c r="H48" s="17"/>
    </row>
    <row r="49" spans="2:10">
      <c r="B49" s="2"/>
      <c r="C49" s="16"/>
      <c r="D49" s="16"/>
      <c r="E49" s="8">
        <f t="shared" si="0"/>
        <v>6339800</v>
      </c>
      <c r="F49" s="17"/>
      <c r="G49" s="17"/>
      <c r="H49" s="17"/>
    </row>
    <row r="50" spans="2:10">
      <c r="B50" s="2"/>
      <c r="C50" s="16"/>
      <c r="D50" s="16"/>
      <c r="E50" s="8">
        <f t="shared" si="0"/>
        <v>6339800</v>
      </c>
      <c r="F50" s="17"/>
      <c r="G50" s="17"/>
      <c r="H50" s="17"/>
      <c r="I50" s="10"/>
    </row>
    <row r="51" spans="2:10">
      <c r="B51" s="2"/>
      <c r="C51" s="16"/>
      <c r="D51" s="16"/>
      <c r="E51" s="8">
        <f t="shared" si="0"/>
        <v>6339800</v>
      </c>
      <c r="F51" s="17"/>
      <c r="G51" s="17"/>
      <c r="H51" s="17"/>
      <c r="I51" s="10"/>
    </row>
    <row r="52" spans="2:10">
      <c r="C52" s="16"/>
      <c r="D52" s="16"/>
      <c r="E52" s="8">
        <f t="shared" si="0"/>
        <v>6339800</v>
      </c>
      <c r="F52" s="17"/>
      <c r="G52" s="17"/>
      <c r="H52" s="17"/>
      <c r="I52" s="10"/>
    </row>
    <row r="53" spans="2:10">
      <c r="C53" s="16"/>
      <c r="D53" s="16"/>
      <c r="E53" s="8">
        <f t="shared" si="0"/>
        <v>6339800</v>
      </c>
      <c r="F53" s="17"/>
      <c r="G53" s="17"/>
      <c r="H53" s="17"/>
    </row>
    <row r="54" spans="2:10">
      <c r="B54" s="39"/>
      <c r="C54" s="36"/>
      <c r="D54" s="36"/>
      <c r="E54" s="9">
        <f t="shared" si="0"/>
        <v>6339800</v>
      </c>
      <c r="F54" s="36"/>
      <c r="G54" s="36"/>
      <c r="H54" s="36"/>
      <c r="I54" s="48"/>
    </row>
    <row r="55" spans="2:10">
      <c r="B55" s="2"/>
      <c r="C55" s="16"/>
      <c r="D55" s="16"/>
      <c r="E55" s="8">
        <f t="shared" si="0"/>
        <v>6339800</v>
      </c>
      <c r="F55" s="17"/>
      <c r="G55" s="17"/>
      <c r="H55" s="17"/>
      <c r="I55" s="10"/>
    </row>
    <row r="56" spans="2:10">
      <c r="B56" s="2"/>
      <c r="C56" s="16"/>
      <c r="D56" s="16"/>
      <c r="E56" s="8">
        <f t="shared" si="0"/>
        <v>6339800</v>
      </c>
      <c r="F56" s="17"/>
      <c r="G56" s="17"/>
      <c r="H56" s="17"/>
      <c r="I56" s="10"/>
    </row>
    <row r="57" spans="2:10">
      <c r="B57" s="2"/>
      <c r="C57" s="16"/>
      <c r="D57" s="16"/>
      <c r="E57" s="8">
        <f t="shared" si="0"/>
        <v>6339800</v>
      </c>
      <c r="F57" s="17"/>
      <c r="G57" s="17"/>
      <c r="H57" s="17"/>
      <c r="I57" s="10"/>
    </row>
    <row r="58" spans="2:10">
      <c r="B58" s="2"/>
      <c r="C58" s="16"/>
      <c r="D58" s="16"/>
      <c r="E58" s="8">
        <f t="shared" si="0"/>
        <v>6339800</v>
      </c>
      <c r="F58" s="17"/>
      <c r="G58" s="17"/>
      <c r="H58" s="17"/>
      <c r="I58" s="10"/>
    </row>
    <row r="59" spans="2:10">
      <c r="B59" s="2"/>
      <c r="C59" s="16"/>
      <c r="D59" s="16"/>
      <c r="E59" s="8">
        <f t="shared" si="0"/>
        <v>6339800</v>
      </c>
      <c r="F59" s="17"/>
      <c r="G59" s="17"/>
      <c r="H59" s="17"/>
      <c r="I59" s="10"/>
    </row>
    <row r="60" spans="2:10">
      <c r="B60" s="2"/>
      <c r="C60" s="16"/>
      <c r="D60" s="16"/>
      <c r="E60" s="8">
        <f t="shared" si="0"/>
        <v>6339800</v>
      </c>
      <c r="F60" s="17"/>
      <c r="G60" s="17"/>
      <c r="H60" s="17"/>
      <c r="I60" s="10"/>
    </row>
    <row r="61" spans="2:10">
      <c r="B61" s="39"/>
      <c r="C61" s="36"/>
      <c r="D61" s="36"/>
      <c r="E61" s="8">
        <f t="shared" si="0"/>
        <v>6339800</v>
      </c>
      <c r="F61" s="36"/>
      <c r="G61" s="36"/>
      <c r="H61" s="36"/>
      <c r="I61" s="48"/>
      <c r="J61" s="10"/>
    </row>
    <row r="62" spans="2:10">
      <c r="B62" s="2"/>
      <c r="C62" s="16"/>
      <c r="D62" s="16"/>
      <c r="E62" s="8">
        <f t="shared" si="0"/>
        <v>6339800</v>
      </c>
      <c r="F62" s="17"/>
      <c r="G62" s="17"/>
      <c r="H62" s="17"/>
      <c r="I62" s="10"/>
    </row>
    <row r="63" spans="2:10">
      <c r="B63" s="39"/>
      <c r="C63" s="36"/>
      <c r="D63" s="36"/>
      <c r="E63" s="8">
        <f t="shared" si="0"/>
        <v>6339800</v>
      </c>
      <c r="F63" s="17"/>
      <c r="G63" s="17"/>
      <c r="H63" s="17"/>
      <c r="I63" s="10"/>
    </row>
    <row r="64" spans="2:10">
      <c r="B64" s="2"/>
      <c r="C64" s="16"/>
      <c r="D64" s="16"/>
      <c r="E64" s="8">
        <f t="shared" si="0"/>
        <v>6339800</v>
      </c>
      <c r="F64" s="17"/>
      <c r="G64" s="17"/>
      <c r="H64" s="17"/>
      <c r="I64" s="10"/>
    </row>
    <row r="65" spans="2:10">
      <c r="B65" s="39"/>
      <c r="C65" s="36"/>
      <c r="D65" s="36"/>
      <c r="E65" s="8">
        <f t="shared" si="0"/>
        <v>6339800</v>
      </c>
      <c r="F65" s="17"/>
      <c r="G65" s="36"/>
      <c r="H65" s="36"/>
      <c r="I65" s="10"/>
      <c r="J65" s="10"/>
    </row>
    <row r="66" spans="2:10">
      <c r="B66" s="2"/>
      <c r="C66" s="16"/>
      <c r="D66" s="16"/>
      <c r="E66" s="8">
        <f t="shared" si="0"/>
        <v>6339800</v>
      </c>
      <c r="F66" s="17"/>
      <c r="G66" s="17"/>
      <c r="H66" s="17"/>
      <c r="I66" s="10"/>
      <c r="J66" s="10"/>
    </row>
    <row r="67" spans="2:10">
      <c r="B67" s="2"/>
      <c r="C67" s="16"/>
      <c r="D67" s="16"/>
      <c r="E67" s="8">
        <f t="shared" si="0"/>
        <v>6339800</v>
      </c>
      <c r="F67" s="17"/>
      <c r="G67" s="17"/>
      <c r="H67" s="17"/>
      <c r="I67" s="10"/>
      <c r="J67" s="10"/>
    </row>
    <row r="68" spans="2:10">
      <c r="B68" s="2"/>
      <c r="C68" s="16"/>
      <c r="D68" s="16"/>
      <c r="E68" s="8">
        <f t="shared" si="0"/>
        <v>6339800</v>
      </c>
      <c r="F68" s="17"/>
      <c r="G68" s="17"/>
      <c r="H68" s="17"/>
      <c r="I68" s="10"/>
    </row>
    <row r="69" spans="2:10">
      <c r="B69" s="2"/>
      <c r="C69" s="16"/>
      <c r="D69" s="16"/>
      <c r="E69" s="8">
        <f t="shared" si="0"/>
        <v>6339800</v>
      </c>
      <c r="F69" s="17"/>
      <c r="G69" s="17"/>
      <c r="H69" s="17"/>
      <c r="J69" s="10"/>
    </row>
    <row r="70" spans="2:10">
      <c r="B70" s="2"/>
      <c r="C70" s="16"/>
      <c r="D70" s="16"/>
      <c r="E70" s="8">
        <f t="shared" si="0"/>
        <v>6339800</v>
      </c>
      <c r="F70" s="17"/>
      <c r="G70" s="17"/>
      <c r="H70" s="17"/>
      <c r="I70" s="10"/>
      <c r="J70" s="10"/>
    </row>
    <row r="71" spans="2:10">
      <c r="B71" s="2"/>
      <c r="C71" s="16"/>
      <c r="D71" s="16"/>
      <c r="E71" s="8">
        <f t="shared" si="0"/>
        <v>6339800</v>
      </c>
      <c r="F71" s="17"/>
      <c r="G71" s="17"/>
      <c r="H71" s="17"/>
      <c r="I71" s="10"/>
      <c r="J71" s="10"/>
    </row>
    <row r="72" spans="2:10">
      <c r="B72" s="2"/>
      <c r="C72" s="16"/>
      <c r="D72" s="16"/>
      <c r="E72" s="8">
        <f t="shared" ref="E72:E135" si="1">E71+C72+D72</f>
        <v>6339800</v>
      </c>
      <c r="F72" s="17"/>
      <c r="G72" s="17"/>
      <c r="H72" s="17"/>
      <c r="I72" s="10"/>
      <c r="J72" s="10"/>
    </row>
    <row r="73" spans="2:10">
      <c r="B73" s="30"/>
      <c r="C73" s="46"/>
      <c r="D73" s="46"/>
      <c r="E73" s="8">
        <f t="shared" si="1"/>
        <v>6339800</v>
      </c>
      <c r="F73" s="17"/>
      <c r="G73" s="17"/>
      <c r="H73" s="17"/>
      <c r="I73" s="10"/>
      <c r="J73" s="10"/>
    </row>
    <row r="74" spans="2:10">
      <c r="B74" s="30"/>
      <c r="C74" s="46"/>
      <c r="D74" s="46"/>
      <c r="E74" s="8">
        <f t="shared" si="1"/>
        <v>6339800</v>
      </c>
      <c r="F74" s="17"/>
      <c r="G74" s="17"/>
      <c r="H74" s="17"/>
      <c r="I74" s="10"/>
      <c r="J74" s="10"/>
    </row>
    <row r="75" spans="2:10">
      <c r="B75" s="2"/>
      <c r="C75" s="16"/>
      <c r="D75" s="16"/>
      <c r="E75" s="8">
        <f t="shared" si="1"/>
        <v>6339800</v>
      </c>
      <c r="F75" s="17"/>
      <c r="G75" s="17"/>
      <c r="H75" s="17"/>
      <c r="I75" s="10"/>
      <c r="J75" s="10"/>
    </row>
    <row r="76" spans="2:10">
      <c r="B76" s="2"/>
      <c r="C76" s="16"/>
      <c r="D76" s="16"/>
      <c r="E76" s="8">
        <f t="shared" si="1"/>
        <v>6339800</v>
      </c>
      <c r="F76" s="17"/>
      <c r="G76" s="17"/>
      <c r="H76" s="17"/>
      <c r="J76" s="10"/>
    </row>
    <row r="77" spans="2:10">
      <c r="B77" s="2"/>
      <c r="C77" s="16"/>
      <c r="D77" s="16"/>
      <c r="E77" s="8">
        <f t="shared" si="1"/>
        <v>6339800</v>
      </c>
      <c r="F77" s="17"/>
      <c r="G77" s="17"/>
      <c r="H77" s="17"/>
      <c r="I77" s="10"/>
      <c r="J77" s="10"/>
    </row>
    <row r="78" spans="2:10">
      <c r="B78" s="2"/>
      <c r="C78" s="16"/>
      <c r="D78" s="16"/>
      <c r="E78" s="8">
        <f t="shared" si="1"/>
        <v>6339800</v>
      </c>
      <c r="F78" s="17"/>
      <c r="G78" s="17"/>
      <c r="H78" s="17"/>
      <c r="J78" s="10"/>
    </row>
    <row r="79" spans="2:10">
      <c r="B79" s="2"/>
      <c r="D79" s="16"/>
      <c r="E79" s="8">
        <f t="shared" si="1"/>
        <v>6339800</v>
      </c>
      <c r="F79" s="17"/>
      <c r="G79" s="10"/>
      <c r="H79" s="17"/>
      <c r="J79" s="10"/>
    </row>
    <row r="80" spans="2:10">
      <c r="B80" s="2"/>
      <c r="D80" s="16"/>
      <c r="E80" s="8">
        <f t="shared" si="1"/>
        <v>6339800</v>
      </c>
      <c r="F80" s="17"/>
      <c r="G80" s="10"/>
      <c r="H80" s="17"/>
      <c r="I80" s="10"/>
      <c r="J80" s="10"/>
    </row>
    <row r="81" spans="2:10">
      <c r="B81" s="2"/>
      <c r="C81" s="16"/>
      <c r="D81" s="16"/>
      <c r="E81" s="8">
        <f t="shared" si="1"/>
        <v>6339800</v>
      </c>
      <c r="F81" s="17"/>
      <c r="G81" s="17"/>
      <c r="H81" s="17"/>
      <c r="I81" s="10"/>
      <c r="J81" s="10"/>
    </row>
    <row r="82" spans="2:10">
      <c r="B82" s="2"/>
      <c r="C82" s="16"/>
      <c r="D82" s="16"/>
      <c r="E82" s="8">
        <f t="shared" si="1"/>
        <v>6339800</v>
      </c>
      <c r="F82" s="17"/>
      <c r="G82" s="17"/>
      <c r="H82" s="17"/>
      <c r="I82" s="10"/>
      <c r="J82" s="10"/>
    </row>
    <row r="83" spans="2:10">
      <c r="B83" s="2"/>
      <c r="C83" s="16"/>
      <c r="D83" s="16"/>
      <c r="E83" s="8">
        <f t="shared" si="1"/>
        <v>6339800</v>
      </c>
      <c r="F83" s="17"/>
      <c r="G83" s="17"/>
      <c r="H83" s="17"/>
      <c r="J83" s="10"/>
    </row>
    <row r="84" spans="2:10">
      <c r="B84" s="2"/>
      <c r="C84" s="16"/>
      <c r="D84" s="16"/>
      <c r="E84" s="8">
        <f t="shared" si="1"/>
        <v>6339800</v>
      </c>
      <c r="F84" s="17"/>
      <c r="G84" s="17"/>
      <c r="H84" s="17"/>
      <c r="I84" s="10"/>
      <c r="J84" s="10"/>
    </row>
    <row r="85" spans="2:10">
      <c r="B85" s="2"/>
      <c r="C85" s="16"/>
      <c r="D85" s="16"/>
      <c r="E85" s="8">
        <f t="shared" si="1"/>
        <v>6339800</v>
      </c>
      <c r="F85" s="17"/>
      <c r="G85" s="17"/>
      <c r="H85" s="17"/>
      <c r="I85" s="10"/>
      <c r="J85" s="10"/>
    </row>
    <row r="86" spans="2:10">
      <c r="B86" s="2"/>
      <c r="C86" s="16"/>
      <c r="D86" s="16"/>
      <c r="E86" s="8">
        <f t="shared" si="1"/>
        <v>6339800</v>
      </c>
      <c r="F86" s="17"/>
      <c r="G86" s="17"/>
      <c r="H86" s="17"/>
      <c r="J86" s="10"/>
    </row>
    <row r="87" spans="2:10">
      <c r="B87" s="2"/>
      <c r="C87" s="16"/>
      <c r="D87" s="16"/>
      <c r="E87" s="8">
        <f t="shared" si="1"/>
        <v>6339800</v>
      </c>
      <c r="F87" s="17"/>
      <c r="G87" s="17"/>
      <c r="H87" s="17"/>
      <c r="I87" s="10"/>
      <c r="J87" s="10"/>
    </row>
    <row r="88" spans="2:10">
      <c r="B88" s="2"/>
      <c r="C88" s="16"/>
      <c r="D88" s="16"/>
      <c r="E88" s="8">
        <f t="shared" si="1"/>
        <v>6339800</v>
      </c>
      <c r="F88" s="17"/>
      <c r="G88" s="17"/>
      <c r="H88" s="17"/>
      <c r="I88" s="10"/>
      <c r="J88" s="10"/>
    </row>
    <row r="89" spans="2:10">
      <c r="B89" s="39"/>
      <c r="C89" s="36"/>
      <c r="D89" s="36"/>
      <c r="E89" s="8">
        <f t="shared" si="1"/>
        <v>6339800</v>
      </c>
      <c r="F89" s="36"/>
      <c r="G89" s="36"/>
      <c r="H89" s="36"/>
      <c r="I89" s="10"/>
      <c r="J89" s="10"/>
    </row>
    <row r="90" spans="2:10">
      <c r="B90" s="2"/>
      <c r="C90" s="16"/>
      <c r="D90" s="16"/>
      <c r="E90" s="8">
        <f t="shared" si="1"/>
        <v>6339800</v>
      </c>
      <c r="F90" s="17"/>
      <c r="G90" s="17"/>
      <c r="H90" s="17"/>
      <c r="I90" s="10"/>
      <c r="J90" s="10"/>
    </row>
    <row r="91" spans="2:10">
      <c r="B91" s="2"/>
      <c r="C91" s="16"/>
      <c r="D91" s="16"/>
      <c r="E91" s="8">
        <f t="shared" si="1"/>
        <v>6339800</v>
      </c>
      <c r="F91" s="17"/>
      <c r="G91" s="17"/>
      <c r="H91" s="17"/>
      <c r="J91" s="10"/>
    </row>
    <row r="92" spans="2:10">
      <c r="B92" s="2"/>
      <c r="C92" s="16"/>
      <c r="D92" s="16"/>
      <c r="E92" s="8">
        <f t="shared" si="1"/>
        <v>6339800</v>
      </c>
      <c r="G92" s="17"/>
      <c r="J92" s="10"/>
    </row>
    <row r="93" spans="2:10">
      <c r="B93" s="2"/>
      <c r="C93" s="16"/>
      <c r="D93" s="16"/>
      <c r="E93" s="8">
        <f t="shared" si="1"/>
        <v>6339800</v>
      </c>
      <c r="F93" s="17"/>
      <c r="G93" s="17"/>
      <c r="H93" s="17"/>
      <c r="I93" s="10"/>
      <c r="J93" s="10"/>
    </row>
    <row r="94" spans="2:10">
      <c r="B94" s="2"/>
      <c r="C94" s="16"/>
      <c r="D94" s="16"/>
      <c r="E94" s="8">
        <f t="shared" si="1"/>
        <v>6339800</v>
      </c>
      <c r="F94" s="17"/>
      <c r="G94" s="17"/>
      <c r="H94" s="17"/>
      <c r="I94" s="10"/>
      <c r="J94" s="10"/>
    </row>
    <row r="95" spans="2:10">
      <c r="B95" s="39"/>
      <c r="C95" s="36"/>
      <c r="D95" s="36"/>
      <c r="E95" s="8">
        <f t="shared" si="1"/>
        <v>6339800</v>
      </c>
      <c r="F95" s="36"/>
      <c r="G95" s="36"/>
      <c r="H95" s="36"/>
      <c r="I95" s="10"/>
      <c r="J95" s="10"/>
    </row>
    <row r="96" spans="2:10">
      <c r="B96" s="32"/>
      <c r="C96" s="17"/>
      <c r="D96" s="17"/>
      <c r="E96" s="8">
        <f t="shared" si="1"/>
        <v>6339800</v>
      </c>
      <c r="F96" s="17"/>
      <c r="G96" s="17"/>
      <c r="H96" s="17"/>
      <c r="I96" s="10"/>
      <c r="J96" s="10"/>
    </row>
    <row r="97" spans="1:10">
      <c r="B97" s="2"/>
      <c r="C97" s="16"/>
      <c r="D97" s="16"/>
      <c r="E97" s="8">
        <f t="shared" si="1"/>
        <v>6339800</v>
      </c>
      <c r="I97" s="10"/>
      <c r="J97" s="10"/>
    </row>
    <row r="98" spans="1:10">
      <c r="B98" s="2"/>
      <c r="C98" s="16"/>
      <c r="D98" s="16"/>
      <c r="E98" s="8">
        <f t="shared" si="1"/>
        <v>6339800</v>
      </c>
      <c r="I98" s="10"/>
      <c r="J98" s="10"/>
    </row>
    <row r="99" spans="1:10">
      <c r="B99" s="39"/>
      <c r="C99" s="17"/>
      <c r="D99" s="17"/>
      <c r="E99" s="8">
        <f t="shared" si="1"/>
        <v>6339800</v>
      </c>
      <c r="I99" s="10"/>
      <c r="J99" s="10"/>
    </row>
    <row r="100" spans="1:10">
      <c r="B100" s="2"/>
      <c r="C100" s="16"/>
      <c r="D100" s="16"/>
      <c r="E100" s="8">
        <f t="shared" si="1"/>
        <v>6339800</v>
      </c>
      <c r="F100" s="17"/>
      <c r="G100" s="17"/>
      <c r="H100" s="10"/>
      <c r="I100" s="10"/>
      <c r="J100" s="10"/>
    </row>
    <row r="101" spans="1:10">
      <c r="B101" s="2"/>
      <c r="C101" s="16"/>
      <c r="D101" s="16"/>
      <c r="E101" s="8">
        <f t="shared" si="1"/>
        <v>6339800</v>
      </c>
      <c r="F101" s="17"/>
      <c r="G101" s="17"/>
      <c r="H101" s="17"/>
      <c r="I101" s="10"/>
      <c r="J101" s="10"/>
    </row>
    <row r="102" spans="1:10">
      <c r="A102" s="44"/>
      <c r="B102" s="44"/>
      <c r="C102" s="43"/>
      <c r="D102" s="43">
        <v>-22800</v>
      </c>
      <c r="E102" s="8">
        <f t="shared" si="1"/>
        <v>6317000</v>
      </c>
      <c r="F102" s="43"/>
      <c r="G102" s="43"/>
      <c r="H102" s="43"/>
      <c r="I102" s="44" t="s">
        <v>263</v>
      </c>
    </row>
    <row r="103" spans="1:10">
      <c r="B103" s="39"/>
      <c r="C103" s="17"/>
      <c r="D103" s="17"/>
      <c r="E103" s="8">
        <f t="shared" si="1"/>
        <v>6317000</v>
      </c>
      <c r="F103" s="17"/>
      <c r="G103" s="17"/>
      <c r="H103" s="17"/>
      <c r="I103" s="10"/>
    </row>
    <row r="104" spans="1:10">
      <c r="B104" s="32"/>
      <c r="C104" s="17"/>
      <c r="D104" s="17"/>
      <c r="E104" s="8">
        <f t="shared" si="1"/>
        <v>6317000</v>
      </c>
      <c r="F104" s="17"/>
      <c r="G104" s="17"/>
      <c r="H104" s="17"/>
      <c r="I104" s="10"/>
    </row>
    <row r="105" spans="1:10">
      <c r="B105" s="39"/>
      <c r="C105" s="17"/>
      <c r="D105" s="17"/>
      <c r="E105" s="8">
        <f t="shared" si="1"/>
        <v>6317000</v>
      </c>
      <c r="F105" s="36"/>
      <c r="G105" s="36"/>
      <c r="H105" s="36"/>
      <c r="I105" s="10"/>
    </row>
    <row r="106" spans="1:10">
      <c r="B106" s="2"/>
      <c r="C106" s="16"/>
      <c r="D106" s="16"/>
      <c r="E106" s="8">
        <f t="shared" si="1"/>
        <v>6317000</v>
      </c>
      <c r="F106" s="17"/>
      <c r="G106" s="17"/>
      <c r="H106" s="17"/>
      <c r="I106" s="10"/>
    </row>
    <row r="107" spans="1:10">
      <c r="B107" s="2"/>
      <c r="C107" s="16"/>
      <c r="D107" s="16"/>
      <c r="E107" s="8">
        <f t="shared" si="1"/>
        <v>6317000</v>
      </c>
      <c r="F107" s="17"/>
      <c r="G107" s="17"/>
      <c r="H107" s="17"/>
      <c r="I107" s="10"/>
    </row>
    <row r="108" spans="1:10">
      <c r="B108" s="2"/>
      <c r="C108" s="16"/>
      <c r="D108" s="16"/>
      <c r="E108" s="8">
        <f t="shared" si="1"/>
        <v>6317000</v>
      </c>
      <c r="F108" s="17"/>
      <c r="G108" s="17"/>
      <c r="H108" s="17"/>
      <c r="I108" s="10"/>
    </row>
    <row r="109" spans="1:10">
      <c r="B109" s="2"/>
      <c r="C109" s="16"/>
      <c r="D109" s="16"/>
      <c r="E109" s="8">
        <f t="shared" si="1"/>
        <v>6317000</v>
      </c>
      <c r="F109" s="16"/>
      <c r="G109" s="16"/>
      <c r="H109" s="16"/>
    </row>
    <row r="110" spans="1:10">
      <c r="B110" s="2"/>
      <c r="C110" s="16"/>
      <c r="D110" s="16"/>
      <c r="E110" s="8">
        <f t="shared" si="1"/>
        <v>6317000</v>
      </c>
      <c r="F110" s="16"/>
      <c r="G110" s="16"/>
      <c r="H110" s="16"/>
    </row>
    <row r="111" spans="1:10">
      <c r="B111" s="2"/>
      <c r="C111" s="16"/>
      <c r="D111" s="16"/>
      <c r="E111" s="8">
        <f t="shared" si="1"/>
        <v>6317000</v>
      </c>
      <c r="F111" s="16"/>
      <c r="G111" s="16"/>
      <c r="H111" s="16"/>
    </row>
    <row r="112" spans="1:10">
      <c r="B112" s="2"/>
      <c r="C112" s="16"/>
      <c r="D112" s="16"/>
      <c r="E112" s="8">
        <f t="shared" si="1"/>
        <v>6317000</v>
      </c>
      <c r="F112" s="16"/>
      <c r="G112" s="16"/>
      <c r="H112" s="16"/>
    </row>
    <row r="113" spans="2:12">
      <c r="B113" s="2"/>
      <c r="C113" s="16"/>
      <c r="D113" s="16"/>
      <c r="E113" s="8">
        <f t="shared" si="1"/>
        <v>6317000</v>
      </c>
      <c r="F113" s="16"/>
      <c r="G113" s="16"/>
      <c r="H113" s="16"/>
    </row>
    <row r="114" spans="2:12">
      <c r="B114" s="2"/>
      <c r="C114" s="16"/>
      <c r="D114" s="16"/>
      <c r="E114" s="8">
        <f t="shared" si="1"/>
        <v>6317000</v>
      </c>
      <c r="F114" s="16"/>
      <c r="G114" s="16"/>
      <c r="H114" s="16"/>
    </row>
    <row r="115" spans="2:12">
      <c r="B115" s="2"/>
      <c r="C115" s="16"/>
      <c r="D115" s="16"/>
      <c r="E115" s="8">
        <f t="shared" si="1"/>
        <v>6317000</v>
      </c>
      <c r="F115" s="16"/>
      <c r="G115" s="16"/>
      <c r="H115" s="16"/>
    </row>
    <row r="116" spans="2:12">
      <c r="B116" s="2"/>
      <c r="C116" s="16"/>
      <c r="D116" s="16"/>
      <c r="E116" s="8">
        <f t="shared" si="1"/>
        <v>6317000</v>
      </c>
      <c r="F116" s="16"/>
      <c r="G116" s="16"/>
      <c r="H116" s="16"/>
    </row>
    <row r="117" spans="2:12">
      <c r="B117" s="2"/>
      <c r="C117" s="17"/>
      <c r="D117" s="17"/>
      <c r="E117" s="8">
        <f t="shared" si="1"/>
        <v>6317000</v>
      </c>
      <c r="F117" s="17"/>
      <c r="G117" s="17"/>
      <c r="H117" s="17"/>
      <c r="I117" s="10"/>
    </row>
    <row r="118" spans="2:12">
      <c r="B118" s="32"/>
      <c r="C118" s="17"/>
      <c r="D118" s="17"/>
      <c r="E118" s="8">
        <f t="shared" si="1"/>
        <v>6317000</v>
      </c>
      <c r="F118" s="17"/>
      <c r="G118" s="17"/>
      <c r="H118" s="17"/>
      <c r="I118" s="10"/>
      <c r="J118" s="10"/>
      <c r="K118" s="10"/>
      <c r="L118" s="10"/>
    </row>
    <row r="119" spans="2:12">
      <c r="B119" s="32"/>
      <c r="C119" s="17"/>
      <c r="D119" s="17"/>
      <c r="E119" s="8">
        <f t="shared" si="1"/>
        <v>6317000</v>
      </c>
      <c r="F119" s="17"/>
      <c r="G119" s="17"/>
      <c r="H119" s="17"/>
      <c r="I119" s="10"/>
      <c r="J119" s="10"/>
      <c r="K119" s="10"/>
      <c r="L119" s="10"/>
    </row>
    <row r="120" spans="2:12">
      <c r="B120" s="32"/>
      <c r="C120" s="17"/>
      <c r="D120" s="17"/>
      <c r="E120" s="8">
        <f t="shared" si="1"/>
        <v>6317000</v>
      </c>
      <c r="F120" s="17"/>
      <c r="G120" s="17"/>
      <c r="H120" s="17"/>
      <c r="I120" s="10"/>
      <c r="J120" s="10"/>
      <c r="K120" s="10"/>
      <c r="L120" s="10"/>
    </row>
    <row r="121" spans="2:12">
      <c r="B121" s="2"/>
      <c r="C121" s="16"/>
      <c r="D121" s="16"/>
      <c r="E121" s="8">
        <f t="shared" si="1"/>
        <v>6317000</v>
      </c>
      <c r="F121" s="17"/>
      <c r="G121" s="17"/>
      <c r="H121" s="17"/>
      <c r="I121" s="10"/>
      <c r="J121" s="10"/>
      <c r="K121" s="10"/>
      <c r="L121" s="10"/>
    </row>
    <row r="122" spans="2:12">
      <c r="B122" s="2"/>
      <c r="C122" s="16"/>
      <c r="D122" s="16"/>
      <c r="E122" s="8">
        <f t="shared" si="1"/>
        <v>6317000</v>
      </c>
      <c r="F122" s="17"/>
      <c r="G122" s="17"/>
      <c r="H122" s="17"/>
      <c r="I122" s="10"/>
      <c r="J122" s="10"/>
      <c r="K122" s="10"/>
      <c r="L122" s="10"/>
    </row>
    <row r="123" spans="2:12">
      <c r="B123" s="2"/>
      <c r="C123" s="16"/>
      <c r="D123" s="16"/>
      <c r="E123" s="8">
        <f t="shared" si="1"/>
        <v>6317000</v>
      </c>
      <c r="F123" s="17"/>
      <c r="G123" s="17"/>
      <c r="H123" s="17"/>
      <c r="I123" s="10"/>
      <c r="J123" s="10"/>
      <c r="K123" s="10"/>
      <c r="L123" s="10"/>
    </row>
    <row r="124" spans="2:12">
      <c r="B124" s="2"/>
      <c r="C124" s="16"/>
      <c r="D124" s="16"/>
      <c r="E124" s="8">
        <f t="shared" si="1"/>
        <v>6317000</v>
      </c>
      <c r="F124" s="16"/>
      <c r="G124" s="16"/>
      <c r="H124" s="16"/>
    </row>
    <row r="125" spans="2:12">
      <c r="B125" s="2"/>
      <c r="C125" s="16"/>
      <c r="D125" s="16"/>
      <c r="E125" s="8">
        <f t="shared" si="1"/>
        <v>6317000</v>
      </c>
      <c r="F125" s="16"/>
      <c r="G125" s="16"/>
      <c r="H125" s="16"/>
    </row>
    <row r="126" spans="2:12">
      <c r="B126" s="2"/>
      <c r="C126" s="16"/>
      <c r="D126" s="16"/>
      <c r="E126" s="8">
        <f t="shared" si="1"/>
        <v>6317000</v>
      </c>
      <c r="F126" s="16"/>
      <c r="G126" s="16"/>
      <c r="H126" s="16"/>
    </row>
    <row r="127" spans="2:12">
      <c r="B127" s="2"/>
      <c r="C127" s="16"/>
      <c r="D127" s="16"/>
      <c r="E127" s="8">
        <f t="shared" si="1"/>
        <v>6317000</v>
      </c>
      <c r="F127" s="16"/>
      <c r="G127" s="16"/>
      <c r="H127" s="16"/>
    </row>
    <row r="128" spans="2:12">
      <c r="B128" s="2"/>
      <c r="C128" s="16"/>
      <c r="D128" s="16"/>
      <c r="E128" s="8">
        <f t="shared" si="1"/>
        <v>6317000</v>
      </c>
      <c r="F128" s="16"/>
      <c r="G128" s="16"/>
      <c r="H128" s="16"/>
    </row>
    <row r="129" spans="2:9">
      <c r="B129" s="2"/>
      <c r="C129" s="16"/>
      <c r="D129" s="16"/>
      <c r="E129" s="8">
        <f t="shared" si="1"/>
        <v>6317000</v>
      </c>
      <c r="F129" s="16"/>
      <c r="G129" s="16"/>
      <c r="H129" s="16"/>
    </row>
    <row r="130" spans="2:9">
      <c r="B130" s="2"/>
      <c r="C130" s="16"/>
      <c r="D130" s="16"/>
      <c r="E130" s="8">
        <f t="shared" si="1"/>
        <v>6317000</v>
      </c>
      <c r="F130" s="16"/>
      <c r="G130" s="16"/>
      <c r="H130" s="16"/>
    </row>
    <row r="131" spans="2:9">
      <c r="B131" s="2"/>
      <c r="C131" s="16"/>
      <c r="D131" s="16"/>
      <c r="E131" s="8">
        <f t="shared" si="1"/>
        <v>6317000</v>
      </c>
      <c r="F131" s="16"/>
      <c r="G131" s="16"/>
      <c r="H131" s="16"/>
    </row>
    <row r="132" spans="2:9">
      <c r="B132" s="2"/>
      <c r="C132" s="16"/>
      <c r="D132" s="16"/>
      <c r="E132" s="8">
        <f t="shared" si="1"/>
        <v>6317000</v>
      </c>
      <c r="F132" s="16"/>
      <c r="G132" s="16"/>
      <c r="H132" s="16"/>
    </row>
    <row r="133" spans="2:9">
      <c r="B133" s="2"/>
      <c r="C133" s="16"/>
      <c r="D133" s="16"/>
      <c r="E133" s="8">
        <f t="shared" si="1"/>
        <v>6317000</v>
      </c>
      <c r="F133" s="16"/>
      <c r="G133" s="16"/>
      <c r="H133" s="16"/>
    </row>
    <row r="134" spans="2:9">
      <c r="C134" s="16"/>
      <c r="D134" s="16"/>
      <c r="E134" s="8">
        <f t="shared" si="1"/>
        <v>6317000</v>
      </c>
      <c r="G134" s="16"/>
      <c r="I134" s="24"/>
    </row>
    <row r="135" spans="2:9">
      <c r="C135" s="16"/>
      <c r="D135" s="16"/>
      <c r="E135" s="8">
        <f t="shared" si="1"/>
        <v>6317000</v>
      </c>
      <c r="I135" s="24"/>
    </row>
    <row r="136" spans="2:9">
      <c r="B136" s="2"/>
      <c r="C136" s="16"/>
      <c r="D136" s="16"/>
      <c r="E136" s="8">
        <f t="shared" ref="E136:E162" si="2">E135+C136+D136</f>
        <v>6317000</v>
      </c>
      <c r="F136" s="16"/>
      <c r="G136" s="16"/>
      <c r="H136" s="16"/>
    </row>
    <row r="137" spans="2:9">
      <c r="C137" s="16"/>
      <c r="D137" s="16"/>
      <c r="E137" s="8">
        <f t="shared" si="2"/>
        <v>6317000</v>
      </c>
      <c r="F137" s="16"/>
      <c r="G137" s="16"/>
      <c r="H137" s="16"/>
    </row>
    <row r="138" spans="2:9">
      <c r="C138" s="16"/>
      <c r="D138" s="16"/>
      <c r="E138" s="8">
        <f t="shared" si="2"/>
        <v>6317000</v>
      </c>
      <c r="F138" s="16"/>
      <c r="G138" s="16"/>
      <c r="H138" s="16"/>
    </row>
    <row r="139" spans="2:9">
      <c r="C139" s="16"/>
      <c r="D139" s="16"/>
      <c r="E139" s="8">
        <f t="shared" si="2"/>
        <v>6317000</v>
      </c>
      <c r="F139" s="16"/>
      <c r="G139" s="16"/>
      <c r="H139" s="16"/>
    </row>
    <row r="140" spans="2:9">
      <c r="C140" s="16"/>
      <c r="D140" s="16"/>
      <c r="E140" s="8">
        <f t="shared" si="2"/>
        <v>6317000</v>
      </c>
      <c r="F140" s="16"/>
      <c r="G140" s="16"/>
      <c r="H140" s="16"/>
    </row>
    <row r="141" spans="2:9">
      <c r="B141" s="2"/>
      <c r="C141" s="16"/>
      <c r="D141" s="16"/>
      <c r="E141" s="8">
        <f t="shared" si="2"/>
        <v>6317000</v>
      </c>
      <c r="F141" s="16"/>
      <c r="G141" s="16"/>
      <c r="H141" s="16"/>
    </row>
    <row r="142" spans="2:9">
      <c r="B142" s="2"/>
      <c r="C142" s="16"/>
      <c r="D142" s="16"/>
      <c r="E142" s="8">
        <f t="shared" si="2"/>
        <v>6317000</v>
      </c>
      <c r="F142" s="16"/>
      <c r="G142" s="16"/>
      <c r="H142" s="16"/>
    </row>
    <row r="143" spans="2:9">
      <c r="C143" s="16"/>
      <c r="D143" s="16"/>
      <c r="E143" s="8">
        <f t="shared" si="2"/>
        <v>6317000</v>
      </c>
      <c r="F143" s="16"/>
      <c r="G143" s="16"/>
      <c r="H143" s="16"/>
    </row>
    <row r="144" spans="2:9">
      <c r="C144" s="16"/>
      <c r="D144" s="16"/>
      <c r="E144" s="8">
        <f t="shared" si="2"/>
        <v>6317000</v>
      </c>
      <c r="F144" s="16"/>
      <c r="G144" s="16"/>
      <c r="H144" s="16"/>
    </row>
    <row r="145" spans="3:9">
      <c r="C145" s="16"/>
      <c r="D145" s="16"/>
      <c r="E145" s="8">
        <f t="shared" si="2"/>
        <v>6317000</v>
      </c>
      <c r="F145" s="16"/>
      <c r="G145" s="16"/>
      <c r="H145" s="16"/>
    </row>
    <row r="146" spans="3:9">
      <c r="C146" s="16"/>
      <c r="D146" s="16"/>
      <c r="E146" s="8">
        <f t="shared" si="2"/>
        <v>6317000</v>
      </c>
      <c r="F146" s="16"/>
      <c r="G146" s="16"/>
      <c r="H146" s="16"/>
    </row>
    <row r="147" spans="3:9">
      <c r="C147" s="16"/>
      <c r="D147" s="16"/>
      <c r="E147" s="8">
        <f t="shared" si="2"/>
        <v>6317000</v>
      </c>
      <c r="F147" s="16"/>
      <c r="G147" s="16"/>
      <c r="H147" s="16"/>
    </row>
    <row r="148" spans="3:9">
      <c r="C148" s="16"/>
      <c r="D148" s="16"/>
      <c r="E148" s="8">
        <f t="shared" si="2"/>
        <v>6317000</v>
      </c>
      <c r="F148" s="16"/>
      <c r="G148" s="16"/>
      <c r="H148" s="16"/>
    </row>
    <row r="149" spans="3:9">
      <c r="C149" s="16"/>
      <c r="D149" s="16"/>
      <c r="E149" s="8">
        <f t="shared" si="2"/>
        <v>6317000</v>
      </c>
      <c r="F149" s="16"/>
      <c r="G149" s="16"/>
      <c r="H149" s="16"/>
    </row>
    <row r="150" spans="3:9">
      <c r="C150" s="16"/>
      <c r="D150" s="16"/>
      <c r="E150" s="8">
        <f t="shared" si="2"/>
        <v>6317000</v>
      </c>
      <c r="F150" s="16"/>
      <c r="G150" s="16"/>
      <c r="H150" s="16"/>
    </row>
    <row r="151" spans="3:9">
      <c r="C151" s="16"/>
      <c r="D151" s="16"/>
      <c r="E151" s="8">
        <f t="shared" si="2"/>
        <v>6317000</v>
      </c>
      <c r="F151" s="16"/>
      <c r="G151" s="16"/>
      <c r="H151" s="16"/>
    </row>
    <row r="152" spans="3:9">
      <c r="C152" s="16"/>
      <c r="D152" s="16"/>
      <c r="E152" s="8">
        <f t="shared" si="2"/>
        <v>6317000</v>
      </c>
      <c r="F152" s="16"/>
      <c r="G152" s="16"/>
      <c r="H152" s="16"/>
    </row>
    <row r="153" spans="3:9">
      <c r="C153" s="16"/>
      <c r="D153" s="16"/>
      <c r="E153" s="8">
        <f t="shared" si="2"/>
        <v>6317000</v>
      </c>
      <c r="F153" s="16"/>
      <c r="G153" s="16"/>
      <c r="H153" s="16"/>
    </row>
    <row r="154" spans="3:9">
      <c r="C154" s="16"/>
      <c r="D154" s="16"/>
      <c r="E154" s="8">
        <f t="shared" si="2"/>
        <v>6317000</v>
      </c>
      <c r="F154" s="16"/>
      <c r="G154" s="16"/>
      <c r="H154" s="16"/>
    </row>
    <row r="155" spans="3:9">
      <c r="C155" s="16"/>
      <c r="D155" s="16"/>
      <c r="E155" s="8">
        <f t="shared" si="2"/>
        <v>6317000</v>
      </c>
      <c r="F155" s="16"/>
      <c r="G155" s="16"/>
      <c r="H155" s="16"/>
    </row>
    <row r="156" spans="3:9">
      <c r="C156" s="16"/>
      <c r="D156" s="16"/>
      <c r="E156" s="8">
        <f t="shared" si="2"/>
        <v>6317000</v>
      </c>
      <c r="F156" s="16"/>
      <c r="G156" s="16"/>
      <c r="H156" s="16"/>
    </row>
    <row r="157" spans="3:9">
      <c r="C157" s="16"/>
      <c r="D157" s="16"/>
      <c r="E157" s="8">
        <f t="shared" si="2"/>
        <v>6317000</v>
      </c>
      <c r="F157" s="16"/>
      <c r="G157" s="16"/>
      <c r="H157" s="16"/>
    </row>
    <row r="158" spans="3:9">
      <c r="C158" s="16"/>
      <c r="D158" s="16"/>
      <c r="E158" s="8">
        <f t="shared" si="2"/>
        <v>6317000</v>
      </c>
      <c r="F158" s="16"/>
      <c r="G158" s="16"/>
      <c r="H158" s="16"/>
      <c r="I158" s="2"/>
    </row>
    <row r="159" spans="3:9">
      <c r="C159" s="16"/>
      <c r="D159" s="16"/>
      <c r="E159" s="8">
        <f t="shared" si="2"/>
        <v>6317000</v>
      </c>
      <c r="F159" s="16"/>
      <c r="G159" s="16"/>
      <c r="H159" s="16"/>
    </row>
    <row r="160" spans="3:9">
      <c r="C160" s="16"/>
      <c r="D160" s="16"/>
      <c r="E160" s="8">
        <f t="shared" si="2"/>
        <v>6317000</v>
      </c>
      <c r="F160" s="16"/>
      <c r="G160" s="16"/>
      <c r="H160" s="16"/>
    </row>
    <row r="161" spans="3:9">
      <c r="C161" s="16"/>
      <c r="D161" s="16"/>
      <c r="E161" s="8">
        <f t="shared" si="2"/>
        <v>6317000</v>
      </c>
      <c r="F161" s="16"/>
      <c r="G161" s="16"/>
      <c r="H161" s="16"/>
    </row>
    <row r="162" spans="3:9">
      <c r="C162" s="4"/>
      <c r="D162" s="16"/>
      <c r="E162" s="8">
        <f t="shared" si="2"/>
        <v>6317000</v>
      </c>
      <c r="F162" s="4"/>
      <c r="G162" s="4"/>
      <c r="H162" s="4"/>
      <c r="I162" s="20"/>
    </row>
    <row r="163" spans="3:9">
      <c r="C163" s="4"/>
      <c r="D163" s="4"/>
      <c r="E163" s="8"/>
      <c r="F163" s="4"/>
      <c r="G163" s="4"/>
      <c r="H163" s="4"/>
    </row>
    <row r="164" spans="3:9">
      <c r="C164" s="4"/>
      <c r="D164" s="4"/>
      <c r="E164" s="8"/>
      <c r="F164" s="4"/>
      <c r="G164" s="4"/>
      <c r="H164" s="4"/>
    </row>
    <row r="165" spans="3:9">
      <c r="C165" s="4"/>
      <c r="D165" s="4"/>
      <c r="E165" s="8"/>
      <c r="F165" s="4"/>
      <c r="G165" s="4"/>
      <c r="H165" s="4"/>
    </row>
    <row r="166" spans="3:9">
      <c r="C166" s="4"/>
      <c r="D166" s="4"/>
      <c r="E166" s="8"/>
      <c r="F166" s="4"/>
      <c r="G166" s="4"/>
      <c r="H166" s="4"/>
    </row>
    <row r="167" spans="3:9">
      <c r="C167" s="4"/>
      <c r="D167" s="4"/>
      <c r="E167" s="8"/>
      <c r="F167" s="4"/>
      <c r="G167" s="4"/>
      <c r="H167" s="4"/>
    </row>
    <row r="168" spans="3:9">
      <c r="C168" s="4"/>
      <c r="D168" s="4"/>
      <c r="E168" s="8"/>
      <c r="F168" s="4"/>
      <c r="G168" s="4"/>
      <c r="H168" s="4"/>
    </row>
    <row r="169" spans="3:9">
      <c r="E169" s="7"/>
    </row>
    <row r="170" spans="3:9">
      <c r="E170" s="7"/>
    </row>
    <row r="171" spans="3:9">
      <c r="E171" s="7"/>
    </row>
  </sheetData>
  <pageMargins left="0.7" right="0.7" top="0.75" bottom="0.75" header="0.3" footer="0.3"/>
  <pageSetup orientation="portrait" verticalDpi="200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2:R176"/>
  <sheetViews>
    <sheetView workbookViewId="0">
      <selection activeCell="I21" sqref="I21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9" style="1" bestFit="1" customWidth="1"/>
    <col min="12" max="12" width="9.28515625" style="1" bestFit="1" customWidth="1"/>
    <col min="13" max="13" width="6.42578125" style="1" bestFit="1" customWidth="1"/>
    <col min="14" max="14" width="7.28515625" style="1" bestFit="1" customWidth="1"/>
    <col min="15" max="15" width="8.7109375" style="1" bestFit="1" customWidth="1"/>
    <col min="16" max="16" width="7.5703125" style="1" bestFit="1" customWidth="1"/>
    <col min="17" max="17" width="13.42578125" style="1" bestFit="1" customWidth="1"/>
    <col min="18" max="18" width="8.42578125" style="1" bestFit="1" customWidth="1"/>
    <col min="19" max="16384" width="11.42578125" style="1"/>
  </cols>
  <sheetData>
    <row r="2" spans="2:12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2">
      <c r="C3" s="3"/>
      <c r="D3" s="3"/>
      <c r="E3" s="6"/>
      <c r="I3" s="3"/>
    </row>
    <row r="4" spans="2:12">
      <c r="B4" s="13" t="s">
        <v>36</v>
      </c>
      <c r="C4" s="13"/>
      <c r="D4" s="13"/>
      <c r="E4" s="14">
        <v>6339800</v>
      </c>
      <c r="F4" s="29">
        <v>0</v>
      </c>
      <c r="G4" s="13"/>
      <c r="H4" s="22">
        <v>2432853</v>
      </c>
    </row>
    <row r="5" spans="2:12">
      <c r="B5" s="2"/>
      <c r="C5" s="16"/>
      <c r="D5" s="16"/>
      <c r="E5" s="8">
        <f>E4+C5+D5</f>
        <v>6339800</v>
      </c>
      <c r="F5" s="17"/>
      <c r="G5" s="17"/>
      <c r="H5" s="17"/>
    </row>
    <row r="6" spans="2:12">
      <c r="B6" s="2">
        <v>43347</v>
      </c>
      <c r="C6" s="16"/>
      <c r="D6" s="16">
        <v>-6000</v>
      </c>
      <c r="E6" s="8">
        <f t="shared" ref="E6:E76" si="0">E5+C6+D6</f>
        <v>6333800</v>
      </c>
      <c r="F6" s="17"/>
      <c r="G6" s="17"/>
      <c r="H6" s="17"/>
      <c r="I6" s="1" t="s">
        <v>340</v>
      </c>
      <c r="J6" s="20">
        <v>7700000</v>
      </c>
      <c r="K6" s="1" t="s">
        <v>9</v>
      </c>
    </row>
    <row r="7" spans="2:12">
      <c r="B7" s="2">
        <v>43347</v>
      </c>
      <c r="C7" s="16"/>
      <c r="D7" s="16"/>
      <c r="E7" s="8">
        <f t="shared" si="0"/>
        <v>6333800</v>
      </c>
      <c r="F7" s="17">
        <v>843700</v>
      </c>
      <c r="G7" s="17"/>
      <c r="H7" s="17"/>
      <c r="I7" s="10" t="s">
        <v>494</v>
      </c>
      <c r="J7" s="20">
        <v>-360000</v>
      </c>
      <c r="K7" s="1" t="s">
        <v>415</v>
      </c>
    </row>
    <row r="8" spans="2:12">
      <c r="B8" s="2">
        <v>43347</v>
      </c>
      <c r="C8" s="16"/>
      <c r="D8" s="16"/>
      <c r="E8" s="8">
        <f t="shared" si="0"/>
        <v>6333800</v>
      </c>
      <c r="F8" s="17">
        <v>132000</v>
      </c>
      <c r="G8" s="17"/>
      <c r="H8" s="17"/>
      <c r="I8" s="10" t="s">
        <v>524</v>
      </c>
      <c r="J8" s="20">
        <v>-1700000</v>
      </c>
      <c r="K8" s="1" t="s">
        <v>9</v>
      </c>
    </row>
    <row r="9" spans="2:12">
      <c r="B9" s="2">
        <v>43349</v>
      </c>
      <c r="C9" s="16"/>
      <c r="D9" s="16"/>
      <c r="E9" s="8">
        <f t="shared" si="0"/>
        <v>6333800</v>
      </c>
      <c r="F9" s="17">
        <v>606000</v>
      </c>
      <c r="G9" s="17"/>
      <c r="H9" s="17"/>
      <c r="I9" s="1" t="s">
        <v>495</v>
      </c>
      <c r="J9" s="20">
        <v>-1440000</v>
      </c>
      <c r="K9" s="1" t="s">
        <v>425</v>
      </c>
      <c r="L9" s="2">
        <v>43287</v>
      </c>
    </row>
    <row r="10" spans="2:12">
      <c r="B10" s="2">
        <v>43349</v>
      </c>
      <c r="C10" s="16"/>
      <c r="D10" s="16"/>
      <c r="E10" s="8">
        <f t="shared" si="0"/>
        <v>6333800</v>
      </c>
      <c r="F10" s="17">
        <v>146400</v>
      </c>
      <c r="G10" s="17"/>
      <c r="H10" s="17"/>
      <c r="I10" s="1" t="s">
        <v>76</v>
      </c>
      <c r="J10" s="20">
        <v>-500000</v>
      </c>
      <c r="K10" s="1" t="s">
        <v>427</v>
      </c>
      <c r="L10" s="2">
        <v>43290</v>
      </c>
    </row>
    <row r="11" spans="2:12">
      <c r="B11" s="2">
        <v>43349</v>
      </c>
      <c r="C11" s="16"/>
      <c r="D11" s="16"/>
      <c r="E11" s="8">
        <f t="shared" si="0"/>
        <v>6333800</v>
      </c>
      <c r="F11" s="17">
        <v>35000</v>
      </c>
      <c r="G11" s="17"/>
      <c r="H11" s="17"/>
      <c r="I11" s="1" t="s">
        <v>655</v>
      </c>
      <c r="J11" s="20"/>
      <c r="L11" s="2"/>
    </row>
    <row r="12" spans="2:12">
      <c r="B12" s="2">
        <v>43353</v>
      </c>
      <c r="C12" s="16"/>
      <c r="D12" s="16"/>
      <c r="E12" s="8">
        <f t="shared" si="0"/>
        <v>6333800</v>
      </c>
      <c r="F12" s="17"/>
      <c r="G12" s="17"/>
      <c r="H12" s="17">
        <v>250000</v>
      </c>
      <c r="I12" s="1" t="s">
        <v>499</v>
      </c>
      <c r="J12" s="20">
        <v>-550000</v>
      </c>
      <c r="K12" s="1" t="s">
        <v>430</v>
      </c>
    </row>
    <row r="13" spans="2:12">
      <c r="B13" s="2">
        <v>43354</v>
      </c>
      <c r="C13" s="16"/>
      <c r="D13" s="16">
        <v>-100000</v>
      </c>
      <c r="E13" s="8">
        <f t="shared" si="0"/>
        <v>6233800</v>
      </c>
      <c r="F13" s="17">
        <v>-100000</v>
      </c>
      <c r="G13" s="17"/>
      <c r="H13" s="17"/>
      <c r="I13" s="10" t="s">
        <v>160</v>
      </c>
      <c r="J13" s="20">
        <v>-971000</v>
      </c>
      <c r="K13" s="1" t="s">
        <v>431</v>
      </c>
    </row>
    <row r="14" spans="2:12">
      <c r="B14" s="2">
        <v>43354</v>
      </c>
      <c r="C14" s="16"/>
      <c r="D14" s="16">
        <v>-71000</v>
      </c>
      <c r="E14" s="8">
        <f t="shared" si="0"/>
        <v>6162800</v>
      </c>
      <c r="F14" s="17">
        <v>-71000</v>
      </c>
      <c r="G14" s="17"/>
      <c r="H14" s="17"/>
      <c r="I14" s="10" t="s">
        <v>297</v>
      </c>
      <c r="J14" s="20">
        <v>-585000</v>
      </c>
      <c r="K14" s="1" t="s">
        <v>474</v>
      </c>
    </row>
    <row r="15" spans="2:12">
      <c r="B15" s="2">
        <v>43354</v>
      </c>
      <c r="C15" s="16"/>
      <c r="D15" s="16">
        <v>-53000</v>
      </c>
      <c r="E15" s="8">
        <f t="shared" si="0"/>
        <v>6109800</v>
      </c>
      <c r="F15" s="17">
        <v>-53000</v>
      </c>
      <c r="G15" s="17"/>
      <c r="H15" s="17"/>
      <c r="I15" s="10" t="s">
        <v>158</v>
      </c>
      <c r="J15" s="20">
        <v>-500000</v>
      </c>
      <c r="K15" s="1" t="s">
        <v>488</v>
      </c>
    </row>
    <row r="16" spans="2:12">
      <c r="B16" s="2">
        <v>43354</v>
      </c>
      <c r="C16" s="16"/>
      <c r="D16" s="16">
        <v>-4000</v>
      </c>
      <c r="E16" s="8">
        <f t="shared" si="0"/>
        <v>6105800</v>
      </c>
      <c r="F16" s="17"/>
      <c r="G16" s="17"/>
      <c r="H16" s="17"/>
      <c r="I16" s="10" t="s">
        <v>315</v>
      </c>
      <c r="J16" s="20">
        <v>-849000</v>
      </c>
      <c r="K16" s="1" t="s">
        <v>493</v>
      </c>
    </row>
    <row r="17" spans="2:18">
      <c r="B17" s="2">
        <v>43354</v>
      </c>
      <c r="C17" s="16"/>
      <c r="D17" s="16"/>
      <c r="E17" s="8">
        <f t="shared" si="0"/>
        <v>6105800</v>
      </c>
      <c r="F17" s="17">
        <v>65500</v>
      </c>
      <c r="G17" s="17"/>
      <c r="H17" s="17"/>
      <c r="I17" s="10" t="s">
        <v>496</v>
      </c>
    </row>
    <row r="18" spans="2:18">
      <c r="B18" s="2">
        <v>43355</v>
      </c>
      <c r="C18" s="16"/>
      <c r="D18" s="16">
        <v>-15300</v>
      </c>
      <c r="E18" s="8">
        <f t="shared" si="0"/>
        <v>6090500</v>
      </c>
      <c r="F18" s="17"/>
      <c r="G18" s="17"/>
      <c r="H18" s="17"/>
      <c r="I18" s="10" t="s">
        <v>497</v>
      </c>
    </row>
    <row r="19" spans="2:18">
      <c r="B19" s="2">
        <v>43355</v>
      </c>
      <c r="C19" s="16"/>
      <c r="D19" s="16">
        <v>-2500</v>
      </c>
      <c r="E19" s="8">
        <f t="shared" si="0"/>
        <v>6088000</v>
      </c>
      <c r="F19" s="17"/>
      <c r="G19" s="17"/>
      <c r="H19" s="17"/>
      <c r="I19" s="10" t="s">
        <v>144</v>
      </c>
    </row>
    <row r="20" spans="2:18">
      <c r="B20" s="2">
        <v>43355</v>
      </c>
      <c r="C20" s="16"/>
      <c r="D20" s="16">
        <v>-5000</v>
      </c>
      <c r="E20" s="8">
        <f t="shared" si="0"/>
        <v>6083000</v>
      </c>
      <c r="F20" s="17"/>
      <c r="G20" s="17"/>
      <c r="H20" s="17"/>
      <c r="I20" s="10" t="s">
        <v>498</v>
      </c>
    </row>
    <row r="21" spans="2:18">
      <c r="B21" s="2">
        <v>43360</v>
      </c>
      <c r="C21" s="16"/>
      <c r="D21" s="16"/>
      <c r="E21" s="8">
        <f t="shared" si="0"/>
        <v>6083000</v>
      </c>
      <c r="F21" s="17">
        <v>128000</v>
      </c>
      <c r="G21" s="17"/>
      <c r="H21" s="17"/>
      <c r="I21" s="10" t="s">
        <v>500</v>
      </c>
    </row>
    <row r="22" spans="2:18">
      <c r="B22" s="2">
        <v>43360</v>
      </c>
      <c r="D22" s="16"/>
      <c r="E22" s="8">
        <f t="shared" si="0"/>
        <v>6083000</v>
      </c>
      <c r="F22" s="17">
        <v>25300</v>
      </c>
      <c r="G22" s="17"/>
      <c r="H22" s="17"/>
      <c r="I22" s="10" t="s">
        <v>501</v>
      </c>
      <c r="M22" s="49"/>
      <c r="N22" s="50"/>
      <c r="P22" s="20"/>
      <c r="R22" s="20"/>
    </row>
    <row r="23" spans="2:18">
      <c r="B23" s="2">
        <v>43360</v>
      </c>
      <c r="C23" s="16"/>
      <c r="D23" s="16"/>
      <c r="E23" s="8">
        <f t="shared" si="0"/>
        <v>6083000</v>
      </c>
      <c r="F23" s="17">
        <v>192500</v>
      </c>
      <c r="G23" s="17"/>
      <c r="H23" s="17"/>
      <c r="I23" s="1" t="s">
        <v>502</v>
      </c>
      <c r="M23" s="49"/>
      <c r="N23" s="50"/>
      <c r="P23" s="20"/>
      <c r="R23" s="20"/>
    </row>
    <row r="24" spans="2:18">
      <c r="B24" s="2">
        <v>43362</v>
      </c>
      <c r="C24" s="16">
        <v>10000</v>
      </c>
      <c r="D24" s="16"/>
      <c r="E24" s="8">
        <f t="shared" si="0"/>
        <v>6093000</v>
      </c>
      <c r="F24" s="17"/>
      <c r="G24" s="17"/>
      <c r="H24" s="17"/>
      <c r="I24" s="10" t="s">
        <v>503</v>
      </c>
      <c r="M24" s="49"/>
      <c r="N24" s="50"/>
      <c r="P24" s="20"/>
      <c r="R24" s="20"/>
    </row>
    <row r="25" spans="2:18">
      <c r="B25" s="2">
        <v>43362</v>
      </c>
      <c r="C25" s="16"/>
      <c r="D25" s="16"/>
      <c r="E25" s="8">
        <f t="shared" si="0"/>
        <v>6093000</v>
      </c>
      <c r="F25" s="17">
        <v>119000</v>
      </c>
      <c r="G25" s="17"/>
      <c r="H25" s="17"/>
      <c r="I25" s="1" t="s">
        <v>504</v>
      </c>
      <c r="M25" s="49"/>
      <c r="N25" s="50"/>
      <c r="P25" s="20"/>
      <c r="R25" s="20"/>
    </row>
    <row r="26" spans="2:18">
      <c r="B26" s="2">
        <v>43362</v>
      </c>
      <c r="C26" s="16"/>
      <c r="D26" s="16"/>
      <c r="E26" s="8">
        <f t="shared" si="0"/>
        <v>6093000</v>
      </c>
      <c r="F26" s="17">
        <v>21500</v>
      </c>
      <c r="G26" s="17"/>
      <c r="H26" s="17"/>
      <c r="I26" s="1" t="s">
        <v>505</v>
      </c>
      <c r="M26" s="49"/>
      <c r="N26" s="50"/>
      <c r="P26" s="20"/>
      <c r="R26" s="20"/>
    </row>
    <row r="27" spans="2:18">
      <c r="B27" s="2">
        <v>43362</v>
      </c>
      <c r="C27" s="16"/>
      <c r="D27" s="16"/>
      <c r="E27" s="8">
        <f t="shared" si="0"/>
        <v>6093000</v>
      </c>
      <c r="F27" s="17">
        <v>17600</v>
      </c>
      <c r="G27" s="17"/>
      <c r="H27" s="17"/>
      <c r="I27" s="1" t="s">
        <v>515</v>
      </c>
      <c r="M27" s="49"/>
      <c r="N27" s="50"/>
      <c r="P27" s="20"/>
      <c r="R27" s="20"/>
    </row>
    <row r="28" spans="2:18">
      <c r="B28" s="2">
        <v>43362</v>
      </c>
      <c r="C28" s="16"/>
      <c r="D28" s="16"/>
      <c r="E28" s="8">
        <f t="shared" si="0"/>
        <v>6093000</v>
      </c>
      <c r="F28" s="17">
        <v>52800</v>
      </c>
      <c r="G28" s="17"/>
      <c r="H28" s="17"/>
      <c r="I28" s="10" t="s">
        <v>525</v>
      </c>
      <c r="M28" s="49"/>
      <c r="N28" s="50"/>
      <c r="P28" s="20"/>
      <c r="R28" s="20"/>
    </row>
    <row r="29" spans="2:18">
      <c r="B29" s="2">
        <v>43364</v>
      </c>
      <c r="C29" s="16"/>
      <c r="D29" s="16">
        <v>-5600</v>
      </c>
      <c r="E29" s="8">
        <f t="shared" si="0"/>
        <v>6087400</v>
      </c>
      <c r="F29" s="17"/>
      <c r="G29" s="17"/>
      <c r="H29" s="17"/>
      <c r="I29" s="10" t="s">
        <v>340</v>
      </c>
      <c r="M29" s="49"/>
      <c r="N29" s="50"/>
      <c r="P29" s="20"/>
      <c r="R29" s="20"/>
    </row>
    <row r="30" spans="2:18">
      <c r="B30" s="2">
        <v>43364</v>
      </c>
      <c r="C30" s="16"/>
      <c r="D30" s="16">
        <v>-116500</v>
      </c>
      <c r="E30" s="8">
        <f t="shared" si="0"/>
        <v>5970900</v>
      </c>
      <c r="F30" s="17"/>
      <c r="G30" s="17"/>
      <c r="H30" s="17"/>
      <c r="I30" s="10" t="s">
        <v>61</v>
      </c>
      <c r="M30" s="49"/>
      <c r="N30" s="50"/>
      <c r="P30" s="20"/>
      <c r="R30" s="20"/>
    </row>
    <row r="31" spans="2:18">
      <c r="B31" s="2">
        <v>43364</v>
      </c>
      <c r="C31" s="16"/>
      <c r="D31" s="16">
        <v>-91000</v>
      </c>
      <c r="E31" s="8">
        <f t="shared" si="0"/>
        <v>5879900</v>
      </c>
      <c r="F31" s="17"/>
      <c r="G31" s="17"/>
      <c r="H31" s="17"/>
      <c r="I31" s="10" t="s">
        <v>62</v>
      </c>
      <c r="M31" s="49"/>
      <c r="N31" s="50"/>
      <c r="P31" s="20"/>
      <c r="R31" s="20"/>
    </row>
    <row r="32" spans="2:18">
      <c r="B32" s="2">
        <v>43364</v>
      </c>
      <c r="C32" s="16">
        <v>400000</v>
      </c>
      <c r="D32" s="16"/>
      <c r="E32" s="8">
        <f t="shared" si="0"/>
        <v>6279900</v>
      </c>
      <c r="F32" s="17"/>
      <c r="G32" s="17"/>
      <c r="H32" s="17"/>
      <c r="I32" s="1" t="s">
        <v>543</v>
      </c>
      <c r="M32" s="49"/>
      <c r="N32" s="50"/>
      <c r="P32" s="20"/>
      <c r="R32" s="20"/>
    </row>
    <row r="33" spans="2:18">
      <c r="B33" s="2">
        <v>43367</v>
      </c>
      <c r="C33" s="16"/>
      <c r="D33" s="16">
        <v>-3500</v>
      </c>
      <c r="E33" s="8">
        <f t="shared" si="0"/>
        <v>6276400</v>
      </c>
      <c r="F33" s="17"/>
      <c r="G33" s="17"/>
      <c r="H33" s="17"/>
      <c r="I33" s="1" t="s">
        <v>506</v>
      </c>
      <c r="M33" s="49"/>
      <c r="N33" s="50"/>
      <c r="P33" s="20"/>
      <c r="R33" s="20"/>
    </row>
    <row r="34" spans="2:18">
      <c r="B34" s="2">
        <v>43367</v>
      </c>
      <c r="C34" s="16"/>
      <c r="D34" s="16">
        <v>-18600</v>
      </c>
      <c r="E34" s="8">
        <f t="shared" si="0"/>
        <v>6257800</v>
      </c>
      <c r="F34" s="17"/>
      <c r="G34" s="17"/>
      <c r="H34" s="17"/>
      <c r="I34" s="1" t="s">
        <v>275</v>
      </c>
      <c r="M34" s="49"/>
      <c r="N34" s="50"/>
      <c r="P34" s="20"/>
      <c r="R34" s="20"/>
    </row>
    <row r="35" spans="2:18">
      <c r="B35" s="2">
        <v>43367</v>
      </c>
      <c r="C35" s="16"/>
      <c r="D35" s="16"/>
      <c r="E35" s="8">
        <f t="shared" si="0"/>
        <v>6257800</v>
      </c>
      <c r="F35" s="17">
        <v>65000</v>
      </c>
      <c r="G35" s="17"/>
      <c r="H35" s="17"/>
      <c r="I35" s="1" t="s">
        <v>526</v>
      </c>
      <c r="M35" s="49"/>
      <c r="N35" s="50"/>
      <c r="P35" s="20"/>
      <c r="R35" s="20"/>
    </row>
    <row r="36" spans="2:18">
      <c r="B36" s="2">
        <v>43368</v>
      </c>
      <c r="C36" s="16"/>
      <c r="D36" s="16"/>
      <c r="E36" s="8">
        <f t="shared" si="0"/>
        <v>6257800</v>
      </c>
      <c r="F36" s="17"/>
      <c r="G36" s="17"/>
      <c r="H36" s="17">
        <v>475000</v>
      </c>
      <c r="I36" s="1" t="s">
        <v>544</v>
      </c>
      <c r="M36" s="49"/>
      <c r="N36" s="50"/>
      <c r="P36" s="20"/>
      <c r="R36" s="20"/>
    </row>
    <row r="37" spans="2:18">
      <c r="B37" s="2">
        <v>43368</v>
      </c>
      <c r="C37" s="16"/>
      <c r="D37" s="16"/>
      <c r="E37" s="8">
        <f t="shared" si="0"/>
        <v>6257800</v>
      </c>
      <c r="F37" s="17"/>
      <c r="G37" s="17"/>
      <c r="H37" s="17">
        <v>3177500</v>
      </c>
      <c r="I37" s="10" t="s">
        <v>507</v>
      </c>
      <c r="M37" s="49"/>
      <c r="N37" s="50"/>
      <c r="P37" s="20"/>
      <c r="R37" s="20"/>
    </row>
    <row r="38" spans="2:18">
      <c r="B38" s="2">
        <v>43369</v>
      </c>
      <c r="C38" s="16"/>
      <c r="D38" s="16"/>
      <c r="E38" s="8">
        <f t="shared" si="0"/>
        <v>6257800</v>
      </c>
      <c r="F38" s="17">
        <v>127500</v>
      </c>
      <c r="G38" s="17"/>
      <c r="H38" s="17"/>
      <c r="I38" s="10" t="s">
        <v>514</v>
      </c>
      <c r="M38" s="49"/>
      <c r="N38" s="50"/>
      <c r="P38" s="20"/>
      <c r="R38" s="20"/>
    </row>
    <row r="39" spans="2:18">
      <c r="B39" s="2">
        <v>43369</v>
      </c>
      <c r="C39" s="16"/>
      <c r="D39" s="16">
        <v>-220000</v>
      </c>
      <c r="E39" s="8">
        <f t="shared" si="0"/>
        <v>6037800</v>
      </c>
      <c r="F39" s="17"/>
      <c r="G39" s="17"/>
      <c r="H39" s="17"/>
      <c r="I39" s="1" t="s">
        <v>508</v>
      </c>
      <c r="M39" s="49"/>
      <c r="N39" s="50"/>
      <c r="P39" s="20"/>
      <c r="R39" s="20"/>
    </row>
    <row r="40" spans="2:18">
      <c r="B40" s="2">
        <v>43371</v>
      </c>
      <c r="C40" s="16"/>
      <c r="D40" s="16"/>
      <c r="E40" s="8">
        <f t="shared" si="0"/>
        <v>6037800</v>
      </c>
      <c r="F40" s="17">
        <v>1848000</v>
      </c>
      <c r="G40" s="17"/>
      <c r="H40" s="17"/>
      <c r="I40" s="1" t="s">
        <v>509</v>
      </c>
      <c r="M40" s="49"/>
      <c r="N40" s="50"/>
      <c r="P40" s="20"/>
      <c r="R40" s="20"/>
    </row>
    <row r="41" spans="2:18">
      <c r="B41" s="2">
        <v>43374</v>
      </c>
      <c r="C41" s="16"/>
      <c r="D41" s="16"/>
      <c r="E41" s="8">
        <f t="shared" si="0"/>
        <v>6037800</v>
      </c>
      <c r="F41" s="17"/>
      <c r="G41" s="17"/>
      <c r="H41" s="17">
        <v>-222700</v>
      </c>
      <c r="I41" s="1" t="s">
        <v>510</v>
      </c>
      <c r="M41" s="49"/>
      <c r="N41" s="50"/>
      <c r="P41" s="20"/>
      <c r="R41" s="20"/>
    </row>
    <row r="42" spans="2:18">
      <c r="B42" s="2">
        <v>43374</v>
      </c>
      <c r="C42" s="16"/>
      <c r="D42" s="16"/>
      <c r="E42" s="8">
        <f t="shared" si="0"/>
        <v>6037800</v>
      </c>
      <c r="F42" s="17"/>
      <c r="G42" s="17"/>
      <c r="H42" s="17">
        <v>-191700</v>
      </c>
      <c r="I42" s="1" t="s">
        <v>511</v>
      </c>
      <c r="M42" s="49"/>
      <c r="N42" s="50"/>
      <c r="P42" s="20"/>
      <c r="R42" s="20"/>
    </row>
    <row r="43" spans="2:18">
      <c r="B43" s="2"/>
      <c r="C43" s="16"/>
      <c r="D43" s="16"/>
      <c r="E43" s="8">
        <f t="shared" si="0"/>
        <v>6037800</v>
      </c>
      <c r="F43" s="17"/>
      <c r="G43" s="17"/>
      <c r="H43" s="10"/>
      <c r="I43" s="10"/>
      <c r="M43" s="49"/>
      <c r="N43" s="50"/>
      <c r="P43" s="20"/>
      <c r="R43" s="20"/>
    </row>
    <row r="44" spans="2:18">
      <c r="B44" s="2"/>
      <c r="C44" s="16"/>
      <c r="D44" s="16"/>
      <c r="E44" s="8">
        <f t="shared" si="0"/>
        <v>6037800</v>
      </c>
      <c r="F44" s="17"/>
      <c r="G44" s="17"/>
      <c r="H44" s="17"/>
      <c r="M44" s="49"/>
      <c r="N44" s="50"/>
      <c r="P44" s="20"/>
      <c r="R44" s="20"/>
    </row>
    <row r="45" spans="2:18">
      <c r="B45" s="2"/>
      <c r="C45" s="16"/>
      <c r="D45" s="16"/>
      <c r="E45" s="8">
        <f t="shared" si="0"/>
        <v>6037800</v>
      </c>
      <c r="F45" s="17">
        <f>SUM(F4:F44)</f>
        <v>4201800</v>
      </c>
      <c r="G45" s="17"/>
      <c r="H45" s="17">
        <f>SUM(H4:H44)</f>
        <v>5920953</v>
      </c>
      <c r="M45" s="49"/>
      <c r="N45" s="50"/>
      <c r="P45" s="20"/>
      <c r="R45" s="20"/>
    </row>
    <row r="46" spans="2:18">
      <c r="B46" s="2"/>
      <c r="C46" s="16"/>
      <c r="D46" s="16"/>
      <c r="E46" s="8">
        <f t="shared" si="0"/>
        <v>6037800</v>
      </c>
      <c r="F46" s="17"/>
      <c r="G46" s="17"/>
      <c r="H46" s="17">
        <f>H45-F45</f>
        <v>1719153</v>
      </c>
      <c r="I46" s="10"/>
      <c r="M46" s="49"/>
      <c r="N46" s="50"/>
      <c r="P46" s="20"/>
      <c r="R46" s="20"/>
    </row>
    <row r="47" spans="2:18">
      <c r="B47" s="28" t="s">
        <v>47</v>
      </c>
      <c r="C47" s="22"/>
      <c r="D47" s="22"/>
      <c r="E47" s="14">
        <f t="shared" si="0"/>
        <v>6037800</v>
      </c>
      <c r="F47" s="22"/>
      <c r="G47" s="22"/>
      <c r="H47" s="22">
        <f>H46</f>
        <v>1719153</v>
      </c>
      <c r="I47" s="13"/>
      <c r="M47" s="49"/>
      <c r="N47" s="50"/>
      <c r="P47" s="20"/>
      <c r="R47" s="20"/>
    </row>
    <row r="48" spans="2:18">
      <c r="B48" s="2"/>
      <c r="C48" s="16"/>
      <c r="D48" s="16"/>
      <c r="E48" s="8">
        <f t="shared" si="0"/>
        <v>6037800</v>
      </c>
      <c r="F48" s="17"/>
      <c r="G48" s="17"/>
      <c r="H48" s="17"/>
      <c r="R48" s="20"/>
    </row>
    <row r="49" spans="2:9">
      <c r="B49" s="2"/>
      <c r="C49" s="16"/>
      <c r="D49" s="16"/>
      <c r="E49" s="8">
        <f t="shared" si="0"/>
        <v>6037800</v>
      </c>
      <c r="F49" s="17"/>
      <c r="G49" s="17"/>
      <c r="H49" s="17"/>
    </row>
    <row r="50" spans="2:9">
      <c r="B50" s="2"/>
      <c r="C50" s="16"/>
      <c r="D50" s="16"/>
      <c r="E50" s="8">
        <f t="shared" si="0"/>
        <v>6037800</v>
      </c>
      <c r="F50" s="17"/>
      <c r="G50" s="17"/>
      <c r="H50" s="17"/>
      <c r="I50" s="10"/>
    </row>
    <row r="51" spans="2:9">
      <c r="B51" s="2"/>
      <c r="C51" s="16"/>
      <c r="D51" s="16"/>
      <c r="E51" s="8">
        <f t="shared" si="0"/>
        <v>6037800</v>
      </c>
      <c r="F51" s="17"/>
      <c r="G51" s="17"/>
      <c r="H51" s="17"/>
    </row>
    <row r="52" spans="2:9">
      <c r="B52" s="2"/>
      <c r="C52" s="16"/>
      <c r="D52" s="16"/>
      <c r="E52" s="8">
        <f t="shared" si="0"/>
        <v>6037800</v>
      </c>
      <c r="F52" s="17"/>
      <c r="G52" s="17"/>
      <c r="H52" s="17"/>
    </row>
    <row r="53" spans="2:9">
      <c r="B53" s="2"/>
      <c r="C53" s="16"/>
      <c r="D53" s="16"/>
      <c r="E53" s="8">
        <f t="shared" si="0"/>
        <v>6037800</v>
      </c>
      <c r="F53" s="17"/>
      <c r="G53" s="17"/>
      <c r="H53" s="17"/>
    </row>
    <row r="54" spans="2:9">
      <c r="B54" s="2"/>
      <c r="C54" s="16"/>
      <c r="D54" s="16"/>
      <c r="E54" s="8">
        <f t="shared" si="0"/>
        <v>6037800</v>
      </c>
      <c r="F54" s="17"/>
      <c r="G54" s="17"/>
      <c r="H54" s="17"/>
    </row>
    <row r="55" spans="2:9">
      <c r="B55" s="2"/>
      <c r="C55" s="16"/>
      <c r="D55" s="16"/>
      <c r="E55" s="8">
        <f t="shared" si="0"/>
        <v>6037800</v>
      </c>
      <c r="F55" s="17"/>
      <c r="G55" s="17"/>
      <c r="H55" s="17"/>
      <c r="I55" s="10"/>
    </row>
    <row r="56" spans="2:9">
      <c r="B56" s="2"/>
      <c r="C56" s="16"/>
      <c r="D56" s="16"/>
      <c r="E56" s="8">
        <f t="shared" si="0"/>
        <v>6037800</v>
      </c>
      <c r="F56" s="17"/>
      <c r="G56" s="17"/>
      <c r="H56" s="17"/>
      <c r="I56" s="10"/>
    </row>
    <row r="57" spans="2:9">
      <c r="C57" s="16"/>
      <c r="D57" s="16"/>
      <c r="E57" s="8">
        <f t="shared" si="0"/>
        <v>6037800</v>
      </c>
      <c r="F57" s="17"/>
      <c r="G57" s="17"/>
      <c r="H57" s="17"/>
      <c r="I57" s="10"/>
    </row>
    <row r="58" spans="2:9">
      <c r="C58" s="16"/>
      <c r="D58" s="16"/>
      <c r="E58" s="8">
        <f t="shared" si="0"/>
        <v>6037800</v>
      </c>
      <c r="F58" s="17"/>
      <c r="G58" s="17"/>
      <c r="H58" s="17"/>
    </row>
    <row r="59" spans="2:9">
      <c r="B59" s="39"/>
      <c r="C59" s="36"/>
      <c r="D59" s="36"/>
      <c r="E59" s="9">
        <f t="shared" si="0"/>
        <v>6037800</v>
      </c>
      <c r="F59" s="36"/>
      <c r="G59" s="36"/>
      <c r="H59" s="36"/>
      <c r="I59" s="48"/>
    </row>
    <row r="60" spans="2:9">
      <c r="B60" s="2"/>
      <c r="C60" s="16"/>
      <c r="D60" s="16"/>
      <c r="E60" s="8">
        <f t="shared" si="0"/>
        <v>6037800</v>
      </c>
      <c r="F60" s="17"/>
      <c r="G60" s="17"/>
      <c r="H60" s="17"/>
      <c r="I60" s="10"/>
    </row>
    <row r="61" spans="2:9">
      <c r="B61" s="2"/>
      <c r="C61" s="16"/>
      <c r="D61" s="16"/>
      <c r="E61" s="8">
        <f t="shared" si="0"/>
        <v>6037800</v>
      </c>
      <c r="F61" s="17"/>
      <c r="G61" s="17"/>
      <c r="H61" s="17"/>
      <c r="I61" s="10"/>
    </row>
    <row r="62" spans="2:9">
      <c r="B62" s="2"/>
      <c r="C62" s="16"/>
      <c r="D62" s="16"/>
      <c r="E62" s="8">
        <f t="shared" si="0"/>
        <v>6037800</v>
      </c>
      <c r="F62" s="17"/>
      <c r="G62" s="17"/>
      <c r="H62" s="17"/>
      <c r="I62" s="10"/>
    </row>
    <row r="63" spans="2:9">
      <c r="B63" s="2"/>
      <c r="C63" s="16"/>
      <c r="D63" s="16"/>
      <c r="E63" s="8">
        <f t="shared" si="0"/>
        <v>6037800</v>
      </c>
      <c r="F63" s="17"/>
      <c r="G63" s="17"/>
      <c r="H63" s="17"/>
      <c r="I63" s="10"/>
    </row>
    <row r="64" spans="2:9">
      <c r="B64" s="2"/>
      <c r="C64" s="16"/>
      <c r="D64" s="16"/>
      <c r="E64" s="8">
        <f t="shared" si="0"/>
        <v>6037800</v>
      </c>
      <c r="F64" s="17"/>
      <c r="G64" s="17"/>
      <c r="H64" s="17"/>
      <c r="I64" s="10"/>
    </row>
    <row r="65" spans="2:10">
      <c r="B65" s="2"/>
      <c r="C65" s="16"/>
      <c r="D65" s="16"/>
      <c r="E65" s="8">
        <f t="shared" si="0"/>
        <v>6037800</v>
      </c>
      <c r="F65" s="17"/>
      <c r="G65" s="17"/>
      <c r="H65" s="17"/>
      <c r="I65" s="10"/>
    </row>
    <row r="66" spans="2:10">
      <c r="B66" s="39"/>
      <c r="C66" s="36"/>
      <c r="D66" s="36"/>
      <c r="E66" s="8">
        <f t="shared" si="0"/>
        <v>6037800</v>
      </c>
      <c r="F66" s="36"/>
      <c r="G66" s="36"/>
      <c r="H66" s="36"/>
      <c r="I66" s="48"/>
      <c r="J66" s="10"/>
    </row>
    <row r="67" spans="2:10">
      <c r="B67" s="2"/>
      <c r="C67" s="16"/>
      <c r="D67" s="16"/>
      <c r="E67" s="8">
        <f t="shared" si="0"/>
        <v>6037800</v>
      </c>
      <c r="F67" s="17"/>
      <c r="G67" s="17"/>
      <c r="H67" s="17"/>
      <c r="I67" s="10"/>
    </row>
    <row r="68" spans="2:10">
      <c r="B68" s="39"/>
      <c r="C68" s="36"/>
      <c r="D68" s="36"/>
      <c r="E68" s="8">
        <f t="shared" si="0"/>
        <v>6037800</v>
      </c>
      <c r="F68" s="17"/>
      <c r="G68" s="17"/>
      <c r="H68" s="17"/>
      <c r="I68" s="10"/>
    </row>
    <row r="69" spans="2:10">
      <c r="B69" s="2"/>
      <c r="C69" s="16"/>
      <c r="D69" s="16"/>
      <c r="E69" s="8">
        <f t="shared" si="0"/>
        <v>6037800</v>
      </c>
      <c r="F69" s="17"/>
      <c r="G69" s="17"/>
      <c r="H69" s="17"/>
      <c r="I69" s="10"/>
    </row>
    <row r="70" spans="2:10">
      <c r="B70" s="39"/>
      <c r="C70" s="36"/>
      <c r="D70" s="36"/>
      <c r="E70" s="8">
        <f t="shared" si="0"/>
        <v>6037800</v>
      </c>
      <c r="F70" s="17"/>
      <c r="G70" s="36"/>
      <c r="H70" s="36"/>
      <c r="I70" s="10"/>
      <c r="J70" s="10"/>
    </row>
    <row r="71" spans="2:10">
      <c r="B71" s="2"/>
      <c r="C71" s="16"/>
      <c r="D71" s="16"/>
      <c r="E71" s="8">
        <f t="shared" si="0"/>
        <v>6037800</v>
      </c>
      <c r="F71" s="17"/>
      <c r="G71" s="17"/>
      <c r="H71" s="17"/>
      <c r="I71" s="10"/>
      <c r="J71" s="10"/>
    </row>
    <row r="72" spans="2:10">
      <c r="B72" s="2"/>
      <c r="C72" s="16"/>
      <c r="D72" s="16"/>
      <c r="E72" s="8">
        <f t="shared" si="0"/>
        <v>6037800</v>
      </c>
      <c r="F72" s="17"/>
      <c r="G72" s="17"/>
      <c r="H72" s="17"/>
      <c r="I72" s="10"/>
      <c r="J72" s="10"/>
    </row>
    <row r="73" spans="2:10">
      <c r="B73" s="2"/>
      <c r="C73" s="16"/>
      <c r="D73" s="16"/>
      <c r="E73" s="8">
        <f t="shared" si="0"/>
        <v>6037800</v>
      </c>
      <c r="F73" s="17"/>
      <c r="G73" s="17"/>
      <c r="H73" s="17"/>
      <c r="I73" s="10"/>
    </row>
    <row r="74" spans="2:10">
      <c r="B74" s="2"/>
      <c r="C74" s="16"/>
      <c r="D74" s="16"/>
      <c r="E74" s="8">
        <f t="shared" si="0"/>
        <v>6037800</v>
      </c>
      <c r="F74" s="17"/>
      <c r="G74" s="17"/>
      <c r="H74" s="17"/>
      <c r="J74" s="10"/>
    </row>
    <row r="75" spans="2:10">
      <c r="B75" s="2"/>
      <c r="C75" s="16"/>
      <c r="D75" s="16"/>
      <c r="E75" s="8">
        <f t="shared" si="0"/>
        <v>6037800</v>
      </c>
      <c r="F75" s="17"/>
      <c r="G75" s="17"/>
      <c r="H75" s="17"/>
      <c r="I75" s="10"/>
      <c r="J75" s="10"/>
    </row>
    <row r="76" spans="2:10">
      <c r="B76" s="2"/>
      <c r="C76" s="16"/>
      <c r="D76" s="16"/>
      <c r="E76" s="8">
        <f t="shared" si="0"/>
        <v>6037800</v>
      </c>
      <c r="F76" s="17"/>
      <c r="G76" s="17"/>
      <c r="H76" s="17"/>
      <c r="I76" s="10"/>
      <c r="J76" s="10"/>
    </row>
    <row r="77" spans="2:10">
      <c r="B77" s="2"/>
      <c r="C77" s="16"/>
      <c r="D77" s="16"/>
      <c r="E77" s="8">
        <f t="shared" ref="E77:E140" si="1">E76+C77+D77</f>
        <v>6037800</v>
      </c>
      <c r="F77" s="17"/>
      <c r="G77" s="17"/>
      <c r="H77" s="17"/>
      <c r="I77" s="10"/>
      <c r="J77" s="10"/>
    </row>
    <row r="78" spans="2:10">
      <c r="B78" s="30"/>
      <c r="C78" s="46"/>
      <c r="D78" s="46"/>
      <c r="E78" s="8">
        <f t="shared" si="1"/>
        <v>6037800</v>
      </c>
      <c r="F78" s="17"/>
      <c r="G78" s="17"/>
      <c r="H78" s="17"/>
      <c r="I78" s="10"/>
      <c r="J78" s="10"/>
    </row>
    <row r="79" spans="2:10">
      <c r="B79" s="30"/>
      <c r="C79" s="46"/>
      <c r="D79" s="46"/>
      <c r="E79" s="8">
        <f t="shared" si="1"/>
        <v>6037800</v>
      </c>
      <c r="F79" s="17"/>
      <c r="G79" s="17"/>
      <c r="H79" s="17"/>
      <c r="I79" s="10"/>
      <c r="J79" s="10"/>
    </row>
    <row r="80" spans="2:10">
      <c r="B80" s="2"/>
      <c r="C80" s="16"/>
      <c r="D80" s="16"/>
      <c r="E80" s="8">
        <f t="shared" si="1"/>
        <v>6037800</v>
      </c>
      <c r="F80" s="17"/>
      <c r="G80" s="17"/>
      <c r="H80" s="17"/>
      <c r="I80" s="10"/>
      <c r="J80" s="10"/>
    </row>
    <row r="81" spans="2:10">
      <c r="B81" s="2"/>
      <c r="C81" s="16"/>
      <c r="D81" s="16"/>
      <c r="E81" s="8">
        <f t="shared" si="1"/>
        <v>6037800</v>
      </c>
      <c r="F81" s="17"/>
      <c r="G81" s="17"/>
      <c r="H81" s="17"/>
      <c r="J81" s="10"/>
    </row>
    <row r="82" spans="2:10">
      <c r="B82" s="2"/>
      <c r="C82" s="16"/>
      <c r="D82" s="16"/>
      <c r="E82" s="8">
        <f t="shared" si="1"/>
        <v>6037800</v>
      </c>
      <c r="F82" s="17"/>
      <c r="G82" s="17"/>
      <c r="H82" s="17"/>
      <c r="I82" s="10"/>
      <c r="J82" s="10"/>
    </row>
    <row r="83" spans="2:10">
      <c r="B83" s="2"/>
      <c r="C83" s="16"/>
      <c r="D83" s="16"/>
      <c r="E83" s="8">
        <f t="shared" si="1"/>
        <v>6037800</v>
      </c>
      <c r="F83" s="17"/>
      <c r="G83" s="17"/>
      <c r="H83" s="17"/>
      <c r="J83" s="10"/>
    </row>
    <row r="84" spans="2:10">
      <c r="B84" s="2"/>
      <c r="D84" s="16"/>
      <c r="E84" s="8">
        <f t="shared" si="1"/>
        <v>6037800</v>
      </c>
      <c r="F84" s="17"/>
      <c r="G84" s="10"/>
      <c r="H84" s="17"/>
      <c r="J84" s="10"/>
    </row>
    <row r="85" spans="2:10">
      <c r="B85" s="2"/>
      <c r="D85" s="16"/>
      <c r="E85" s="8">
        <f t="shared" si="1"/>
        <v>6037800</v>
      </c>
      <c r="F85" s="17"/>
      <c r="G85" s="10"/>
      <c r="H85" s="17"/>
      <c r="I85" s="10"/>
      <c r="J85" s="10"/>
    </row>
    <row r="86" spans="2:10">
      <c r="B86" s="2"/>
      <c r="C86" s="16"/>
      <c r="D86" s="16"/>
      <c r="E86" s="8">
        <f t="shared" si="1"/>
        <v>6037800</v>
      </c>
      <c r="F86" s="17"/>
      <c r="G86" s="17"/>
      <c r="H86" s="17"/>
      <c r="I86" s="10"/>
      <c r="J86" s="10"/>
    </row>
    <row r="87" spans="2:10">
      <c r="B87" s="2"/>
      <c r="C87" s="16"/>
      <c r="D87" s="16"/>
      <c r="E87" s="8">
        <f t="shared" si="1"/>
        <v>6037800</v>
      </c>
      <c r="F87" s="17"/>
      <c r="G87" s="17"/>
      <c r="H87" s="17"/>
      <c r="I87" s="10"/>
      <c r="J87" s="10"/>
    </row>
    <row r="88" spans="2:10">
      <c r="B88" s="2"/>
      <c r="C88" s="16"/>
      <c r="D88" s="16"/>
      <c r="E88" s="8">
        <f t="shared" si="1"/>
        <v>6037800</v>
      </c>
      <c r="F88" s="17"/>
      <c r="G88" s="17"/>
      <c r="H88" s="17"/>
      <c r="J88" s="10"/>
    </row>
    <row r="89" spans="2:10">
      <c r="B89" s="2"/>
      <c r="C89" s="16"/>
      <c r="D89" s="16"/>
      <c r="E89" s="8">
        <f t="shared" si="1"/>
        <v>6037800</v>
      </c>
      <c r="F89" s="17"/>
      <c r="G89" s="17"/>
      <c r="H89" s="17"/>
      <c r="I89" s="10"/>
      <c r="J89" s="10"/>
    </row>
    <row r="90" spans="2:10">
      <c r="B90" s="2"/>
      <c r="C90" s="16"/>
      <c r="D90" s="16"/>
      <c r="E90" s="8">
        <f t="shared" si="1"/>
        <v>6037800</v>
      </c>
      <c r="F90" s="17"/>
      <c r="G90" s="17"/>
      <c r="H90" s="17"/>
      <c r="I90" s="10"/>
      <c r="J90" s="10"/>
    </row>
    <row r="91" spans="2:10">
      <c r="B91" s="2"/>
      <c r="C91" s="16"/>
      <c r="D91" s="16"/>
      <c r="E91" s="8">
        <f t="shared" si="1"/>
        <v>6037800</v>
      </c>
      <c r="F91" s="17"/>
      <c r="G91" s="17"/>
      <c r="H91" s="17"/>
      <c r="J91" s="10"/>
    </row>
    <row r="92" spans="2:10">
      <c r="B92" s="2"/>
      <c r="C92" s="16"/>
      <c r="D92" s="16"/>
      <c r="E92" s="8">
        <f t="shared" si="1"/>
        <v>6037800</v>
      </c>
      <c r="F92" s="17"/>
      <c r="G92" s="17"/>
      <c r="H92" s="17"/>
      <c r="I92" s="10"/>
      <c r="J92" s="10"/>
    </row>
    <row r="93" spans="2:10">
      <c r="B93" s="2"/>
      <c r="C93" s="16"/>
      <c r="D93" s="16"/>
      <c r="E93" s="8">
        <f t="shared" si="1"/>
        <v>6037800</v>
      </c>
      <c r="F93" s="17"/>
      <c r="G93" s="17"/>
      <c r="H93" s="17"/>
      <c r="I93" s="10"/>
      <c r="J93" s="10"/>
    </row>
    <row r="94" spans="2:10">
      <c r="B94" s="39"/>
      <c r="C94" s="36"/>
      <c r="D94" s="36"/>
      <c r="E94" s="8">
        <f t="shared" si="1"/>
        <v>6037800</v>
      </c>
      <c r="F94" s="36"/>
      <c r="G94" s="36"/>
      <c r="H94" s="36"/>
      <c r="I94" s="10"/>
      <c r="J94" s="10"/>
    </row>
    <row r="95" spans="2:10">
      <c r="B95" s="2"/>
      <c r="C95" s="16"/>
      <c r="D95" s="16"/>
      <c r="E95" s="8">
        <f t="shared" si="1"/>
        <v>6037800</v>
      </c>
      <c r="F95" s="17"/>
      <c r="G95" s="17"/>
      <c r="H95" s="17"/>
      <c r="I95" s="10"/>
      <c r="J95" s="10"/>
    </row>
    <row r="96" spans="2:10">
      <c r="B96" s="2"/>
      <c r="C96" s="16"/>
      <c r="D96" s="16"/>
      <c r="E96" s="8">
        <f t="shared" si="1"/>
        <v>6037800</v>
      </c>
      <c r="F96" s="17"/>
      <c r="G96" s="17"/>
      <c r="H96" s="17"/>
      <c r="J96" s="10"/>
    </row>
    <row r="97" spans="1:10">
      <c r="B97" s="2"/>
      <c r="C97" s="16"/>
      <c r="D97" s="16"/>
      <c r="E97" s="8">
        <f t="shared" si="1"/>
        <v>6037800</v>
      </c>
      <c r="G97" s="17"/>
      <c r="J97" s="10"/>
    </row>
    <row r="98" spans="1:10">
      <c r="B98" s="2"/>
      <c r="C98" s="16"/>
      <c r="D98" s="16"/>
      <c r="E98" s="8">
        <f t="shared" si="1"/>
        <v>6037800</v>
      </c>
      <c r="F98" s="17"/>
      <c r="G98" s="17"/>
      <c r="H98" s="17"/>
      <c r="I98" s="10"/>
      <c r="J98" s="10"/>
    </row>
    <row r="99" spans="1:10">
      <c r="B99" s="2"/>
      <c r="C99" s="16"/>
      <c r="D99" s="16"/>
      <c r="E99" s="8">
        <f t="shared" si="1"/>
        <v>6037800</v>
      </c>
      <c r="F99" s="17"/>
      <c r="G99" s="17"/>
      <c r="H99" s="17"/>
      <c r="I99" s="10"/>
      <c r="J99" s="10"/>
    </row>
    <row r="100" spans="1:10">
      <c r="B100" s="39"/>
      <c r="C100" s="36"/>
      <c r="D100" s="36"/>
      <c r="E100" s="8">
        <f t="shared" si="1"/>
        <v>6037800</v>
      </c>
      <c r="F100" s="36"/>
      <c r="G100" s="36"/>
      <c r="H100" s="36"/>
      <c r="I100" s="10"/>
      <c r="J100" s="10"/>
    </row>
    <row r="101" spans="1:10">
      <c r="B101" s="32"/>
      <c r="C101" s="17"/>
      <c r="D101" s="17"/>
      <c r="E101" s="8">
        <f t="shared" si="1"/>
        <v>6037800</v>
      </c>
      <c r="F101" s="17"/>
      <c r="G101" s="17"/>
      <c r="H101" s="17"/>
      <c r="I101" s="10"/>
      <c r="J101" s="10"/>
    </row>
    <row r="102" spans="1:10">
      <c r="B102" s="2"/>
      <c r="C102" s="16"/>
      <c r="D102" s="16"/>
      <c r="E102" s="8">
        <f t="shared" si="1"/>
        <v>6037800</v>
      </c>
      <c r="I102" s="10"/>
      <c r="J102" s="10"/>
    </row>
    <row r="103" spans="1:10">
      <c r="B103" s="2"/>
      <c r="C103" s="16"/>
      <c r="D103" s="16"/>
      <c r="E103" s="8">
        <f t="shared" si="1"/>
        <v>6037800</v>
      </c>
      <c r="I103" s="10"/>
      <c r="J103" s="10"/>
    </row>
    <row r="104" spans="1:10">
      <c r="B104" s="39"/>
      <c r="C104" s="17"/>
      <c r="D104" s="17"/>
      <c r="E104" s="8">
        <f t="shared" si="1"/>
        <v>6037800</v>
      </c>
      <c r="I104" s="10"/>
      <c r="J104" s="10"/>
    </row>
    <row r="105" spans="1:10">
      <c r="B105" s="2"/>
      <c r="C105" s="16"/>
      <c r="D105" s="16"/>
      <c r="E105" s="8">
        <f t="shared" si="1"/>
        <v>6037800</v>
      </c>
      <c r="F105" s="17"/>
      <c r="G105" s="17"/>
      <c r="H105" s="10"/>
      <c r="I105" s="10"/>
      <c r="J105" s="10"/>
    </row>
    <row r="106" spans="1:10">
      <c r="B106" s="2"/>
      <c r="C106" s="16"/>
      <c r="D106" s="16"/>
      <c r="E106" s="8">
        <f t="shared" si="1"/>
        <v>6037800</v>
      </c>
      <c r="F106" s="17"/>
      <c r="G106" s="17"/>
      <c r="H106" s="17"/>
      <c r="I106" s="10"/>
      <c r="J106" s="10"/>
    </row>
    <row r="107" spans="1:10">
      <c r="A107" s="44"/>
      <c r="B107" s="44"/>
      <c r="C107" s="43"/>
      <c r="D107" s="43">
        <v>-24800</v>
      </c>
      <c r="E107" s="8">
        <f t="shared" si="1"/>
        <v>6013000</v>
      </c>
      <c r="F107" s="43"/>
      <c r="G107" s="43"/>
      <c r="H107" s="43"/>
      <c r="I107" s="44" t="s">
        <v>263</v>
      </c>
    </row>
    <row r="108" spans="1:10">
      <c r="B108" s="39"/>
      <c r="C108" s="17"/>
      <c r="D108" s="17"/>
      <c r="E108" s="8">
        <f t="shared" si="1"/>
        <v>6013000</v>
      </c>
      <c r="F108" s="17"/>
      <c r="G108" s="17"/>
      <c r="H108" s="17"/>
      <c r="I108" s="10"/>
    </row>
    <row r="109" spans="1:10">
      <c r="B109" s="32"/>
      <c r="C109" s="17"/>
      <c r="D109" s="17"/>
      <c r="E109" s="8">
        <f t="shared" si="1"/>
        <v>6013000</v>
      </c>
      <c r="F109" s="17"/>
      <c r="G109" s="17"/>
      <c r="H109" s="17"/>
      <c r="I109" s="10"/>
    </row>
    <row r="110" spans="1:10">
      <c r="B110" s="39"/>
      <c r="C110" s="17"/>
      <c r="D110" s="17"/>
      <c r="E110" s="8">
        <f t="shared" si="1"/>
        <v>6013000</v>
      </c>
      <c r="F110" s="36"/>
      <c r="G110" s="36"/>
      <c r="H110" s="36"/>
      <c r="I110" s="10"/>
    </row>
    <row r="111" spans="1:10">
      <c r="B111" s="2"/>
      <c r="C111" s="16"/>
      <c r="D111" s="16"/>
      <c r="E111" s="8">
        <f t="shared" si="1"/>
        <v>6013000</v>
      </c>
      <c r="F111" s="17"/>
      <c r="G111" s="17"/>
      <c r="H111" s="17"/>
      <c r="I111" s="10"/>
    </row>
    <row r="112" spans="1:10">
      <c r="B112" s="2"/>
      <c r="C112" s="16"/>
      <c r="D112" s="16"/>
      <c r="E112" s="8">
        <f t="shared" si="1"/>
        <v>6013000</v>
      </c>
      <c r="F112" s="17"/>
      <c r="G112" s="17"/>
      <c r="H112" s="17"/>
      <c r="I112" s="10"/>
    </row>
    <row r="113" spans="2:12">
      <c r="B113" s="2"/>
      <c r="C113" s="16"/>
      <c r="D113" s="16"/>
      <c r="E113" s="8">
        <f t="shared" si="1"/>
        <v>6013000</v>
      </c>
      <c r="F113" s="17"/>
      <c r="G113" s="17"/>
      <c r="H113" s="17"/>
      <c r="I113" s="10"/>
    </row>
    <row r="114" spans="2:12">
      <c r="B114" s="2"/>
      <c r="C114" s="16"/>
      <c r="D114" s="16"/>
      <c r="E114" s="8">
        <f t="shared" si="1"/>
        <v>6013000</v>
      </c>
      <c r="F114" s="16"/>
      <c r="G114" s="16"/>
      <c r="H114" s="16"/>
    </row>
    <row r="115" spans="2:12">
      <c r="B115" s="2"/>
      <c r="C115" s="16"/>
      <c r="D115" s="16"/>
      <c r="E115" s="8">
        <f t="shared" si="1"/>
        <v>6013000</v>
      </c>
      <c r="F115" s="16"/>
      <c r="G115" s="16"/>
      <c r="H115" s="16"/>
    </row>
    <row r="116" spans="2:12">
      <c r="B116" s="2"/>
      <c r="C116" s="16"/>
      <c r="D116" s="16"/>
      <c r="E116" s="8">
        <f t="shared" si="1"/>
        <v>6013000</v>
      </c>
      <c r="F116" s="16"/>
      <c r="G116" s="16"/>
      <c r="H116" s="16"/>
    </row>
    <row r="117" spans="2:12">
      <c r="B117" s="2"/>
      <c r="C117" s="16"/>
      <c r="D117" s="16"/>
      <c r="E117" s="8">
        <f t="shared" si="1"/>
        <v>6013000</v>
      </c>
      <c r="F117" s="16"/>
      <c r="G117" s="16"/>
      <c r="H117" s="16"/>
    </row>
    <row r="118" spans="2:12">
      <c r="B118" s="2"/>
      <c r="C118" s="16"/>
      <c r="D118" s="16"/>
      <c r="E118" s="8">
        <f t="shared" si="1"/>
        <v>6013000</v>
      </c>
      <c r="F118" s="16"/>
      <c r="G118" s="16"/>
      <c r="H118" s="16"/>
    </row>
    <row r="119" spans="2:12">
      <c r="B119" s="2"/>
      <c r="C119" s="16"/>
      <c r="D119" s="16"/>
      <c r="E119" s="8">
        <f t="shared" si="1"/>
        <v>6013000</v>
      </c>
      <c r="F119" s="16"/>
      <c r="G119" s="16"/>
      <c r="H119" s="16"/>
    </row>
    <row r="120" spans="2:12">
      <c r="B120" s="2"/>
      <c r="C120" s="16"/>
      <c r="D120" s="16"/>
      <c r="E120" s="8">
        <f t="shared" si="1"/>
        <v>6013000</v>
      </c>
      <c r="F120" s="16"/>
      <c r="G120" s="16"/>
      <c r="H120" s="16"/>
    </row>
    <row r="121" spans="2:12">
      <c r="B121" s="2"/>
      <c r="C121" s="16"/>
      <c r="D121" s="16"/>
      <c r="E121" s="8">
        <f t="shared" si="1"/>
        <v>6013000</v>
      </c>
      <c r="F121" s="16"/>
      <c r="G121" s="16"/>
      <c r="H121" s="16"/>
    </row>
    <row r="122" spans="2:12">
      <c r="B122" s="2"/>
      <c r="C122" s="17"/>
      <c r="D122" s="17"/>
      <c r="E122" s="8">
        <f t="shared" si="1"/>
        <v>6013000</v>
      </c>
      <c r="F122" s="17"/>
      <c r="G122" s="17"/>
      <c r="H122" s="17"/>
      <c r="I122" s="10"/>
    </row>
    <row r="123" spans="2:12">
      <c r="B123" s="32"/>
      <c r="C123" s="17"/>
      <c r="D123" s="17"/>
      <c r="E123" s="8">
        <f t="shared" si="1"/>
        <v>6013000</v>
      </c>
      <c r="F123" s="17"/>
      <c r="G123" s="17"/>
      <c r="H123" s="17"/>
      <c r="I123" s="10"/>
      <c r="J123" s="10"/>
      <c r="K123" s="10"/>
      <c r="L123" s="10"/>
    </row>
    <row r="124" spans="2:12">
      <c r="B124" s="32"/>
      <c r="C124" s="17"/>
      <c r="D124" s="17"/>
      <c r="E124" s="8">
        <f t="shared" si="1"/>
        <v>6013000</v>
      </c>
      <c r="F124" s="17"/>
      <c r="G124" s="17"/>
      <c r="H124" s="17"/>
      <c r="I124" s="10"/>
      <c r="J124" s="10"/>
      <c r="K124" s="10"/>
      <c r="L124" s="10"/>
    </row>
    <row r="125" spans="2:12">
      <c r="B125" s="32"/>
      <c r="C125" s="17"/>
      <c r="D125" s="17"/>
      <c r="E125" s="8">
        <f t="shared" si="1"/>
        <v>6013000</v>
      </c>
      <c r="F125" s="17"/>
      <c r="G125" s="17"/>
      <c r="H125" s="17"/>
      <c r="I125" s="10"/>
      <c r="J125" s="10"/>
      <c r="K125" s="10"/>
      <c r="L125" s="10"/>
    </row>
    <row r="126" spans="2:12">
      <c r="B126" s="2"/>
      <c r="C126" s="16"/>
      <c r="D126" s="16"/>
      <c r="E126" s="8">
        <f t="shared" si="1"/>
        <v>6013000</v>
      </c>
      <c r="F126" s="17"/>
      <c r="G126" s="17"/>
      <c r="H126" s="17"/>
      <c r="I126" s="10"/>
      <c r="J126" s="10"/>
      <c r="K126" s="10"/>
      <c r="L126" s="10"/>
    </row>
    <row r="127" spans="2:12">
      <c r="B127" s="2"/>
      <c r="C127" s="16"/>
      <c r="D127" s="16"/>
      <c r="E127" s="8">
        <f t="shared" si="1"/>
        <v>6013000</v>
      </c>
      <c r="F127" s="17"/>
      <c r="G127" s="17"/>
      <c r="H127" s="17"/>
      <c r="I127" s="10"/>
      <c r="J127" s="10"/>
      <c r="K127" s="10"/>
      <c r="L127" s="10"/>
    </row>
    <row r="128" spans="2:12">
      <c r="B128" s="2"/>
      <c r="C128" s="16"/>
      <c r="D128" s="16"/>
      <c r="E128" s="8">
        <f t="shared" si="1"/>
        <v>6013000</v>
      </c>
      <c r="F128" s="17"/>
      <c r="G128" s="17"/>
      <c r="H128" s="17"/>
      <c r="I128" s="10"/>
      <c r="J128" s="10"/>
      <c r="K128" s="10"/>
      <c r="L128" s="10"/>
    </row>
    <row r="129" spans="2:9">
      <c r="B129" s="2"/>
      <c r="C129" s="16"/>
      <c r="D129" s="16"/>
      <c r="E129" s="8">
        <f t="shared" si="1"/>
        <v>6013000</v>
      </c>
      <c r="F129" s="16"/>
      <c r="G129" s="16"/>
      <c r="H129" s="16"/>
    </row>
    <row r="130" spans="2:9">
      <c r="B130" s="2"/>
      <c r="C130" s="16"/>
      <c r="D130" s="16"/>
      <c r="E130" s="8">
        <f t="shared" si="1"/>
        <v>6013000</v>
      </c>
      <c r="F130" s="16"/>
      <c r="G130" s="16"/>
      <c r="H130" s="16"/>
    </row>
    <row r="131" spans="2:9">
      <c r="B131" s="2"/>
      <c r="C131" s="16"/>
      <c r="D131" s="16"/>
      <c r="E131" s="8">
        <f t="shared" si="1"/>
        <v>6013000</v>
      </c>
      <c r="F131" s="16"/>
      <c r="G131" s="16"/>
      <c r="H131" s="16"/>
    </row>
    <row r="132" spans="2:9">
      <c r="B132" s="2"/>
      <c r="C132" s="16"/>
      <c r="D132" s="16"/>
      <c r="E132" s="8">
        <f t="shared" si="1"/>
        <v>6013000</v>
      </c>
      <c r="F132" s="16"/>
      <c r="G132" s="16"/>
      <c r="H132" s="16"/>
    </row>
    <row r="133" spans="2:9">
      <c r="B133" s="2"/>
      <c r="C133" s="16"/>
      <c r="D133" s="16"/>
      <c r="E133" s="8">
        <f t="shared" si="1"/>
        <v>6013000</v>
      </c>
      <c r="F133" s="16"/>
      <c r="G133" s="16"/>
      <c r="H133" s="16"/>
    </row>
    <row r="134" spans="2:9">
      <c r="B134" s="2"/>
      <c r="C134" s="16"/>
      <c r="D134" s="16"/>
      <c r="E134" s="8">
        <f t="shared" si="1"/>
        <v>6013000</v>
      </c>
      <c r="F134" s="16"/>
      <c r="G134" s="16"/>
      <c r="H134" s="16"/>
    </row>
    <row r="135" spans="2:9">
      <c r="B135" s="2"/>
      <c r="C135" s="16"/>
      <c r="D135" s="16"/>
      <c r="E135" s="8">
        <f t="shared" si="1"/>
        <v>6013000</v>
      </c>
      <c r="F135" s="16"/>
      <c r="G135" s="16"/>
      <c r="H135" s="16"/>
    </row>
    <row r="136" spans="2:9">
      <c r="B136" s="2"/>
      <c r="C136" s="16"/>
      <c r="D136" s="16"/>
      <c r="E136" s="8">
        <f t="shared" si="1"/>
        <v>6013000</v>
      </c>
      <c r="F136" s="16"/>
      <c r="G136" s="16"/>
      <c r="H136" s="16"/>
    </row>
    <row r="137" spans="2:9">
      <c r="B137" s="2"/>
      <c r="C137" s="16"/>
      <c r="D137" s="16"/>
      <c r="E137" s="8">
        <f t="shared" si="1"/>
        <v>6013000</v>
      </c>
      <c r="F137" s="16"/>
      <c r="G137" s="16"/>
      <c r="H137" s="16"/>
    </row>
    <row r="138" spans="2:9">
      <c r="B138" s="2"/>
      <c r="C138" s="16"/>
      <c r="D138" s="16"/>
      <c r="E138" s="8">
        <f t="shared" si="1"/>
        <v>6013000</v>
      </c>
      <c r="F138" s="16"/>
      <c r="G138" s="16"/>
      <c r="H138" s="16"/>
    </row>
    <row r="139" spans="2:9">
      <c r="C139" s="16"/>
      <c r="D139" s="16"/>
      <c r="E139" s="8">
        <f t="shared" si="1"/>
        <v>6013000</v>
      </c>
      <c r="G139" s="16"/>
      <c r="I139" s="24"/>
    </row>
    <row r="140" spans="2:9">
      <c r="C140" s="16"/>
      <c r="D140" s="16"/>
      <c r="E140" s="8">
        <f t="shared" si="1"/>
        <v>6013000</v>
      </c>
      <c r="I140" s="24"/>
    </row>
    <row r="141" spans="2:9">
      <c r="B141" s="2"/>
      <c r="C141" s="16"/>
      <c r="D141" s="16"/>
      <c r="E141" s="8">
        <f t="shared" ref="E141:E167" si="2">E140+C141+D141</f>
        <v>6013000</v>
      </c>
      <c r="F141" s="16"/>
      <c r="G141" s="16"/>
      <c r="H141" s="16"/>
    </row>
    <row r="142" spans="2:9">
      <c r="C142" s="16"/>
      <c r="D142" s="16"/>
      <c r="E142" s="8">
        <f t="shared" si="2"/>
        <v>6013000</v>
      </c>
      <c r="F142" s="16"/>
      <c r="G142" s="16"/>
      <c r="H142" s="16"/>
    </row>
    <row r="143" spans="2:9">
      <c r="C143" s="16"/>
      <c r="D143" s="16"/>
      <c r="E143" s="8">
        <f t="shared" si="2"/>
        <v>6013000</v>
      </c>
      <c r="F143" s="16"/>
      <c r="G143" s="16"/>
      <c r="H143" s="16"/>
    </row>
    <row r="144" spans="2:9">
      <c r="C144" s="16"/>
      <c r="D144" s="16"/>
      <c r="E144" s="8">
        <f t="shared" si="2"/>
        <v>6013000</v>
      </c>
      <c r="F144" s="16"/>
      <c r="G144" s="16"/>
      <c r="H144" s="16"/>
    </row>
    <row r="145" spans="2:8">
      <c r="C145" s="16"/>
      <c r="D145" s="16"/>
      <c r="E145" s="8">
        <f t="shared" si="2"/>
        <v>6013000</v>
      </c>
      <c r="F145" s="16"/>
      <c r="G145" s="16"/>
      <c r="H145" s="16"/>
    </row>
    <row r="146" spans="2:8">
      <c r="B146" s="2"/>
      <c r="C146" s="16"/>
      <c r="D146" s="16"/>
      <c r="E146" s="8">
        <f t="shared" si="2"/>
        <v>6013000</v>
      </c>
      <c r="F146" s="16"/>
      <c r="G146" s="16"/>
      <c r="H146" s="16"/>
    </row>
    <row r="147" spans="2:8">
      <c r="B147" s="2"/>
      <c r="C147" s="16"/>
      <c r="D147" s="16"/>
      <c r="E147" s="8">
        <f t="shared" si="2"/>
        <v>6013000</v>
      </c>
      <c r="F147" s="16"/>
      <c r="G147" s="16"/>
      <c r="H147" s="16"/>
    </row>
    <row r="148" spans="2:8">
      <c r="C148" s="16"/>
      <c r="D148" s="16"/>
      <c r="E148" s="8">
        <f t="shared" si="2"/>
        <v>6013000</v>
      </c>
      <c r="F148" s="16"/>
      <c r="G148" s="16"/>
      <c r="H148" s="16"/>
    </row>
    <row r="149" spans="2:8">
      <c r="C149" s="16"/>
      <c r="D149" s="16"/>
      <c r="E149" s="8">
        <f t="shared" si="2"/>
        <v>6013000</v>
      </c>
      <c r="F149" s="16"/>
      <c r="G149" s="16"/>
      <c r="H149" s="16"/>
    </row>
    <row r="150" spans="2:8">
      <c r="C150" s="16"/>
      <c r="D150" s="16"/>
      <c r="E150" s="8">
        <f t="shared" si="2"/>
        <v>6013000</v>
      </c>
      <c r="F150" s="16"/>
      <c r="G150" s="16"/>
      <c r="H150" s="16"/>
    </row>
    <row r="151" spans="2:8">
      <c r="C151" s="16"/>
      <c r="D151" s="16"/>
      <c r="E151" s="8">
        <f t="shared" si="2"/>
        <v>6013000</v>
      </c>
      <c r="F151" s="16"/>
      <c r="G151" s="16"/>
      <c r="H151" s="16"/>
    </row>
    <row r="152" spans="2:8">
      <c r="C152" s="16"/>
      <c r="D152" s="16"/>
      <c r="E152" s="8">
        <f t="shared" si="2"/>
        <v>6013000</v>
      </c>
      <c r="F152" s="16"/>
      <c r="G152" s="16"/>
      <c r="H152" s="16"/>
    </row>
    <row r="153" spans="2:8">
      <c r="C153" s="16"/>
      <c r="D153" s="16"/>
      <c r="E153" s="8">
        <f t="shared" si="2"/>
        <v>6013000</v>
      </c>
      <c r="F153" s="16"/>
      <c r="G153" s="16"/>
      <c r="H153" s="16"/>
    </row>
    <row r="154" spans="2:8">
      <c r="C154" s="16"/>
      <c r="D154" s="16"/>
      <c r="E154" s="8">
        <f t="shared" si="2"/>
        <v>6013000</v>
      </c>
      <c r="F154" s="16"/>
      <c r="G154" s="16"/>
      <c r="H154" s="16"/>
    </row>
    <row r="155" spans="2:8">
      <c r="C155" s="16"/>
      <c r="D155" s="16"/>
      <c r="E155" s="8">
        <f t="shared" si="2"/>
        <v>6013000</v>
      </c>
      <c r="F155" s="16"/>
      <c r="G155" s="16"/>
      <c r="H155" s="16"/>
    </row>
    <row r="156" spans="2:8">
      <c r="C156" s="16"/>
      <c r="D156" s="16"/>
      <c r="E156" s="8">
        <f t="shared" si="2"/>
        <v>6013000</v>
      </c>
      <c r="F156" s="16"/>
      <c r="G156" s="16"/>
      <c r="H156" s="16"/>
    </row>
    <row r="157" spans="2:8">
      <c r="C157" s="16"/>
      <c r="D157" s="16"/>
      <c r="E157" s="8">
        <f t="shared" si="2"/>
        <v>6013000</v>
      </c>
      <c r="F157" s="16"/>
      <c r="G157" s="16"/>
      <c r="H157" s="16"/>
    </row>
    <row r="158" spans="2:8">
      <c r="C158" s="16"/>
      <c r="D158" s="16"/>
      <c r="E158" s="8">
        <f t="shared" si="2"/>
        <v>6013000</v>
      </c>
      <c r="F158" s="16"/>
      <c r="G158" s="16"/>
      <c r="H158" s="16"/>
    </row>
    <row r="159" spans="2:8">
      <c r="C159" s="16"/>
      <c r="D159" s="16"/>
      <c r="E159" s="8">
        <f t="shared" si="2"/>
        <v>6013000</v>
      </c>
      <c r="F159" s="16"/>
      <c r="G159" s="16"/>
      <c r="H159" s="16"/>
    </row>
    <row r="160" spans="2:8">
      <c r="C160" s="16"/>
      <c r="D160" s="16"/>
      <c r="E160" s="8">
        <f t="shared" si="2"/>
        <v>6013000</v>
      </c>
      <c r="F160" s="16"/>
      <c r="G160" s="16"/>
      <c r="H160" s="16"/>
    </row>
    <row r="161" spans="3:9">
      <c r="C161" s="16"/>
      <c r="D161" s="16"/>
      <c r="E161" s="8">
        <f t="shared" si="2"/>
        <v>6013000</v>
      </c>
      <c r="F161" s="16"/>
      <c r="G161" s="16"/>
      <c r="H161" s="16"/>
    </row>
    <row r="162" spans="3:9">
      <c r="C162" s="16"/>
      <c r="D162" s="16"/>
      <c r="E162" s="8">
        <f t="shared" si="2"/>
        <v>6013000</v>
      </c>
      <c r="F162" s="16"/>
      <c r="G162" s="16"/>
      <c r="H162" s="16"/>
    </row>
    <row r="163" spans="3:9">
      <c r="C163" s="16"/>
      <c r="D163" s="16"/>
      <c r="E163" s="8">
        <f t="shared" si="2"/>
        <v>6013000</v>
      </c>
      <c r="F163" s="16"/>
      <c r="G163" s="16"/>
      <c r="H163" s="16"/>
      <c r="I163" s="2"/>
    </row>
    <row r="164" spans="3:9">
      <c r="C164" s="16"/>
      <c r="D164" s="16"/>
      <c r="E164" s="8">
        <f t="shared" si="2"/>
        <v>6013000</v>
      </c>
      <c r="F164" s="16"/>
      <c r="G164" s="16"/>
      <c r="H164" s="16"/>
    </row>
    <row r="165" spans="3:9">
      <c r="C165" s="16"/>
      <c r="D165" s="16"/>
      <c r="E165" s="8">
        <f t="shared" si="2"/>
        <v>6013000</v>
      </c>
      <c r="F165" s="16"/>
      <c r="G165" s="16"/>
      <c r="H165" s="16"/>
    </row>
    <row r="166" spans="3:9">
      <c r="C166" s="16"/>
      <c r="D166" s="16"/>
      <c r="E166" s="8">
        <f t="shared" si="2"/>
        <v>6013000</v>
      </c>
      <c r="F166" s="16"/>
      <c r="G166" s="16"/>
      <c r="H166" s="16"/>
    </row>
    <row r="167" spans="3:9">
      <c r="C167" s="4"/>
      <c r="D167" s="16"/>
      <c r="E167" s="8">
        <f t="shared" si="2"/>
        <v>6013000</v>
      </c>
      <c r="F167" s="4"/>
      <c r="G167" s="4"/>
      <c r="H167" s="4"/>
      <c r="I167" s="20"/>
    </row>
    <row r="168" spans="3:9">
      <c r="C168" s="4"/>
      <c r="D168" s="4"/>
      <c r="E168" s="8"/>
      <c r="F168" s="4"/>
      <c r="G168" s="4"/>
      <c r="H168" s="4"/>
    </row>
    <row r="169" spans="3:9">
      <c r="C169" s="4"/>
      <c r="D169" s="4"/>
      <c r="E169" s="8"/>
      <c r="F169" s="4"/>
      <c r="G169" s="4"/>
      <c r="H169" s="4"/>
    </row>
    <row r="170" spans="3:9">
      <c r="C170" s="4"/>
      <c r="D170" s="4"/>
      <c r="E170" s="8"/>
      <c r="F170" s="4"/>
      <c r="G170" s="4"/>
      <c r="H170" s="4"/>
    </row>
    <row r="171" spans="3:9">
      <c r="C171" s="4"/>
      <c r="D171" s="4"/>
      <c r="E171" s="8"/>
      <c r="F171" s="4"/>
      <c r="G171" s="4"/>
      <c r="H171" s="4"/>
    </row>
    <row r="172" spans="3:9">
      <c r="C172" s="4"/>
      <c r="D172" s="4"/>
      <c r="E172" s="8"/>
      <c r="F172" s="4"/>
      <c r="G172" s="4"/>
      <c r="H172" s="4"/>
    </row>
    <row r="173" spans="3:9">
      <c r="C173" s="4"/>
      <c r="D173" s="4"/>
      <c r="E173" s="8"/>
      <c r="F173" s="4"/>
      <c r="G173" s="4"/>
      <c r="H173" s="4"/>
    </row>
    <row r="174" spans="3:9">
      <c r="E174" s="7"/>
    </row>
    <row r="175" spans="3:9">
      <c r="E175" s="7"/>
    </row>
    <row r="176" spans="3:9">
      <c r="E176" s="7"/>
    </row>
  </sheetData>
  <pageMargins left="0.7" right="0.7" top="0.75" bottom="0.75" header="0.3" footer="0.3"/>
  <pageSetup orientation="portrait" verticalDpi="200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2:R185"/>
  <sheetViews>
    <sheetView workbookViewId="0">
      <selection activeCell="I33" sqref="I33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9" style="1" bestFit="1" customWidth="1"/>
    <col min="12" max="12" width="9.28515625" style="1" bestFit="1" customWidth="1"/>
    <col min="13" max="13" width="6.42578125" style="1" bestFit="1" customWidth="1"/>
    <col min="14" max="14" width="7.28515625" style="1" bestFit="1" customWidth="1"/>
    <col min="15" max="15" width="8.7109375" style="1" bestFit="1" customWidth="1"/>
    <col min="16" max="16" width="7.5703125" style="1" bestFit="1" customWidth="1"/>
    <col min="17" max="17" width="13.42578125" style="1" bestFit="1" customWidth="1"/>
    <col min="18" max="18" width="8.42578125" style="1" bestFit="1" customWidth="1"/>
    <col min="19" max="16384" width="11.42578125" style="1"/>
  </cols>
  <sheetData>
    <row r="2" spans="2:12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2">
      <c r="C3" s="3"/>
      <c r="D3" s="3"/>
      <c r="E3" s="6"/>
      <c r="I3" s="3"/>
    </row>
    <row r="4" spans="2:12">
      <c r="B4" s="13" t="s">
        <v>36</v>
      </c>
      <c r="C4" s="13"/>
      <c r="D4" s="13"/>
      <c r="E4" s="14">
        <v>6037800</v>
      </c>
      <c r="F4" s="29">
        <v>0</v>
      </c>
      <c r="G4" s="13"/>
      <c r="H4" s="22">
        <v>1719153</v>
      </c>
    </row>
    <row r="5" spans="2:12">
      <c r="B5" s="2"/>
      <c r="C5" s="16"/>
      <c r="D5" s="16"/>
      <c r="E5" s="8">
        <f>E4+C5+D5</f>
        <v>6037800</v>
      </c>
      <c r="F5" s="17"/>
      <c r="G5" s="17"/>
      <c r="H5" s="17"/>
    </row>
    <row r="6" spans="2:12">
      <c r="B6" s="2">
        <v>43375</v>
      </c>
      <c r="C6" s="16"/>
      <c r="D6" s="16">
        <v>-6000</v>
      </c>
      <c r="E6" s="8">
        <f t="shared" ref="E6:E84" si="0">E5+C6+D6</f>
        <v>6031800</v>
      </c>
      <c r="F6" s="17"/>
      <c r="G6" s="17"/>
      <c r="H6" s="17"/>
      <c r="I6" s="1" t="s">
        <v>340</v>
      </c>
      <c r="J6" s="20">
        <v>7700000</v>
      </c>
      <c r="K6" s="1" t="s">
        <v>9</v>
      </c>
    </row>
    <row r="7" spans="2:12">
      <c r="B7" s="2">
        <v>43375</v>
      </c>
      <c r="C7" s="16"/>
      <c r="D7" s="16"/>
      <c r="E7" s="8">
        <f t="shared" si="0"/>
        <v>6031800</v>
      </c>
      <c r="F7" s="17">
        <v>215700</v>
      </c>
      <c r="G7" s="17"/>
      <c r="H7" s="17"/>
      <c r="I7" s="1" t="s">
        <v>527</v>
      </c>
      <c r="J7" s="20"/>
    </row>
    <row r="8" spans="2:12">
      <c r="B8" s="2">
        <v>43378</v>
      </c>
      <c r="C8" s="16"/>
      <c r="D8" s="16"/>
      <c r="E8" s="8">
        <f t="shared" si="0"/>
        <v>6031800</v>
      </c>
      <c r="F8" s="17">
        <v>45300</v>
      </c>
      <c r="G8" s="17"/>
      <c r="H8" s="17"/>
      <c r="I8" s="10" t="s">
        <v>462</v>
      </c>
      <c r="J8" s="20">
        <v>-360000</v>
      </c>
      <c r="K8" s="1" t="s">
        <v>415</v>
      </c>
    </row>
    <row r="9" spans="2:12">
      <c r="B9" s="2">
        <v>43381</v>
      </c>
      <c r="C9" s="16"/>
      <c r="D9" s="16">
        <v>-5200</v>
      </c>
      <c r="E9" s="8">
        <f t="shared" si="0"/>
        <v>6026600</v>
      </c>
      <c r="F9" s="17"/>
      <c r="G9" s="17"/>
      <c r="H9" s="17"/>
      <c r="I9" s="10" t="s">
        <v>517</v>
      </c>
      <c r="J9" s="20">
        <v>-1700000</v>
      </c>
      <c r="K9" s="1" t="s">
        <v>9</v>
      </c>
    </row>
    <row r="10" spans="2:12">
      <c r="B10" s="2">
        <v>43381</v>
      </c>
      <c r="C10" s="16"/>
      <c r="D10" s="16">
        <v>-2500</v>
      </c>
      <c r="E10" s="8">
        <f t="shared" si="0"/>
        <v>6024100</v>
      </c>
      <c r="F10" s="17"/>
      <c r="G10" s="17"/>
      <c r="H10" s="17"/>
      <c r="I10" s="1" t="s">
        <v>516</v>
      </c>
      <c r="J10" s="20"/>
    </row>
    <row r="11" spans="2:12">
      <c r="B11" s="2">
        <v>43382</v>
      </c>
      <c r="C11" s="16"/>
      <c r="D11" s="16"/>
      <c r="E11" s="8">
        <f t="shared" si="0"/>
        <v>6024100</v>
      </c>
      <c r="F11" s="17">
        <v>53350</v>
      </c>
      <c r="G11" s="17"/>
      <c r="H11" s="17"/>
      <c r="I11" s="10" t="s">
        <v>462</v>
      </c>
      <c r="J11" s="20">
        <v>-1440000</v>
      </c>
      <c r="K11" s="1" t="s">
        <v>425</v>
      </c>
    </row>
    <row r="12" spans="2:12">
      <c r="B12" s="2">
        <v>43383</v>
      </c>
      <c r="C12" s="16"/>
      <c r="D12" s="16"/>
      <c r="E12" s="8">
        <f t="shared" si="0"/>
        <v>6024100</v>
      </c>
      <c r="F12" s="17">
        <v>10500</v>
      </c>
      <c r="G12" s="17"/>
      <c r="H12" s="17"/>
      <c r="I12" s="1" t="s">
        <v>518</v>
      </c>
      <c r="J12" s="20">
        <v>-500000</v>
      </c>
      <c r="K12" s="1" t="s">
        <v>427</v>
      </c>
      <c r="L12" s="2">
        <v>43287</v>
      </c>
    </row>
    <row r="13" spans="2:12">
      <c r="B13" s="2">
        <v>43385</v>
      </c>
      <c r="C13" s="16"/>
      <c r="D13" s="16">
        <v>-53000</v>
      </c>
      <c r="E13" s="8">
        <f t="shared" si="0"/>
        <v>5971100</v>
      </c>
      <c r="F13" s="17">
        <v>-53000</v>
      </c>
      <c r="G13" s="17"/>
      <c r="H13" s="17"/>
      <c r="I13" s="1" t="s">
        <v>158</v>
      </c>
      <c r="J13" s="20">
        <v>-550000</v>
      </c>
      <c r="K13" s="1" t="s">
        <v>430</v>
      </c>
      <c r="L13" s="2">
        <v>43290</v>
      </c>
    </row>
    <row r="14" spans="2:12">
      <c r="B14" s="2">
        <v>43385</v>
      </c>
      <c r="C14" s="16"/>
      <c r="D14" s="16">
        <v>-53000</v>
      </c>
      <c r="E14" s="8">
        <f t="shared" si="0"/>
        <v>5918100</v>
      </c>
      <c r="F14" s="17">
        <v>-53000</v>
      </c>
      <c r="G14" s="17"/>
      <c r="H14" s="17"/>
      <c r="I14" s="10" t="s">
        <v>297</v>
      </c>
      <c r="J14" s="20">
        <v>-971000</v>
      </c>
      <c r="K14" s="1" t="s">
        <v>431</v>
      </c>
    </row>
    <row r="15" spans="2:12">
      <c r="B15" s="2">
        <v>43385</v>
      </c>
      <c r="C15" s="16"/>
      <c r="D15" s="16">
        <v>-98000</v>
      </c>
      <c r="E15" s="8">
        <f t="shared" si="0"/>
        <v>5820100</v>
      </c>
      <c r="F15" s="17">
        <v>-98000</v>
      </c>
      <c r="G15" s="17"/>
      <c r="H15" s="17"/>
      <c r="I15" s="10" t="s">
        <v>160</v>
      </c>
      <c r="J15" s="20">
        <v>-585000</v>
      </c>
      <c r="K15" s="1" t="s">
        <v>474</v>
      </c>
    </row>
    <row r="16" spans="2:12">
      <c r="B16" s="2">
        <v>43389</v>
      </c>
      <c r="C16" s="16"/>
      <c r="D16" s="16"/>
      <c r="E16" s="8">
        <f t="shared" si="0"/>
        <v>5820100</v>
      </c>
      <c r="F16" s="17"/>
      <c r="G16" s="17"/>
      <c r="H16" s="17">
        <v>500000</v>
      </c>
      <c r="I16" s="10" t="s">
        <v>519</v>
      </c>
      <c r="J16" s="20"/>
    </row>
    <row r="17" spans="2:18">
      <c r="B17" s="2">
        <v>43389</v>
      </c>
      <c r="C17" s="16"/>
      <c r="D17" s="16"/>
      <c r="E17" s="8">
        <f t="shared" si="0"/>
        <v>5820100</v>
      </c>
      <c r="F17" s="17">
        <v>108800</v>
      </c>
      <c r="G17" s="17"/>
      <c r="H17" s="17"/>
      <c r="I17" s="10" t="s">
        <v>462</v>
      </c>
      <c r="J17" s="20"/>
    </row>
    <row r="18" spans="2:18">
      <c r="B18" s="2">
        <v>43389</v>
      </c>
      <c r="C18" s="16"/>
      <c r="D18" s="16"/>
      <c r="E18" s="8">
        <f t="shared" si="0"/>
        <v>5820100</v>
      </c>
      <c r="F18" s="17">
        <v>232800</v>
      </c>
      <c r="G18" s="17"/>
      <c r="H18" s="17"/>
      <c r="I18" s="10" t="s">
        <v>535</v>
      </c>
      <c r="J18" s="20">
        <v>-500000</v>
      </c>
      <c r="K18" s="1" t="s">
        <v>488</v>
      </c>
    </row>
    <row r="19" spans="2:18">
      <c r="B19" s="2">
        <v>43392</v>
      </c>
      <c r="C19" s="16"/>
      <c r="D19" s="16">
        <v>-5600</v>
      </c>
      <c r="E19" s="8">
        <f t="shared" si="0"/>
        <v>5814500</v>
      </c>
      <c r="F19" s="17"/>
      <c r="G19" s="17"/>
      <c r="H19" s="17"/>
      <c r="I19" s="10" t="s">
        <v>340</v>
      </c>
      <c r="J19" s="20">
        <v>-849000</v>
      </c>
      <c r="K19" s="1" t="s">
        <v>493</v>
      </c>
    </row>
    <row r="20" spans="2:18">
      <c r="B20" s="2">
        <v>43392</v>
      </c>
      <c r="C20" s="16"/>
      <c r="D20" s="16">
        <v>-81600</v>
      </c>
      <c r="E20" s="8">
        <f t="shared" si="0"/>
        <v>5732900</v>
      </c>
      <c r="F20" s="17"/>
      <c r="G20" s="17"/>
      <c r="H20" s="17"/>
      <c r="I20" s="10" t="s">
        <v>96</v>
      </c>
      <c r="J20" s="20">
        <v>-245000</v>
      </c>
      <c r="K20" s="1" t="s">
        <v>512</v>
      </c>
    </row>
    <row r="21" spans="2:18">
      <c r="B21" s="2">
        <v>43392</v>
      </c>
      <c r="C21" s="16">
        <v>200000</v>
      </c>
      <c r="D21" s="16"/>
      <c r="E21" s="8">
        <f t="shared" si="0"/>
        <v>5932900</v>
      </c>
      <c r="F21" s="17"/>
      <c r="G21" s="17"/>
      <c r="H21" s="17"/>
      <c r="I21" s="10" t="s">
        <v>521</v>
      </c>
    </row>
    <row r="22" spans="2:18">
      <c r="B22" s="2">
        <v>43392</v>
      </c>
      <c r="C22" s="16"/>
      <c r="D22" s="16"/>
      <c r="E22" s="8">
        <f t="shared" si="0"/>
        <v>5932900</v>
      </c>
      <c r="F22" s="17">
        <v>79200</v>
      </c>
      <c r="G22" s="17"/>
      <c r="H22" s="17"/>
      <c r="I22" s="10" t="s">
        <v>656</v>
      </c>
      <c r="J22" s="20"/>
    </row>
    <row r="23" spans="2:18">
      <c r="B23" s="2">
        <v>43392</v>
      </c>
      <c r="C23" s="16"/>
      <c r="D23" s="16"/>
      <c r="E23" s="8">
        <f t="shared" si="0"/>
        <v>5932900</v>
      </c>
      <c r="F23" s="17">
        <v>74250</v>
      </c>
      <c r="G23" s="17"/>
      <c r="H23" s="17"/>
      <c r="I23" s="10" t="s">
        <v>533</v>
      </c>
      <c r="J23" s="20"/>
    </row>
    <row r="24" spans="2:18">
      <c r="B24" s="2">
        <v>43395</v>
      </c>
      <c r="C24" s="16"/>
      <c r="D24" s="16"/>
      <c r="E24" s="8">
        <f t="shared" si="0"/>
        <v>5932900</v>
      </c>
      <c r="F24" s="17">
        <v>68100</v>
      </c>
      <c r="G24" s="17"/>
      <c r="H24" s="17"/>
      <c r="I24" s="10" t="s">
        <v>522</v>
      </c>
    </row>
    <row r="25" spans="2:18">
      <c r="B25" s="2">
        <v>43395</v>
      </c>
      <c r="C25" s="16"/>
      <c r="D25" s="16"/>
      <c r="E25" s="8">
        <f t="shared" si="0"/>
        <v>5932900</v>
      </c>
      <c r="F25" s="17">
        <v>202300</v>
      </c>
      <c r="G25" s="17"/>
      <c r="H25" s="17"/>
      <c r="I25" s="10" t="s">
        <v>523</v>
      </c>
    </row>
    <row r="26" spans="2:18">
      <c r="B26" s="2">
        <v>43396</v>
      </c>
      <c r="C26" s="16"/>
      <c r="D26" s="16">
        <v>-6000</v>
      </c>
      <c r="E26" s="8">
        <f t="shared" si="0"/>
        <v>5926900</v>
      </c>
      <c r="F26" s="17"/>
      <c r="G26" s="17"/>
      <c r="H26" s="17"/>
      <c r="I26" s="10" t="s">
        <v>340</v>
      </c>
    </row>
    <row r="27" spans="2:18">
      <c r="B27" s="2">
        <v>43396</v>
      </c>
      <c r="C27" s="16"/>
      <c r="D27" s="16"/>
      <c r="E27" s="8">
        <f t="shared" si="0"/>
        <v>5926900</v>
      </c>
      <c r="F27" s="17"/>
      <c r="G27" s="17"/>
      <c r="H27" s="17">
        <v>600000</v>
      </c>
      <c r="I27" s="10" t="s">
        <v>530</v>
      </c>
    </row>
    <row r="28" spans="2:18">
      <c r="B28" s="2">
        <v>43396</v>
      </c>
      <c r="C28" s="16"/>
      <c r="D28" s="16"/>
      <c r="E28" s="8">
        <f t="shared" si="0"/>
        <v>5926900</v>
      </c>
      <c r="F28" s="17">
        <v>27000</v>
      </c>
      <c r="G28" s="17"/>
      <c r="H28" s="17"/>
      <c r="I28" s="10" t="s">
        <v>534</v>
      </c>
    </row>
    <row r="29" spans="2:18">
      <c r="B29" s="2">
        <v>43396</v>
      </c>
      <c r="C29" s="16"/>
      <c r="D29" s="16"/>
      <c r="E29" s="8">
        <f t="shared" si="0"/>
        <v>5926900</v>
      </c>
      <c r="F29" s="17">
        <v>566500</v>
      </c>
      <c r="G29" s="17"/>
      <c r="H29" s="17"/>
      <c r="I29" s="10" t="s">
        <v>537</v>
      </c>
    </row>
    <row r="30" spans="2:18">
      <c r="B30" s="2">
        <v>43396</v>
      </c>
      <c r="C30" s="16"/>
      <c r="D30" s="16"/>
      <c r="E30" s="8"/>
      <c r="F30" s="17">
        <v>-566500</v>
      </c>
      <c r="G30" s="17"/>
      <c r="H30" s="17"/>
      <c r="I30" s="10" t="s">
        <v>664</v>
      </c>
    </row>
    <row r="31" spans="2:18">
      <c r="B31" s="2">
        <v>43397</v>
      </c>
      <c r="D31" s="16">
        <v>-210550</v>
      </c>
      <c r="E31" s="8">
        <f>E29+C31+D31</f>
        <v>5716350</v>
      </c>
      <c r="F31" s="17"/>
      <c r="G31" s="17"/>
      <c r="H31" s="17"/>
      <c r="I31" s="10" t="s">
        <v>61</v>
      </c>
      <c r="M31" s="49"/>
      <c r="N31" s="50"/>
      <c r="P31" s="20"/>
      <c r="R31" s="20"/>
    </row>
    <row r="32" spans="2:18">
      <c r="B32" s="2">
        <v>43397</v>
      </c>
      <c r="C32" s="16"/>
      <c r="D32" s="16">
        <v>-17400</v>
      </c>
      <c r="E32" s="8">
        <f t="shared" si="0"/>
        <v>5698950</v>
      </c>
      <c r="F32" s="17"/>
      <c r="G32" s="17"/>
      <c r="H32" s="17"/>
      <c r="I32" s="1" t="s">
        <v>528</v>
      </c>
      <c r="M32" s="49"/>
      <c r="N32" s="50"/>
      <c r="P32" s="20"/>
      <c r="R32" s="20"/>
    </row>
    <row r="33" spans="2:18">
      <c r="B33" s="2">
        <v>43397</v>
      </c>
      <c r="C33" s="16"/>
      <c r="D33" s="16"/>
      <c r="E33" s="8">
        <f t="shared" si="0"/>
        <v>5698950</v>
      </c>
      <c r="F33" s="17"/>
      <c r="G33" s="17"/>
      <c r="H33" s="17">
        <v>250000</v>
      </c>
      <c r="I33" s="1" t="s">
        <v>531</v>
      </c>
      <c r="M33" s="49"/>
      <c r="N33" s="50"/>
      <c r="P33" s="20"/>
      <c r="R33" s="20"/>
    </row>
    <row r="34" spans="2:18">
      <c r="B34" s="2">
        <v>43397</v>
      </c>
      <c r="C34" s="16"/>
      <c r="D34" s="16"/>
      <c r="E34" s="8">
        <f t="shared" si="0"/>
        <v>5698950</v>
      </c>
      <c r="F34" s="17">
        <v>38400</v>
      </c>
      <c r="G34" s="17"/>
      <c r="H34" s="17"/>
      <c r="I34" s="1" t="s">
        <v>536</v>
      </c>
      <c r="M34" s="49"/>
      <c r="N34" s="50"/>
      <c r="P34" s="20"/>
      <c r="R34" s="20"/>
    </row>
    <row r="35" spans="2:18">
      <c r="B35" s="2">
        <v>43397</v>
      </c>
      <c r="C35" s="16"/>
      <c r="D35" s="16"/>
      <c r="E35" s="8">
        <f t="shared" si="0"/>
        <v>5698950</v>
      </c>
      <c r="F35" s="17">
        <v>19800</v>
      </c>
      <c r="G35" s="17"/>
      <c r="H35" s="17"/>
      <c r="I35" s="1" t="s">
        <v>538</v>
      </c>
      <c r="M35" s="49"/>
      <c r="N35" s="50"/>
      <c r="P35" s="20"/>
      <c r="R35" s="20"/>
    </row>
    <row r="36" spans="2:18">
      <c r="B36" s="2">
        <v>43398</v>
      </c>
      <c r="C36" s="16">
        <v>14000</v>
      </c>
      <c r="D36" s="16"/>
      <c r="E36" s="8">
        <f t="shared" si="0"/>
        <v>5712950</v>
      </c>
      <c r="F36" s="17"/>
      <c r="G36" s="17"/>
      <c r="H36" s="17"/>
      <c r="I36" s="10" t="s">
        <v>529</v>
      </c>
      <c r="M36" s="49"/>
      <c r="N36" s="50"/>
      <c r="P36" s="20"/>
      <c r="R36" s="20"/>
    </row>
    <row r="37" spans="2:18">
      <c r="B37" s="2">
        <v>43399</v>
      </c>
      <c r="C37" s="16"/>
      <c r="D37" s="16"/>
      <c r="E37" s="8">
        <f t="shared" si="0"/>
        <v>5712950</v>
      </c>
      <c r="F37" s="17"/>
      <c r="G37" s="17"/>
      <c r="H37" s="17">
        <v>636250</v>
      </c>
      <c r="I37" s="1" t="s">
        <v>532</v>
      </c>
      <c r="M37" s="49"/>
      <c r="N37" s="50"/>
      <c r="P37" s="20"/>
      <c r="R37" s="20"/>
    </row>
    <row r="38" spans="2:18">
      <c r="B38" s="2">
        <v>43403</v>
      </c>
      <c r="C38" s="16"/>
      <c r="D38" s="16">
        <v>-5300</v>
      </c>
      <c r="E38" s="8">
        <f t="shared" si="0"/>
        <v>5707650</v>
      </c>
      <c r="F38" s="17"/>
      <c r="G38" s="17"/>
      <c r="H38" s="17"/>
      <c r="I38" s="1" t="s">
        <v>340</v>
      </c>
      <c r="M38" s="49"/>
      <c r="N38" s="50"/>
      <c r="P38" s="20"/>
      <c r="R38" s="20"/>
    </row>
    <row r="39" spans="2:18">
      <c r="B39" s="2">
        <v>43403</v>
      </c>
      <c r="C39" s="16"/>
      <c r="D39" s="16">
        <v>-88000</v>
      </c>
      <c r="E39" s="8">
        <f t="shared" si="0"/>
        <v>5619650</v>
      </c>
      <c r="F39" s="17"/>
      <c r="G39" s="17"/>
      <c r="H39" s="17"/>
      <c r="I39" s="10" t="s">
        <v>62</v>
      </c>
      <c r="M39" s="49"/>
      <c r="N39" s="50"/>
      <c r="P39" s="20"/>
      <c r="R39" s="20"/>
    </row>
    <row r="40" spans="2:18">
      <c r="B40" s="2">
        <v>43404</v>
      </c>
      <c r="C40" s="16"/>
      <c r="D40" s="16"/>
      <c r="E40" s="8">
        <f t="shared" si="0"/>
        <v>5619650</v>
      </c>
      <c r="F40" s="17"/>
      <c r="G40" s="17"/>
      <c r="H40" s="17">
        <v>-191700</v>
      </c>
      <c r="I40" s="1" t="s">
        <v>509</v>
      </c>
      <c r="M40" s="49"/>
      <c r="N40" s="50"/>
      <c r="P40" s="20"/>
      <c r="R40" s="20"/>
    </row>
    <row r="41" spans="2:18">
      <c r="B41" s="2">
        <v>43404</v>
      </c>
      <c r="C41" s="16"/>
      <c r="D41" s="16"/>
      <c r="E41" s="8"/>
      <c r="F41" s="17">
        <v>60900</v>
      </c>
      <c r="G41" s="17"/>
      <c r="H41" s="17"/>
      <c r="I41" s="1" t="s">
        <v>657</v>
      </c>
      <c r="M41" s="49"/>
      <c r="N41" s="50"/>
      <c r="P41" s="20"/>
      <c r="R41" s="20"/>
    </row>
    <row r="42" spans="2:18">
      <c r="B42" s="2">
        <v>43404</v>
      </c>
      <c r="C42" s="16"/>
      <c r="D42" s="16">
        <v>150000</v>
      </c>
      <c r="E42" s="8">
        <f>E40+C42+D42</f>
        <v>5769650</v>
      </c>
      <c r="F42" s="17"/>
      <c r="G42" s="17"/>
      <c r="H42" s="17"/>
      <c r="I42" s="10" t="s">
        <v>540</v>
      </c>
      <c r="M42" s="49"/>
      <c r="N42" s="50"/>
      <c r="P42" s="20"/>
      <c r="R42" s="20"/>
    </row>
    <row r="43" spans="2:18">
      <c r="B43" s="2"/>
      <c r="C43" s="16"/>
      <c r="D43" s="16"/>
      <c r="E43" s="8">
        <f t="shared" si="0"/>
        <v>5769650</v>
      </c>
      <c r="F43" s="17"/>
      <c r="G43" s="17"/>
      <c r="H43" s="17"/>
      <c r="M43" s="49"/>
      <c r="N43" s="50"/>
      <c r="P43" s="20"/>
      <c r="R43" s="20"/>
    </row>
    <row r="44" spans="2:18">
      <c r="B44" s="2"/>
      <c r="C44" s="16"/>
      <c r="D44" s="16"/>
      <c r="E44" s="8">
        <f t="shared" si="0"/>
        <v>5769650</v>
      </c>
      <c r="F44" s="17"/>
      <c r="G44" s="17"/>
      <c r="H44" s="17"/>
      <c r="M44" s="49"/>
      <c r="N44" s="50"/>
      <c r="P44" s="20"/>
      <c r="R44" s="20"/>
    </row>
    <row r="45" spans="2:18">
      <c r="B45" s="2"/>
      <c r="C45" s="16"/>
      <c r="D45" s="16"/>
      <c r="E45" s="8">
        <f t="shared" si="0"/>
        <v>5769650</v>
      </c>
      <c r="F45" s="17">
        <f>SUM(F4:F44)</f>
        <v>1032400</v>
      </c>
      <c r="G45" s="17"/>
      <c r="H45" s="17">
        <f>SUM(H4:H44)</f>
        <v>3513703</v>
      </c>
      <c r="M45" s="49"/>
      <c r="N45" s="50"/>
      <c r="P45" s="20"/>
      <c r="R45" s="20"/>
    </row>
    <row r="46" spans="2:18">
      <c r="B46" s="28" t="s">
        <v>47</v>
      </c>
      <c r="C46" s="22"/>
      <c r="D46" s="22"/>
      <c r="E46" s="14">
        <f t="shared" si="0"/>
        <v>5769650</v>
      </c>
      <c r="F46" s="22"/>
      <c r="G46" s="22"/>
      <c r="H46" s="22">
        <f>H45-F45</f>
        <v>2481303</v>
      </c>
      <c r="I46" s="13"/>
      <c r="M46" s="49"/>
      <c r="N46" s="50"/>
      <c r="P46" s="20"/>
      <c r="R46" s="20"/>
    </row>
    <row r="47" spans="2:18">
      <c r="B47" s="2"/>
      <c r="C47" s="16"/>
      <c r="D47" s="16"/>
      <c r="E47" s="8">
        <f t="shared" si="0"/>
        <v>5769650</v>
      </c>
      <c r="F47" s="17"/>
      <c r="G47" s="17"/>
      <c r="H47" s="17"/>
      <c r="I47" s="10"/>
      <c r="M47" s="49"/>
      <c r="N47" s="50"/>
      <c r="P47" s="20"/>
      <c r="R47" s="20"/>
    </row>
    <row r="48" spans="2:18">
      <c r="B48" s="2"/>
      <c r="C48" s="16"/>
      <c r="D48" s="16"/>
      <c r="E48" s="8">
        <f t="shared" si="0"/>
        <v>5769650</v>
      </c>
      <c r="F48" s="17"/>
      <c r="G48" s="17"/>
      <c r="H48" s="17"/>
      <c r="M48" s="49"/>
      <c r="N48" s="50"/>
      <c r="P48" s="20"/>
      <c r="R48" s="20"/>
    </row>
    <row r="49" spans="2:18">
      <c r="B49" s="2"/>
      <c r="C49" s="16"/>
      <c r="D49" s="16"/>
      <c r="E49" s="8">
        <f t="shared" si="0"/>
        <v>5769650</v>
      </c>
      <c r="F49" s="17"/>
      <c r="G49" s="17"/>
      <c r="H49" s="17"/>
      <c r="M49" s="49"/>
      <c r="N49" s="50"/>
      <c r="P49" s="20"/>
      <c r="R49" s="20"/>
    </row>
    <row r="50" spans="2:18">
      <c r="B50" s="2"/>
      <c r="C50" s="16"/>
      <c r="D50" s="16"/>
      <c r="E50" s="8">
        <f t="shared" si="0"/>
        <v>5769650</v>
      </c>
      <c r="F50" s="17"/>
      <c r="G50" s="17"/>
      <c r="H50" s="17"/>
      <c r="M50" s="49"/>
      <c r="N50" s="50"/>
      <c r="P50" s="20"/>
      <c r="R50" s="20"/>
    </row>
    <row r="51" spans="2:18">
      <c r="B51" s="2"/>
      <c r="C51" s="16"/>
      <c r="D51" s="16"/>
      <c r="E51" s="8">
        <f t="shared" si="0"/>
        <v>5769650</v>
      </c>
      <c r="F51" s="17"/>
      <c r="G51" s="17"/>
      <c r="H51" s="17"/>
      <c r="M51" s="49"/>
      <c r="N51" s="50"/>
      <c r="P51" s="20"/>
      <c r="R51" s="20"/>
    </row>
    <row r="52" spans="2:18">
      <c r="B52" s="2"/>
      <c r="C52" s="16"/>
      <c r="D52" s="16"/>
      <c r="E52" s="8">
        <f t="shared" si="0"/>
        <v>5769650</v>
      </c>
      <c r="F52" s="17"/>
      <c r="G52" s="17"/>
      <c r="H52" s="10"/>
      <c r="I52" s="10"/>
      <c r="M52" s="49"/>
      <c r="N52" s="50"/>
      <c r="P52" s="20"/>
      <c r="R52" s="20"/>
    </row>
    <row r="53" spans="2:18">
      <c r="B53" s="2"/>
      <c r="C53" s="16"/>
      <c r="D53" s="16"/>
      <c r="E53" s="8">
        <f t="shared" si="0"/>
        <v>5769650</v>
      </c>
      <c r="F53" s="17"/>
      <c r="G53" s="17"/>
      <c r="H53" s="17"/>
      <c r="M53" s="49"/>
      <c r="N53" s="50"/>
      <c r="P53" s="20"/>
      <c r="R53" s="20"/>
    </row>
    <row r="54" spans="2:18">
      <c r="B54" s="2"/>
      <c r="C54" s="16"/>
      <c r="D54" s="16"/>
      <c r="E54" s="8">
        <f t="shared" si="0"/>
        <v>5769650</v>
      </c>
      <c r="F54" s="17"/>
      <c r="G54" s="17"/>
      <c r="H54" s="17"/>
      <c r="M54" s="49"/>
      <c r="N54" s="50"/>
      <c r="P54" s="20"/>
      <c r="R54" s="20"/>
    </row>
    <row r="55" spans="2:18">
      <c r="B55" s="2"/>
      <c r="C55" s="16"/>
      <c r="D55" s="16"/>
      <c r="E55" s="8">
        <f t="shared" si="0"/>
        <v>5769650</v>
      </c>
      <c r="F55" s="17"/>
      <c r="G55" s="17"/>
      <c r="H55" s="17"/>
      <c r="I55" s="10"/>
      <c r="M55" s="49"/>
      <c r="N55" s="50"/>
      <c r="P55" s="20"/>
      <c r="R55" s="20"/>
    </row>
    <row r="56" spans="2:18">
      <c r="B56" s="39"/>
      <c r="C56" s="36"/>
      <c r="D56" s="36"/>
      <c r="E56" s="8">
        <f t="shared" si="0"/>
        <v>5769650</v>
      </c>
      <c r="F56" s="36"/>
      <c r="G56" s="36"/>
      <c r="H56" s="36"/>
      <c r="I56" s="48"/>
      <c r="M56" s="49"/>
      <c r="N56" s="50"/>
      <c r="P56" s="20"/>
      <c r="R56" s="20"/>
    </row>
    <row r="57" spans="2:18">
      <c r="B57" s="2"/>
      <c r="C57" s="16"/>
      <c r="D57" s="16"/>
      <c r="E57" s="8">
        <f t="shared" si="0"/>
        <v>5769650</v>
      </c>
      <c r="F57" s="17"/>
      <c r="G57" s="17"/>
      <c r="H57" s="17"/>
      <c r="R57" s="20"/>
    </row>
    <row r="58" spans="2:18">
      <c r="B58" s="2"/>
      <c r="C58" s="16"/>
      <c r="D58" s="16"/>
      <c r="E58" s="8">
        <f t="shared" si="0"/>
        <v>5769650</v>
      </c>
      <c r="F58" s="17"/>
      <c r="G58" s="17"/>
      <c r="H58" s="17"/>
    </row>
    <row r="59" spans="2:18">
      <c r="B59" s="2"/>
      <c r="C59" s="16"/>
      <c r="D59" s="16"/>
      <c r="E59" s="8">
        <f t="shared" si="0"/>
        <v>5769650</v>
      </c>
      <c r="F59" s="17"/>
      <c r="G59" s="17"/>
      <c r="H59" s="17"/>
      <c r="I59" s="10"/>
    </row>
    <row r="60" spans="2:18">
      <c r="B60" s="2"/>
      <c r="C60" s="16"/>
      <c r="D60" s="16"/>
      <c r="E60" s="8">
        <f t="shared" si="0"/>
        <v>5769650</v>
      </c>
      <c r="F60" s="17"/>
      <c r="G60" s="17"/>
      <c r="H60" s="17"/>
    </row>
    <row r="61" spans="2:18">
      <c r="B61" s="2"/>
      <c r="C61" s="16"/>
      <c r="D61" s="16"/>
      <c r="E61" s="8">
        <f t="shared" si="0"/>
        <v>5769650</v>
      </c>
      <c r="F61" s="17"/>
      <c r="G61" s="17"/>
      <c r="H61" s="17"/>
    </row>
    <row r="62" spans="2:18">
      <c r="B62" s="2"/>
      <c r="C62" s="16"/>
      <c r="D62" s="16"/>
      <c r="E62" s="8">
        <f t="shared" si="0"/>
        <v>5769650</v>
      </c>
      <c r="F62" s="17"/>
      <c r="G62" s="17"/>
      <c r="H62" s="17"/>
    </row>
    <row r="63" spans="2:18">
      <c r="B63" s="2"/>
      <c r="C63" s="16"/>
      <c r="D63" s="16"/>
      <c r="E63" s="8">
        <f t="shared" si="0"/>
        <v>5769650</v>
      </c>
      <c r="F63" s="17"/>
      <c r="G63" s="17"/>
      <c r="H63" s="17"/>
    </row>
    <row r="64" spans="2:18">
      <c r="B64" s="2"/>
      <c r="C64" s="16"/>
      <c r="D64" s="16"/>
      <c r="E64" s="8">
        <f t="shared" si="0"/>
        <v>5769650</v>
      </c>
      <c r="F64" s="17"/>
      <c r="G64" s="17"/>
      <c r="H64" s="17"/>
      <c r="I64" s="10"/>
    </row>
    <row r="65" spans="2:10">
      <c r="B65" s="2"/>
      <c r="C65" s="16"/>
      <c r="D65" s="16"/>
      <c r="E65" s="8">
        <f t="shared" si="0"/>
        <v>5769650</v>
      </c>
      <c r="F65" s="17"/>
      <c r="G65" s="17"/>
      <c r="H65" s="17"/>
      <c r="I65" s="10"/>
    </row>
    <row r="66" spans="2:10">
      <c r="C66" s="16"/>
      <c r="D66" s="16"/>
      <c r="E66" s="8">
        <f t="shared" si="0"/>
        <v>5769650</v>
      </c>
      <c r="F66" s="17"/>
      <c r="G66" s="17"/>
      <c r="H66" s="17"/>
      <c r="I66" s="10"/>
    </row>
    <row r="67" spans="2:10">
      <c r="C67" s="16"/>
      <c r="D67" s="16"/>
      <c r="E67" s="8">
        <f t="shared" si="0"/>
        <v>5769650</v>
      </c>
      <c r="F67" s="17"/>
      <c r="G67" s="17"/>
      <c r="H67" s="17"/>
    </row>
    <row r="68" spans="2:10">
      <c r="B68" s="39"/>
      <c r="C68" s="36"/>
      <c r="D68" s="36"/>
      <c r="E68" s="9">
        <f t="shared" si="0"/>
        <v>5769650</v>
      </c>
      <c r="F68" s="36"/>
      <c r="G68" s="36"/>
      <c r="H68" s="36"/>
      <c r="I68" s="48"/>
    </row>
    <row r="69" spans="2:10">
      <c r="B69" s="2"/>
      <c r="C69" s="16"/>
      <c r="D69" s="16"/>
      <c r="E69" s="8">
        <f t="shared" si="0"/>
        <v>5769650</v>
      </c>
      <c r="F69" s="17"/>
      <c r="G69" s="17"/>
      <c r="H69" s="17"/>
      <c r="I69" s="10"/>
    </row>
    <row r="70" spans="2:10">
      <c r="B70" s="2"/>
      <c r="C70" s="16"/>
      <c r="D70" s="16"/>
      <c r="E70" s="8">
        <f t="shared" si="0"/>
        <v>5769650</v>
      </c>
      <c r="F70" s="17"/>
      <c r="G70" s="17"/>
      <c r="H70" s="17"/>
      <c r="I70" s="10"/>
    </row>
    <row r="71" spans="2:10">
      <c r="B71" s="2"/>
      <c r="C71" s="16"/>
      <c r="D71" s="16"/>
      <c r="E71" s="8">
        <f t="shared" si="0"/>
        <v>5769650</v>
      </c>
      <c r="F71" s="17"/>
      <c r="G71" s="17"/>
      <c r="H71" s="17"/>
      <c r="I71" s="10"/>
    </row>
    <row r="72" spans="2:10">
      <c r="B72" s="2"/>
      <c r="C72" s="16"/>
      <c r="D72" s="16"/>
      <c r="E72" s="8">
        <f t="shared" si="0"/>
        <v>5769650</v>
      </c>
      <c r="F72" s="17"/>
      <c r="G72" s="17"/>
      <c r="H72" s="17"/>
      <c r="I72" s="10"/>
    </row>
    <row r="73" spans="2:10">
      <c r="B73" s="2"/>
      <c r="C73" s="16"/>
      <c r="D73" s="16"/>
      <c r="E73" s="8">
        <f t="shared" si="0"/>
        <v>5769650</v>
      </c>
      <c r="F73" s="17"/>
      <c r="G73" s="17"/>
      <c r="H73" s="17"/>
      <c r="I73" s="10"/>
    </row>
    <row r="74" spans="2:10">
      <c r="B74" s="2"/>
      <c r="C74" s="16"/>
      <c r="D74" s="16"/>
      <c r="E74" s="8">
        <f t="shared" si="0"/>
        <v>5769650</v>
      </c>
      <c r="F74" s="17"/>
      <c r="G74" s="17"/>
      <c r="H74" s="17"/>
      <c r="I74" s="10"/>
    </row>
    <row r="75" spans="2:10">
      <c r="B75" s="39"/>
      <c r="C75" s="36"/>
      <c r="D75" s="36"/>
      <c r="E75" s="8">
        <f t="shared" si="0"/>
        <v>5769650</v>
      </c>
      <c r="F75" s="36"/>
      <c r="G75" s="36"/>
      <c r="H75" s="36"/>
      <c r="I75" s="48"/>
      <c r="J75" s="10"/>
    </row>
    <row r="76" spans="2:10">
      <c r="B76" s="2"/>
      <c r="C76" s="16"/>
      <c r="D76" s="16"/>
      <c r="E76" s="8">
        <f t="shared" si="0"/>
        <v>5769650</v>
      </c>
      <c r="F76" s="17"/>
      <c r="G76" s="17"/>
      <c r="H76" s="17"/>
      <c r="I76" s="10"/>
    </row>
    <row r="77" spans="2:10">
      <c r="B77" s="39"/>
      <c r="C77" s="36"/>
      <c r="D77" s="36"/>
      <c r="E77" s="8">
        <f t="shared" si="0"/>
        <v>5769650</v>
      </c>
      <c r="F77" s="17"/>
      <c r="G77" s="17"/>
      <c r="H77" s="17"/>
      <c r="I77" s="10"/>
    </row>
    <row r="78" spans="2:10">
      <c r="B78" s="2"/>
      <c r="C78" s="16"/>
      <c r="D78" s="16"/>
      <c r="E78" s="8">
        <f t="shared" si="0"/>
        <v>5769650</v>
      </c>
      <c r="F78" s="17"/>
      <c r="G78" s="17"/>
      <c r="H78" s="17"/>
      <c r="I78" s="10"/>
    </row>
    <row r="79" spans="2:10">
      <c r="B79" s="39"/>
      <c r="C79" s="36"/>
      <c r="D79" s="36"/>
      <c r="E79" s="8">
        <f t="shared" si="0"/>
        <v>5769650</v>
      </c>
      <c r="F79" s="17"/>
      <c r="G79" s="36"/>
      <c r="H79" s="36"/>
      <c r="I79" s="10"/>
      <c r="J79" s="10"/>
    </row>
    <row r="80" spans="2:10">
      <c r="B80" s="2"/>
      <c r="C80" s="16"/>
      <c r="D80" s="16"/>
      <c r="E80" s="8">
        <f t="shared" si="0"/>
        <v>5769650</v>
      </c>
      <c r="F80" s="17"/>
      <c r="G80" s="17"/>
      <c r="H80" s="17"/>
      <c r="I80" s="10"/>
      <c r="J80" s="10"/>
    </row>
    <row r="81" spans="2:10">
      <c r="B81" s="2"/>
      <c r="C81" s="16"/>
      <c r="D81" s="16"/>
      <c r="E81" s="8">
        <f t="shared" si="0"/>
        <v>5769650</v>
      </c>
      <c r="F81" s="17"/>
      <c r="G81" s="17"/>
      <c r="H81" s="17"/>
      <c r="I81" s="10"/>
      <c r="J81" s="10"/>
    </row>
    <row r="82" spans="2:10">
      <c r="B82" s="2"/>
      <c r="C82" s="16"/>
      <c r="D82" s="16"/>
      <c r="E82" s="8">
        <f t="shared" si="0"/>
        <v>5769650</v>
      </c>
      <c r="F82" s="17"/>
      <c r="G82" s="17"/>
      <c r="H82" s="17"/>
      <c r="I82" s="10"/>
    </row>
    <row r="83" spans="2:10">
      <c r="B83" s="2"/>
      <c r="C83" s="16"/>
      <c r="D83" s="16"/>
      <c r="E83" s="8">
        <f t="shared" si="0"/>
        <v>5769650</v>
      </c>
      <c r="F83" s="17"/>
      <c r="G83" s="17"/>
      <c r="H83" s="17"/>
      <c r="J83" s="10"/>
    </row>
    <row r="84" spans="2:10">
      <c r="B84" s="2"/>
      <c r="C84" s="16"/>
      <c r="D84" s="16"/>
      <c r="E84" s="8">
        <f t="shared" si="0"/>
        <v>5769650</v>
      </c>
      <c r="F84" s="17"/>
      <c r="G84" s="17"/>
      <c r="H84" s="17"/>
      <c r="I84" s="10"/>
      <c r="J84" s="10"/>
    </row>
    <row r="85" spans="2:10">
      <c r="B85" s="2"/>
      <c r="C85" s="16"/>
      <c r="D85" s="16"/>
      <c r="E85" s="8">
        <f t="shared" ref="E85:E148" si="1">E84+C85+D85</f>
        <v>5769650</v>
      </c>
      <c r="F85" s="17"/>
      <c r="G85" s="17"/>
      <c r="H85" s="17"/>
      <c r="I85" s="10"/>
      <c r="J85" s="10"/>
    </row>
    <row r="86" spans="2:10">
      <c r="B86" s="2"/>
      <c r="C86" s="16"/>
      <c r="D86" s="16"/>
      <c r="E86" s="8">
        <f t="shared" si="1"/>
        <v>5769650</v>
      </c>
      <c r="F86" s="17"/>
      <c r="G86" s="17"/>
      <c r="H86" s="17"/>
      <c r="I86" s="10"/>
      <c r="J86" s="10"/>
    </row>
    <row r="87" spans="2:10">
      <c r="B87" s="30"/>
      <c r="C87" s="46"/>
      <c r="D87" s="46"/>
      <c r="E87" s="8">
        <f t="shared" si="1"/>
        <v>5769650</v>
      </c>
      <c r="F87" s="17"/>
      <c r="G87" s="17"/>
      <c r="H87" s="17"/>
      <c r="I87" s="10"/>
      <c r="J87" s="10"/>
    </row>
    <row r="88" spans="2:10">
      <c r="B88" s="30"/>
      <c r="C88" s="46"/>
      <c r="D88" s="46"/>
      <c r="E88" s="8">
        <f t="shared" si="1"/>
        <v>5769650</v>
      </c>
      <c r="F88" s="17"/>
      <c r="G88" s="17"/>
      <c r="H88" s="17"/>
      <c r="I88" s="10"/>
      <c r="J88" s="10"/>
    </row>
    <row r="89" spans="2:10">
      <c r="B89" s="2"/>
      <c r="C89" s="16"/>
      <c r="D89" s="16"/>
      <c r="E89" s="8">
        <f t="shared" si="1"/>
        <v>5769650</v>
      </c>
      <c r="F89" s="17"/>
      <c r="G89" s="17"/>
      <c r="H89" s="17"/>
      <c r="I89" s="10"/>
      <c r="J89" s="10"/>
    </row>
    <row r="90" spans="2:10">
      <c r="B90" s="2"/>
      <c r="C90" s="16"/>
      <c r="D90" s="16"/>
      <c r="E90" s="8">
        <f t="shared" si="1"/>
        <v>5769650</v>
      </c>
      <c r="F90" s="17"/>
      <c r="G90" s="17"/>
      <c r="H90" s="17"/>
      <c r="J90" s="10"/>
    </row>
    <row r="91" spans="2:10">
      <c r="B91" s="2"/>
      <c r="C91" s="16"/>
      <c r="D91" s="16"/>
      <c r="E91" s="8">
        <f t="shared" si="1"/>
        <v>5769650</v>
      </c>
      <c r="F91" s="17"/>
      <c r="G91" s="17"/>
      <c r="H91" s="17"/>
      <c r="I91" s="10"/>
      <c r="J91" s="10"/>
    </row>
    <row r="92" spans="2:10">
      <c r="B92" s="2"/>
      <c r="C92" s="16"/>
      <c r="D92" s="16"/>
      <c r="E92" s="8">
        <f t="shared" si="1"/>
        <v>5769650</v>
      </c>
      <c r="F92" s="17"/>
      <c r="G92" s="17"/>
      <c r="H92" s="17"/>
      <c r="J92" s="10"/>
    </row>
    <row r="93" spans="2:10">
      <c r="B93" s="2"/>
      <c r="D93" s="16"/>
      <c r="E93" s="8">
        <f t="shared" si="1"/>
        <v>5769650</v>
      </c>
      <c r="F93" s="17"/>
      <c r="G93" s="10"/>
      <c r="H93" s="17"/>
      <c r="J93" s="10"/>
    </row>
    <row r="94" spans="2:10">
      <c r="B94" s="2"/>
      <c r="D94" s="16"/>
      <c r="E94" s="8">
        <f t="shared" si="1"/>
        <v>5769650</v>
      </c>
      <c r="F94" s="17"/>
      <c r="G94" s="10"/>
      <c r="H94" s="17"/>
      <c r="I94" s="10"/>
      <c r="J94" s="10"/>
    </row>
    <row r="95" spans="2:10">
      <c r="B95" s="2"/>
      <c r="C95" s="16"/>
      <c r="D95" s="16"/>
      <c r="E95" s="8">
        <f t="shared" si="1"/>
        <v>5769650</v>
      </c>
      <c r="F95" s="17"/>
      <c r="G95" s="17"/>
      <c r="H95" s="17"/>
      <c r="I95" s="10"/>
      <c r="J95" s="10"/>
    </row>
    <row r="96" spans="2:10">
      <c r="B96" s="2"/>
      <c r="C96" s="16"/>
      <c r="D96" s="16"/>
      <c r="E96" s="8">
        <f t="shared" si="1"/>
        <v>5769650</v>
      </c>
      <c r="F96" s="17"/>
      <c r="G96" s="17"/>
      <c r="H96" s="17"/>
      <c r="I96" s="10"/>
      <c r="J96" s="10"/>
    </row>
    <row r="97" spans="2:10">
      <c r="B97" s="2"/>
      <c r="C97" s="16"/>
      <c r="D97" s="16"/>
      <c r="E97" s="8">
        <f t="shared" si="1"/>
        <v>5769650</v>
      </c>
      <c r="F97" s="17"/>
      <c r="G97" s="17"/>
      <c r="H97" s="17"/>
      <c r="J97" s="10"/>
    </row>
    <row r="98" spans="2:10">
      <c r="B98" s="2"/>
      <c r="C98" s="16"/>
      <c r="D98" s="16"/>
      <c r="E98" s="8">
        <f t="shared" si="1"/>
        <v>5769650</v>
      </c>
      <c r="F98" s="17"/>
      <c r="G98" s="17"/>
      <c r="H98" s="17"/>
      <c r="I98" s="10"/>
      <c r="J98" s="10"/>
    </row>
    <row r="99" spans="2:10">
      <c r="B99" s="2"/>
      <c r="C99" s="16"/>
      <c r="D99" s="16"/>
      <c r="E99" s="8">
        <f t="shared" si="1"/>
        <v>5769650</v>
      </c>
      <c r="F99" s="17"/>
      <c r="G99" s="17"/>
      <c r="H99" s="17"/>
      <c r="I99" s="10"/>
      <c r="J99" s="10"/>
    </row>
    <row r="100" spans="2:10">
      <c r="B100" s="2"/>
      <c r="C100" s="16"/>
      <c r="D100" s="16"/>
      <c r="E100" s="8">
        <f t="shared" si="1"/>
        <v>5769650</v>
      </c>
      <c r="F100" s="17"/>
      <c r="G100" s="17"/>
      <c r="H100" s="17"/>
      <c r="J100" s="10"/>
    </row>
    <row r="101" spans="2:10">
      <c r="B101" s="2"/>
      <c r="C101" s="16"/>
      <c r="D101" s="16"/>
      <c r="E101" s="8">
        <f t="shared" si="1"/>
        <v>5769650</v>
      </c>
      <c r="F101" s="17"/>
      <c r="G101" s="17"/>
      <c r="H101" s="17"/>
      <c r="I101" s="10"/>
      <c r="J101" s="10"/>
    </row>
    <row r="102" spans="2:10">
      <c r="B102" s="2"/>
      <c r="C102" s="16"/>
      <c r="D102" s="16"/>
      <c r="E102" s="8">
        <f t="shared" si="1"/>
        <v>5769650</v>
      </c>
      <c r="F102" s="17"/>
      <c r="G102" s="17"/>
      <c r="H102" s="17"/>
      <c r="I102" s="10"/>
      <c r="J102" s="10"/>
    </row>
    <row r="103" spans="2:10">
      <c r="B103" s="39"/>
      <c r="C103" s="36"/>
      <c r="D103" s="36"/>
      <c r="E103" s="8">
        <f t="shared" si="1"/>
        <v>5769650</v>
      </c>
      <c r="F103" s="36"/>
      <c r="G103" s="36"/>
      <c r="H103" s="36"/>
      <c r="I103" s="10"/>
      <c r="J103" s="10"/>
    </row>
    <row r="104" spans="2:10">
      <c r="B104" s="2"/>
      <c r="C104" s="16"/>
      <c r="D104" s="16"/>
      <c r="E104" s="8">
        <f t="shared" si="1"/>
        <v>5769650</v>
      </c>
      <c r="F104" s="17"/>
      <c r="G104" s="17"/>
      <c r="H104" s="17"/>
      <c r="I104" s="10"/>
      <c r="J104" s="10"/>
    </row>
    <row r="105" spans="2:10">
      <c r="B105" s="2"/>
      <c r="C105" s="16"/>
      <c r="D105" s="16"/>
      <c r="E105" s="8">
        <f t="shared" si="1"/>
        <v>5769650</v>
      </c>
      <c r="F105" s="17"/>
      <c r="G105" s="17"/>
      <c r="H105" s="17"/>
      <c r="J105" s="10"/>
    </row>
    <row r="106" spans="2:10">
      <c r="B106" s="2"/>
      <c r="C106" s="16"/>
      <c r="D106" s="16"/>
      <c r="E106" s="8">
        <f t="shared" si="1"/>
        <v>5769650</v>
      </c>
      <c r="G106" s="17"/>
      <c r="J106" s="10"/>
    </row>
    <row r="107" spans="2:10">
      <c r="B107" s="2"/>
      <c r="C107" s="16"/>
      <c r="D107" s="16"/>
      <c r="E107" s="8">
        <f t="shared" si="1"/>
        <v>5769650</v>
      </c>
      <c r="F107" s="17"/>
      <c r="G107" s="17"/>
      <c r="H107" s="17"/>
      <c r="I107" s="10"/>
      <c r="J107" s="10"/>
    </row>
    <row r="108" spans="2:10">
      <c r="B108" s="2"/>
      <c r="C108" s="16"/>
      <c r="D108" s="16"/>
      <c r="E108" s="8">
        <f t="shared" si="1"/>
        <v>5769650</v>
      </c>
      <c r="F108" s="17"/>
      <c r="G108" s="17"/>
      <c r="H108" s="17"/>
      <c r="I108" s="10"/>
      <c r="J108" s="10"/>
    </row>
    <row r="109" spans="2:10">
      <c r="B109" s="39"/>
      <c r="C109" s="36"/>
      <c r="D109" s="36"/>
      <c r="E109" s="8">
        <f t="shared" si="1"/>
        <v>5769650</v>
      </c>
      <c r="F109" s="36"/>
      <c r="G109" s="36"/>
      <c r="H109" s="36"/>
      <c r="I109" s="10"/>
      <c r="J109" s="10"/>
    </row>
    <row r="110" spans="2:10">
      <c r="B110" s="32"/>
      <c r="C110" s="17"/>
      <c r="D110" s="17"/>
      <c r="E110" s="8">
        <f t="shared" si="1"/>
        <v>5769650</v>
      </c>
      <c r="F110" s="17"/>
      <c r="G110" s="17"/>
      <c r="H110" s="17"/>
      <c r="I110" s="10"/>
      <c r="J110" s="10"/>
    </row>
    <row r="111" spans="2:10">
      <c r="B111" s="2"/>
      <c r="C111" s="16"/>
      <c r="D111" s="16"/>
      <c r="E111" s="8">
        <f t="shared" si="1"/>
        <v>5769650</v>
      </c>
      <c r="I111" s="10"/>
      <c r="J111" s="10"/>
    </row>
    <row r="112" spans="2:10">
      <c r="B112" s="2"/>
      <c r="C112" s="16"/>
      <c r="D112" s="16"/>
      <c r="E112" s="8">
        <f t="shared" si="1"/>
        <v>5769650</v>
      </c>
      <c r="I112" s="10"/>
      <c r="J112" s="10"/>
    </row>
    <row r="113" spans="1:10">
      <c r="B113" s="39"/>
      <c r="C113" s="17"/>
      <c r="D113" s="17"/>
      <c r="E113" s="8">
        <f t="shared" si="1"/>
        <v>5769650</v>
      </c>
      <c r="I113" s="10"/>
      <c r="J113" s="10"/>
    </row>
    <row r="114" spans="1:10">
      <c r="B114" s="2"/>
      <c r="C114" s="16"/>
      <c r="D114" s="16"/>
      <c r="E114" s="8">
        <f t="shared" si="1"/>
        <v>5769650</v>
      </c>
      <c r="F114" s="17"/>
      <c r="G114" s="17"/>
      <c r="H114" s="10"/>
      <c r="I114" s="10"/>
      <c r="J114" s="10"/>
    </row>
    <row r="115" spans="1:10">
      <c r="B115" s="2"/>
      <c r="C115" s="16"/>
      <c r="D115" s="16"/>
      <c r="E115" s="8">
        <f t="shared" si="1"/>
        <v>5769650</v>
      </c>
      <c r="F115" s="17"/>
      <c r="G115" s="17"/>
      <c r="H115" s="17"/>
      <c r="I115" s="10"/>
      <c r="J115" s="10"/>
    </row>
    <row r="116" spans="1:10">
      <c r="A116" s="44"/>
      <c r="B116" s="44"/>
      <c r="C116" s="43"/>
      <c r="D116" s="43">
        <v>-21650</v>
      </c>
      <c r="E116" s="8">
        <f t="shared" si="1"/>
        <v>5748000</v>
      </c>
      <c r="F116" s="43"/>
      <c r="G116" s="43"/>
      <c r="H116" s="43"/>
      <c r="I116" s="44" t="s">
        <v>263</v>
      </c>
    </row>
    <row r="117" spans="1:10">
      <c r="B117" s="39"/>
      <c r="C117" s="17"/>
      <c r="D117" s="17"/>
      <c r="E117" s="8">
        <f t="shared" si="1"/>
        <v>5748000</v>
      </c>
      <c r="F117" s="17"/>
      <c r="G117" s="17"/>
      <c r="H117" s="17"/>
      <c r="I117" s="10"/>
    </row>
    <row r="118" spans="1:10">
      <c r="B118" s="32"/>
      <c r="C118" s="17"/>
      <c r="D118" s="17"/>
      <c r="E118" s="8">
        <f t="shared" si="1"/>
        <v>5748000</v>
      </c>
      <c r="F118" s="17"/>
      <c r="G118" s="17"/>
      <c r="H118" s="17"/>
      <c r="I118" s="10"/>
    </row>
    <row r="119" spans="1:10">
      <c r="B119" s="39"/>
      <c r="C119" s="17"/>
      <c r="D119" s="17"/>
      <c r="E119" s="8">
        <f t="shared" si="1"/>
        <v>5748000</v>
      </c>
      <c r="F119" s="36"/>
      <c r="G119" s="36"/>
      <c r="H119" s="36"/>
      <c r="I119" s="10"/>
    </row>
    <row r="120" spans="1:10">
      <c r="B120" s="2"/>
      <c r="C120" s="16"/>
      <c r="D120" s="16"/>
      <c r="E120" s="8">
        <f t="shared" si="1"/>
        <v>5748000</v>
      </c>
      <c r="F120" s="17"/>
      <c r="G120" s="17"/>
      <c r="H120" s="17"/>
      <c r="I120" s="10"/>
    </row>
    <row r="121" spans="1:10">
      <c r="B121" s="2"/>
      <c r="C121" s="16"/>
      <c r="D121" s="16"/>
      <c r="E121" s="8">
        <f t="shared" si="1"/>
        <v>5748000</v>
      </c>
      <c r="F121" s="17"/>
      <c r="G121" s="17"/>
      <c r="H121" s="17"/>
      <c r="I121" s="10"/>
    </row>
    <row r="122" spans="1:10">
      <c r="B122" s="2"/>
      <c r="C122" s="16"/>
      <c r="D122" s="16"/>
      <c r="E122" s="8">
        <f t="shared" si="1"/>
        <v>5748000</v>
      </c>
      <c r="F122" s="17"/>
      <c r="G122" s="17"/>
      <c r="H122" s="17"/>
      <c r="I122" s="10"/>
    </row>
    <row r="123" spans="1:10">
      <c r="B123" s="2"/>
      <c r="C123" s="16"/>
      <c r="D123" s="16"/>
      <c r="E123" s="8">
        <f t="shared" si="1"/>
        <v>5748000</v>
      </c>
      <c r="F123" s="16"/>
      <c r="G123" s="16"/>
      <c r="H123" s="16"/>
    </row>
    <row r="124" spans="1:10">
      <c r="B124" s="2"/>
      <c r="C124" s="16"/>
      <c r="D124" s="16"/>
      <c r="E124" s="8">
        <f t="shared" si="1"/>
        <v>5748000</v>
      </c>
      <c r="F124" s="16"/>
      <c r="G124" s="16"/>
      <c r="H124" s="16"/>
    </row>
    <row r="125" spans="1:10">
      <c r="B125" s="2"/>
      <c r="C125" s="16"/>
      <c r="D125" s="16"/>
      <c r="E125" s="8">
        <f t="shared" si="1"/>
        <v>5748000</v>
      </c>
      <c r="F125" s="16"/>
      <c r="G125" s="16"/>
      <c r="H125" s="16"/>
    </row>
    <row r="126" spans="1:10">
      <c r="B126" s="2"/>
      <c r="C126" s="16"/>
      <c r="D126" s="16"/>
      <c r="E126" s="8">
        <f t="shared" si="1"/>
        <v>5748000</v>
      </c>
      <c r="F126" s="16"/>
      <c r="G126" s="16"/>
      <c r="H126" s="16"/>
    </row>
    <row r="127" spans="1:10">
      <c r="B127" s="2"/>
      <c r="C127" s="16"/>
      <c r="D127" s="16"/>
      <c r="E127" s="8">
        <f t="shared" si="1"/>
        <v>5748000</v>
      </c>
      <c r="F127" s="16"/>
      <c r="G127" s="16"/>
      <c r="H127" s="16"/>
    </row>
    <row r="128" spans="1:10">
      <c r="B128" s="2"/>
      <c r="C128" s="16"/>
      <c r="D128" s="16"/>
      <c r="E128" s="8">
        <f t="shared" si="1"/>
        <v>5748000</v>
      </c>
      <c r="F128" s="16"/>
      <c r="G128" s="16"/>
      <c r="H128" s="16"/>
    </row>
    <row r="129" spans="2:12">
      <c r="B129" s="2"/>
      <c r="C129" s="16"/>
      <c r="D129" s="16"/>
      <c r="E129" s="8">
        <f t="shared" si="1"/>
        <v>5748000</v>
      </c>
      <c r="F129" s="16"/>
      <c r="G129" s="16"/>
      <c r="H129" s="16"/>
    </row>
    <row r="130" spans="2:12">
      <c r="B130" s="2"/>
      <c r="C130" s="16"/>
      <c r="D130" s="16"/>
      <c r="E130" s="8">
        <f t="shared" si="1"/>
        <v>5748000</v>
      </c>
      <c r="F130" s="16"/>
      <c r="G130" s="16"/>
      <c r="H130" s="16"/>
    </row>
    <row r="131" spans="2:12">
      <c r="B131" s="2"/>
      <c r="C131" s="17"/>
      <c r="D131" s="17"/>
      <c r="E131" s="8">
        <f t="shared" si="1"/>
        <v>5748000</v>
      </c>
      <c r="F131" s="17"/>
      <c r="G131" s="17"/>
      <c r="H131" s="17"/>
      <c r="I131" s="10"/>
    </row>
    <row r="132" spans="2:12">
      <c r="B132" s="32"/>
      <c r="C132" s="17"/>
      <c r="D132" s="17"/>
      <c r="E132" s="8">
        <f t="shared" si="1"/>
        <v>5748000</v>
      </c>
      <c r="F132" s="17"/>
      <c r="G132" s="17"/>
      <c r="H132" s="17"/>
      <c r="I132" s="10"/>
      <c r="J132" s="10"/>
      <c r="K132" s="10"/>
      <c r="L132" s="10"/>
    </row>
    <row r="133" spans="2:12">
      <c r="B133" s="32"/>
      <c r="C133" s="17"/>
      <c r="D133" s="17"/>
      <c r="E133" s="8">
        <f t="shared" si="1"/>
        <v>5748000</v>
      </c>
      <c r="F133" s="17"/>
      <c r="G133" s="17"/>
      <c r="H133" s="17"/>
      <c r="I133" s="10"/>
      <c r="J133" s="10"/>
      <c r="K133" s="10"/>
      <c r="L133" s="10"/>
    </row>
    <row r="134" spans="2:12">
      <c r="B134" s="32"/>
      <c r="C134" s="17"/>
      <c r="D134" s="17"/>
      <c r="E134" s="8">
        <f t="shared" si="1"/>
        <v>5748000</v>
      </c>
      <c r="F134" s="17"/>
      <c r="G134" s="17"/>
      <c r="H134" s="17"/>
      <c r="I134" s="10"/>
      <c r="J134" s="10"/>
      <c r="K134" s="10"/>
      <c r="L134" s="10"/>
    </row>
    <row r="135" spans="2:12">
      <c r="B135" s="2"/>
      <c r="C135" s="16"/>
      <c r="D135" s="16"/>
      <c r="E135" s="8">
        <f t="shared" si="1"/>
        <v>5748000</v>
      </c>
      <c r="F135" s="17"/>
      <c r="G135" s="17"/>
      <c r="H135" s="17"/>
      <c r="I135" s="10"/>
      <c r="J135" s="10"/>
      <c r="K135" s="10"/>
      <c r="L135" s="10"/>
    </row>
    <row r="136" spans="2:12">
      <c r="B136" s="2"/>
      <c r="C136" s="16"/>
      <c r="D136" s="16"/>
      <c r="E136" s="8">
        <f t="shared" si="1"/>
        <v>5748000</v>
      </c>
      <c r="F136" s="17"/>
      <c r="G136" s="17"/>
      <c r="H136" s="17"/>
      <c r="I136" s="10"/>
      <c r="J136" s="10"/>
      <c r="K136" s="10"/>
      <c r="L136" s="10"/>
    </row>
    <row r="137" spans="2:12">
      <c r="B137" s="2"/>
      <c r="C137" s="16"/>
      <c r="D137" s="16"/>
      <c r="E137" s="8">
        <f t="shared" si="1"/>
        <v>5748000</v>
      </c>
      <c r="F137" s="17"/>
      <c r="G137" s="17"/>
      <c r="H137" s="17"/>
      <c r="I137" s="10"/>
      <c r="J137" s="10"/>
      <c r="K137" s="10"/>
      <c r="L137" s="10"/>
    </row>
    <row r="138" spans="2:12">
      <c r="B138" s="2"/>
      <c r="C138" s="16"/>
      <c r="D138" s="16"/>
      <c r="E138" s="8">
        <f t="shared" si="1"/>
        <v>5748000</v>
      </c>
      <c r="F138" s="16"/>
      <c r="G138" s="16"/>
      <c r="H138" s="16"/>
    </row>
    <row r="139" spans="2:12">
      <c r="B139" s="2"/>
      <c r="C139" s="16"/>
      <c r="D139" s="16"/>
      <c r="E139" s="8">
        <f t="shared" si="1"/>
        <v>5748000</v>
      </c>
      <c r="F139" s="16"/>
      <c r="G139" s="16"/>
      <c r="H139" s="16"/>
    </row>
    <row r="140" spans="2:12">
      <c r="B140" s="2"/>
      <c r="C140" s="16"/>
      <c r="D140" s="16"/>
      <c r="E140" s="8">
        <f t="shared" si="1"/>
        <v>5748000</v>
      </c>
      <c r="F140" s="16"/>
      <c r="G140" s="16"/>
      <c r="H140" s="16"/>
    </row>
    <row r="141" spans="2:12">
      <c r="B141" s="2"/>
      <c r="C141" s="16"/>
      <c r="D141" s="16"/>
      <c r="E141" s="8">
        <f t="shared" si="1"/>
        <v>5748000</v>
      </c>
      <c r="F141" s="16"/>
      <c r="G141" s="16"/>
      <c r="H141" s="16"/>
    </row>
    <row r="142" spans="2:12">
      <c r="B142" s="2"/>
      <c r="C142" s="16"/>
      <c r="D142" s="16"/>
      <c r="E142" s="8">
        <f t="shared" si="1"/>
        <v>5748000</v>
      </c>
      <c r="F142" s="16"/>
      <c r="G142" s="16"/>
      <c r="H142" s="16"/>
    </row>
    <row r="143" spans="2:12">
      <c r="B143" s="2"/>
      <c r="C143" s="16"/>
      <c r="D143" s="16"/>
      <c r="E143" s="8">
        <f t="shared" si="1"/>
        <v>5748000</v>
      </c>
      <c r="F143" s="16"/>
      <c r="G143" s="16"/>
      <c r="H143" s="16"/>
    </row>
    <row r="144" spans="2:12">
      <c r="B144" s="2"/>
      <c r="C144" s="16"/>
      <c r="D144" s="16"/>
      <c r="E144" s="8">
        <f t="shared" si="1"/>
        <v>5748000</v>
      </c>
      <c r="F144" s="16"/>
      <c r="G144" s="16"/>
      <c r="H144" s="16"/>
    </row>
    <row r="145" spans="2:9">
      <c r="B145" s="2"/>
      <c r="C145" s="16"/>
      <c r="D145" s="16"/>
      <c r="E145" s="8">
        <f t="shared" si="1"/>
        <v>5748000</v>
      </c>
      <c r="F145" s="16"/>
      <c r="G145" s="16"/>
      <c r="H145" s="16"/>
    </row>
    <row r="146" spans="2:9">
      <c r="B146" s="2"/>
      <c r="C146" s="16"/>
      <c r="D146" s="16"/>
      <c r="E146" s="8">
        <f t="shared" si="1"/>
        <v>5748000</v>
      </c>
      <c r="F146" s="16"/>
      <c r="G146" s="16"/>
      <c r="H146" s="16"/>
    </row>
    <row r="147" spans="2:9">
      <c r="B147" s="2"/>
      <c r="C147" s="16"/>
      <c r="D147" s="16"/>
      <c r="E147" s="8">
        <f t="shared" si="1"/>
        <v>5748000</v>
      </c>
      <c r="F147" s="16"/>
      <c r="G147" s="16"/>
      <c r="H147" s="16"/>
    </row>
    <row r="148" spans="2:9">
      <c r="C148" s="16"/>
      <c r="D148" s="16"/>
      <c r="E148" s="8">
        <f t="shared" si="1"/>
        <v>5748000</v>
      </c>
      <c r="G148" s="16"/>
      <c r="I148" s="24"/>
    </row>
    <row r="149" spans="2:9">
      <c r="C149" s="16"/>
      <c r="D149" s="16"/>
      <c r="E149" s="8">
        <f t="shared" ref="E149:E176" si="2">E148+C149+D149</f>
        <v>5748000</v>
      </c>
      <c r="I149" s="24"/>
    </row>
    <row r="150" spans="2:9">
      <c r="B150" s="2"/>
      <c r="C150" s="16"/>
      <c r="D150" s="16"/>
      <c r="E150" s="8">
        <f t="shared" si="2"/>
        <v>5748000</v>
      </c>
      <c r="F150" s="16"/>
      <c r="G150" s="16"/>
      <c r="H150" s="16"/>
    </row>
    <row r="151" spans="2:9">
      <c r="C151" s="16"/>
      <c r="D151" s="16"/>
      <c r="E151" s="8">
        <f t="shared" si="2"/>
        <v>5748000</v>
      </c>
      <c r="F151" s="16"/>
      <c r="G151" s="16"/>
      <c r="H151" s="16"/>
    </row>
    <row r="152" spans="2:9">
      <c r="C152" s="16"/>
      <c r="D152" s="16"/>
      <c r="E152" s="8">
        <f t="shared" si="2"/>
        <v>5748000</v>
      </c>
      <c r="F152" s="16"/>
      <c r="G152" s="16"/>
      <c r="H152" s="16"/>
    </row>
    <row r="153" spans="2:9">
      <c r="C153" s="16"/>
      <c r="D153" s="16"/>
      <c r="E153" s="8">
        <f t="shared" si="2"/>
        <v>5748000</v>
      </c>
      <c r="F153" s="16"/>
      <c r="G153" s="16"/>
      <c r="H153" s="16"/>
    </row>
    <row r="154" spans="2:9">
      <c r="C154" s="16"/>
      <c r="D154" s="16"/>
      <c r="E154" s="8">
        <f t="shared" si="2"/>
        <v>5748000</v>
      </c>
      <c r="F154" s="16"/>
      <c r="G154" s="16"/>
      <c r="H154" s="16"/>
    </row>
    <row r="155" spans="2:9">
      <c r="B155" s="2"/>
      <c r="C155" s="16"/>
      <c r="D155" s="16"/>
      <c r="E155" s="8">
        <f t="shared" si="2"/>
        <v>5748000</v>
      </c>
      <c r="F155" s="16"/>
      <c r="G155" s="16"/>
      <c r="H155" s="16"/>
    </row>
    <row r="156" spans="2:9">
      <c r="B156" s="2"/>
      <c r="C156" s="16"/>
      <c r="D156" s="16"/>
      <c r="E156" s="8">
        <f t="shared" si="2"/>
        <v>5748000</v>
      </c>
      <c r="F156" s="16"/>
      <c r="G156" s="16"/>
      <c r="H156" s="16"/>
    </row>
    <row r="157" spans="2:9">
      <c r="C157" s="16"/>
      <c r="D157" s="16"/>
      <c r="E157" s="8">
        <f t="shared" si="2"/>
        <v>5748000</v>
      </c>
      <c r="F157" s="16"/>
      <c r="G157" s="16"/>
      <c r="H157" s="16"/>
    </row>
    <row r="158" spans="2:9">
      <c r="C158" s="16"/>
      <c r="D158" s="16"/>
      <c r="E158" s="8">
        <f t="shared" si="2"/>
        <v>5748000</v>
      </c>
      <c r="F158" s="16"/>
      <c r="G158" s="16"/>
      <c r="H158" s="16"/>
    </row>
    <row r="159" spans="2:9">
      <c r="C159" s="16"/>
      <c r="D159" s="16"/>
      <c r="E159" s="8">
        <f t="shared" si="2"/>
        <v>5748000</v>
      </c>
      <c r="F159" s="16"/>
      <c r="G159" s="16"/>
      <c r="H159" s="16"/>
    </row>
    <row r="160" spans="2:9">
      <c r="C160" s="16"/>
      <c r="D160" s="16"/>
      <c r="E160" s="8">
        <f t="shared" si="2"/>
        <v>5748000</v>
      </c>
      <c r="F160" s="16"/>
      <c r="G160" s="16"/>
      <c r="H160" s="16"/>
    </row>
    <row r="161" spans="3:9">
      <c r="C161" s="16"/>
      <c r="D161" s="16"/>
      <c r="E161" s="8">
        <f t="shared" si="2"/>
        <v>5748000</v>
      </c>
      <c r="F161" s="16"/>
      <c r="G161" s="16"/>
      <c r="H161" s="16"/>
    </row>
    <row r="162" spans="3:9">
      <c r="C162" s="16"/>
      <c r="D162" s="16"/>
      <c r="E162" s="8">
        <f t="shared" si="2"/>
        <v>5748000</v>
      </c>
      <c r="F162" s="16"/>
      <c r="G162" s="16"/>
      <c r="H162" s="16"/>
    </row>
    <row r="163" spans="3:9">
      <c r="C163" s="16"/>
      <c r="D163" s="16"/>
      <c r="E163" s="8">
        <f t="shared" si="2"/>
        <v>5748000</v>
      </c>
      <c r="F163" s="16"/>
      <c r="G163" s="16"/>
      <c r="H163" s="16"/>
    </row>
    <row r="164" spans="3:9">
      <c r="C164" s="16"/>
      <c r="D164" s="16"/>
      <c r="E164" s="8">
        <f t="shared" si="2"/>
        <v>5748000</v>
      </c>
      <c r="F164" s="16"/>
      <c r="G164" s="16"/>
      <c r="H164" s="16"/>
    </row>
    <row r="165" spans="3:9">
      <c r="C165" s="16"/>
      <c r="D165" s="16"/>
      <c r="E165" s="8">
        <f t="shared" si="2"/>
        <v>5748000</v>
      </c>
      <c r="F165" s="16"/>
      <c r="G165" s="16"/>
      <c r="H165" s="16"/>
    </row>
    <row r="166" spans="3:9">
      <c r="C166" s="16"/>
      <c r="D166" s="16"/>
      <c r="E166" s="8">
        <f t="shared" si="2"/>
        <v>5748000</v>
      </c>
      <c r="F166" s="16"/>
      <c r="G166" s="16"/>
      <c r="H166" s="16"/>
    </row>
    <row r="167" spans="3:9">
      <c r="C167" s="16"/>
      <c r="D167" s="16"/>
      <c r="E167" s="8">
        <f t="shared" si="2"/>
        <v>5748000</v>
      </c>
      <c r="F167" s="16"/>
      <c r="G167" s="16"/>
      <c r="H167" s="16"/>
    </row>
    <row r="168" spans="3:9">
      <c r="C168" s="16"/>
      <c r="D168" s="16"/>
      <c r="E168" s="8">
        <f t="shared" si="2"/>
        <v>5748000</v>
      </c>
      <c r="F168" s="16"/>
      <c r="G168" s="16"/>
      <c r="H168" s="16"/>
    </row>
    <row r="169" spans="3:9">
      <c r="C169" s="16"/>
      <c r="D169" s="16"/>
      <c r="E169" s="8">
        <f t="shared" si="2"/>
        <v>5748000</v>
      </c>
      <c r="F169" s="16"/>
      <c r="G169" s="16"/>
      <c r="H169" s="16"/>
    </row>
    <row r="170" spans="3:9">
      <c r="C170" s="16"/>
      <c r="D170" s="16"/>
      <c r="E170" s="8">
        <f t="shared" si="2"/>
        <v>5748000</v>
      </c>
      <c r="F170" s="16"/>
      <c r="G170" s="16"/>
      <c r="H170" s="16"/>
    </row>
    <row r="171" spans="3:9">
      <c r="C171" s="16"/>
      <c r="D171" s="16"/>
      <c r="E171" s="8">
        <f t="shared" si="2"/>
        <v>5748000</v>
      </c>
      <c r="F171" s="16"/>
      <c r="G171" s="16"/>
      <c r="H171" s="16"/>
    </row>
    <row r="172" spans="3:9">
      <c r="C172" s="16"/>
      <c r="D172" s="16"/>
      <c r="E172" s="8">
        <f t="shared" si="2"/>
        <v>5748000</v>
      </c>
      <c r="F172" s="16"/>
      <c r="G172" s="16"/>
      <c r="H172" s="16"/>
      <c r="I172" s="2"/>
    </row>
    <row r="173" spans="3:9">
      <c r="C173" s="16"/>
      <c r="D173" s="16"/>
      <c r="E173" s="8">
        <f t="shared" si="2"/>
        <v>5748000</v>
      </c>
      <c r="F173" s="16"/>
      <c r="G173" s="16"/>
      <c r="H173" s="16"/>
    </row>
    <row r="174" spans="3:9">
      <c r="C174" s="16"/>
      <c r="D174" s="16"/>
      <c r="E174" s="8">
        <f t="shared" si="2"/>
        <v>5748000</v>
      </c>
      <c r="F174" s="16"/>
      <c r="G174" s="16"/>
      <c r="H174" s="16"/>
    </row>
    <row r="175" spans="3:9">
      <c r="C175" s="16"/>
      <c r="D175" s="16"/>
      <c r="E175" s="8">
        <f t="shared" si="2"/>
        <v>5748000</v>
      </c>
      <c r="F175" s="16"/>
      <c r="G175" s="16"/>
      <c r="H175" s="16"/>
    </row>
    <row r="176" spans="3:9">
      <c r="C176" s="4"/>
      <c r="D176" s="16"/>
      <c r="E176" s="8">
        <f t="shared" si="2"/>
        <v>5748000</v>
      </c>
      <c r="F176" s="4"/>
      <c r="G176" s="4"/>
      <c r="H176" s="4"/>
      <c r="I176" s="20"/>
    </row>
    <row r="177" spans="3:8">
      <c r="C177" s="4"/>
      <c r="D177" s="4"/>
      <c r="E177" s="8"/>
      <c r="F177" s="4"/>
      <c r="G177" s="4"/>
      <c r="H177" s="4"/>
    </row>
    <row r="178" spans="3:8">
      <c r="C178" s="4"/>
      <c r="D178" s="4"/>
      <c r="E178" s="8"/>
      <c r="F178" s="4"/>
      <c r="G178" s="4"/>
      <c r="H178" s="4"/>
    </row>
    <row r="179" spans="3:8">
      <c r="C179" s="4"/>
      <c r="D179" s="4"/>
      <c r="E179" s="8"/>
      <c r="F179" s="4"/>
      <c r="G179" s="4"/>
      <c r="H179" s="4"/>
    </row>
    <row r="180" spans="3:8">
      <c r="C180" s="4"/>
      <c r="D180" s="4"/>
      <c r="E180" s="8"/>
      <c r="F180" s="4"/>
      <c r="G180" s="4"/>
      <c r="H180" s="4"/>
    </row>
    <row r="181" spans="3:8">
      <c r="C181" s="4"/>
      <c r="D181" s="4"/>
      <c r="E181" s="8"/>
      <c r="F181" s="4"/>
      <c r="G181" s="4"/>
      <c r="H181" s="4"/>
    </row>
    <row r="182" spans="3:8">
      <c r="C182" s="4"/>
      <c r="D182" s="4"/>
      <c r="E182" s="8"/>
      <c r="F182" s="4"/>
      <c r="G182" s="4"/>
      <c r="H182" s="4"/>
    </row>
    <row r="183" spans="3:8">
      <c r="E183" s="7"/>
    </row>
    <row r="184" spans="3:8">
      <c r="E184" s="7"/>
    </row>
    <row r="185" spans="3:8">
      <c r="E185" s="7"/>
    </row>
  </sheetData>
  <pageMargins left="0.7" right="0.7" top="0.75" bottom="0.75" header="0.3" footer="0.3"/>
  <pageSetup orientation="portrait" verticalDpi="200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2:R189"/>
  <sheetViews>
    <sheetView workbookViewId="0">
      <selection activeCell="I28" sqref="I28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9.140625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9" style="1" bestFit="1" customWidth="1"/>
    <col min="12" max="12" width="9.28515625" style="1" bestFit="1" customWidth="1"/>
    <col min="13" max="13" width="6.42578125" style="1" bestFit="1" customWidth="1"/>
    <col min="14" max="14" width="7.28515625" style="1" bestFit="1" customWidth="1"/>
    <col min="15" max="15" width="8.7109375" style="1" bestFit="1" customWidth="1"/>
    <col min="16" max="16" width="7.5703125" style="1" bestFit="1" customWidth="1"/>
    <col min="17" max="17" width="13.42578125" style="1" bestFit="1" customWidth="1"/>
    <col min="18" max="18" width="8.42578125" style="1" bestFit="1" customWidth="1"/>
    <col min="19" max="16384" width="11.42578125" style="1"/>
  </cols>
  <sheetData>
    <row r="2" spans="2:12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2">
      <c r="C3" s="3"/>
      <c r="D3" s="3"/>
      <c r="E3" s="6"/>
      <c r="I3" s="3"/>
    </row>
    <row r="4" spans="2:12">
      <c r="B4" s="13" t="s">
        <v>36</v>
      </c>
      <c r="C4" s="13"/>
      <c r="D4" s="13"/>
      <c r="E4" s="14">
        <v>5769650</v>
      </c>
      <c r="F4" s="29">
        <v>0</v>
      </c>
      <c r="G4" s="13"/>
      <c r="H4" s="22">
        <v>2481303</v>
      </c>
    </row>
    <row r="5" spans="2:12">
      <c r="B5" s="2"/>
      <c r="C5" s="16"/>
      <c r="D5" s="16"/>
      <c r="E5" s="8">
        <f>E4+C5+D5</f>
        <v>5769650</v>
      </c>
      <c r="F5" s="17"/>
      <c r="G5" s="17"/>
      <c r="H5" s="17"/>
    </row>
    <row r="6" spans="2:12">
      <c r="B6" s="32">
        <v>43405</v>
      </c>
      <c r="C6" s="17"/>
      <c r="D6" s="17">
        <v>-7700</v>
      </c>
      <c r="E6" s="8">
        <f t="shared" ref="E6:E75" si="0">E5+C6+D6</f>
        <v>5761950</v>
      </c>
      <c r="F6" s="17"/>
      <c r="G6" s="17"/>
      <c r="H6" s="17"/>
      <c r="I6" s="1" t="s">
        <v>541</v>
      </c>
      <c r="J6" s="20"/>
    </row>
    <row r="7" spans="2:12">
      <c r="B7" s="32">
        <v>43405</v>
      </c>
      <c r="C7" s="17"/>
      <c r="D7" s="17"/>
      <c r="E7" s="8">
        <f t="shared" si="0"/>
        <v>5761950</v>
      </c>
      <c r="F7" s="17">
        <v>17400</v>
      </c>
      <c r="G7" s="17"/>
      <c r="H7" s="17"/>
      <c r="I7" s="1" t="s">
        <v>542</v>
      </c>
      <c r="J7" s="20"/>
    </row>
    <row r="8" spans="2:12">
      <c r="B8" s="32">
        <v>43406</v>
      </c>
      <c r="C8" s="17"/>
      <c r="D8" s="17">
        <v>-5400</v>
      </c>
      <c r="E8" s="8">
        <f t="shared" si="0"/>
        <v>5756550</v>
      </c>
      <c r="F8" s="17"/>
      <c r="G8" s="17"/>
      <c r="H8" s="17"/>
      <c r="I8" s="10" t="s">
        <v>340</v>
      </c>
      <c r="J8" s="20"/>
    </row>
    <row r="9" spans="2:12">
      <c r="B9" s="32">
        <v>43411</v>
      </c>
      <c r="C9" s="17"/>
      <c r="D9" s="17">
        <v>-5600</v>
      </c>
      <c r="E9" s="8">
        <f t="shared" si="0"/>
        <v>5750950</v>
      </c>
      <c r="F9" s="17"/>
      <c r="G9" s="17"/>
      <c r="H9" s="17"/>
      <c r="I9" s="10" t="s">
        <v>340</v>
      </c>
      <c r="J9" s="20"/>
    </row>
    <row r="10" spans="2:12">
      <c r="B10" s="32">
        <v>43411</v>
      </c>
      <c r="C10" s="17"/>
      <c r="D10" s="17">
        <v>-53000</v>
      </c>
      <c r="E10" s="8">
        <f t="shared" si="0"/>
        <v>5697950</v>
      </c>
      <c r="F10" s="17">
        <v>-53000</v>
      </c>
      <c r="G10" s="17"/>
      <c r="H10" s="17"/>
      <c r="I10" s="1" t="s">
        <v>297</v>
      </c>
      <c r="J10" s="20"/>
    </row>
    <row r="11" spans="2:12">
      <c r="B11" s="32">
        <v>43411</v>
      </c>
      <c r="C11" s="17"/>
      <c r="D11" s="17">
        <v>-53000</v>
      </c>
      <c r="E11" s="8">
        <f t="shared" si="0"/>
        <v>5644950</v>
      </c>
      <c r="F11" s="17">
        <v>-53000</v>
      </c>
      <c r="G11" s="17"/>
      <c r="H11" s="17"/>
      <c r="I11" s="10" t="s">
        <v>158</v>
      </c>
      <c r="J11" s="20"/>
    </row>
    <row r="12" spans="2:12">
      <c r="B12" s="32">
        <v>43411</v>
      </c>
      <c r="C12" s="17"/>
      <c r="D12" s="17">
        <v>-102000</v>
      </c>
      <c r="E12" s="8">
        <f t="shared" si="0"/>
        <v>5542950</v>
      </c>
      <c r="F12" s="17">
        <v>-102000</v>
      </c>
      <c r="G12" s="17"/>
      <c r="H12" s="17"/>
      <c r="I12" s="1" t="s">
        <v>160</v>
      </c>
      <c r="J12" s="20"/>
      <c r="L12" s="2"/>
    </row>
    <row r="13" spans="2:12">
      <c r="B13" s="32">
        <v>43413</v>
      </c>
      <c r="C13" s="17"/>
      <c r="D13" s="17">
        <v>-5600</v>
      </c>
      <c r="E13" s="8">
        <f t="shared" si="0"/>
        <v>5537350</v>
      </c>
      <c r="F13" s="17"/>
      <c r="G13" s="17"/>
      <c r="H13" s="17"/>
      <c r="I13" s="1" t="s">
        <v>340</v>
      </c>
      <c r="J13" s="20"/>
      <c r="L13" s="2"/>
    </row>
    <row r="14" spans="2:12">
      <c r="B14" s="32">
        <v>43417</v>
      </c>
      <c r="C14" s="17">
        <v>787500</v>
      </c>
      <c r="D14" s="17"/>
      <c r="E14" s="8">
        <f t="shared" si="0"/>
        <v>6324850</v>
      </c>
      <c r="F14" s="17"/>
      <c r="G14" s="17"/>
      <c r="H14" s="17"/>
      <c r="I14" s="1" t="s">
        <v>545</v>
      </c>
      <c r="J14" s="20"/>
    </row>
    <row r="15" spans="2:12">
      <c r="B15" s="32">
        <v>43418</v>
      </c>
      <c r="C15" s="17"/>
      <c r="D15" s="17"/>
      <c r="E15" s="8">
        <f t="shared" si="0"/>
        <v>6324850</v>
      </c>
      <c r="F15" s="17">
        <v>6700</v>
      </c>
      <c r="G15" s="17"/>
      <c r="H15" s="17"/>
      <c r="I15" s="10" t="s">
        <v>546</v>
      </c>
      <c r="J15" s="20"/>
    </row>
    <row r="16" spans="2:12">
      <c r="B16" s="32">
        <v>43418</v>
      </c>
      <c r="C16" s="17"/>
      <c r="D16" s="17"/>
      <c r="E16" s="8">
        <f t="shared" si="0"/>
        <v>6324850</v>
      </c>
      <c r="F16" s="17">
        <v>52500</v>
      </c>
      <c r="G16" s="17"/>
      <c r="H16" s="17"/>
      <c r="I16" s="10" t="s">
        <v>547</v>
      </c>
      <c r="J16" s="20"/>
    </row>
    <row r="17" spans="2:10">
      <c r="B17" s="32">
        <v>43418</v>
      </c>
      <c r="C17" s="17"/>
      <c r="D17" s="17"/>
      <c r="E17" s="8">
        <f t="shared" si="0"/>
        <v>6324850</v>
      </c>
      <c r="F17" s="17">
        <v>20200</v>
      </c>
      <c r="G17" s="17"/>
      <c r="H17" s="17"/>
      <c r="I17" s="10" t="s">
        <v>548</v>
      </c>
      <c r="J17" s="20"/>
    </row>
    <row r="18" spans="2:10">
      <c r="B18" s="32">
        <v>43419</v>
      </c>
      <c r="C18" s="17">
        <v>174000</v>
      </c>
      <c r="D18" s="17"/>
      <c r="E18" s="8">
        <f t="shared" si="0"/>
        <v>6498850</v>
      </c>
      <c r="F18" s="17"/>
      <c r="G18" s="17"/>
      <c r="H18" s="17"/>
      <c r="I18" s="10" t="s">
        <v>549</v>
      </c>
      <c r="J18" s="20"/>
    </row>
    <row r="19" spans="2:10">
      <c r="B19" s="32">
        <v>43419</v>
      </c>
      <c r="C19" s="17"/>
      <c r="D19" s="17">
        <v>-5000</v>
      </c>
      <c r="E19" s="8">
        <f t="shared" si="0"/>
        <v>6493850</v>
      </c>
      <c r="F19" s="17"/>
      <c r="G19" s="17"/>
      <c r="H19" s="17"/>
      <c r="I19" s="10" t="s">
        <v>340</v>
      </c>
      <c r="J19" s="20"/>
    </row>
    <row r="20" spans="2:10">
      <c r="B20" s="32">
        <v>43420</v>
      </c>
      <c r="C20" s="17"/>
      <c r="D20" s="17">
        <v>-1000</v>
      </c>
      <c r="E20" s="8">
        <f t="shared" si="0"/>
        <v>6492850</v>
      </c>
      <c r="F20" s="17"/>
      <c r="G20" s="17"/>
      <c r="H20" s="17"/>
      <c r="I20" s="10" t="s">
        <v>550</v>
      </c>
      <c r="J20" s="20"/>
    </row>
    <row r="21" spans="2:10">
      <c r="B21" s="32">
        <v>43420</v>
      </c>
      <c r="C21" s="17"/>
      <c r="D21" s="17">
        <v>-4000</v>
      </c>
      <c r="E21" s="8">
        <f t="shared" si="0"/>
        <v>6488850</v>
      </c>
      <c r="F21" s="17"/>
      <c r="G21" s="17"/>
      <c r="H21" s="17"/>
      <c r="I21" s="10" t="s">
        <v>315</v>
      </c>
    </row>
    <row r="22" spans="2:10">
      <c r="B22" s="32">
        <v>43420</v>
      </c>
      <c r="C22" s="17">
        <v>550000</v>
      </c>
      <c r="D22" s="17"/>
      <c r="E22" s="8">
        <f t="shared" si="0"/>
        <v>7038850</v>
      </c>
      <c r="F22" s="17"/>
      <c r="G22" s="17"/>
      <c r="H22" s="17"/>
      <c r="I22" s="10" t="s">
        <v>551</v>
      </c>
      <c r="J22" s="20"/>
    </row>
    <row r="23" spans="2:10">
      <c r="B23" s="32">
        <v>43420</v>
      </c>
      <c r="C23" s="17"/>
      <c r="D23" s="17"/>
      <c r="E23" s="8">
        <f t="shared" si="0"/>
        <v>7038850</v>
      </c>
      <c r="F23" s="17">
        <v>61800</v>
      </c>
      <c r="G23" s="17"/>
      <c r="H23" s="17"/>
      <c r="I23" s="10" t="s">
        <v>625</v>
      </c>
      <c r="J23" s="20"/>
    </row>
    <row r="24" spans="2:10">
      <c r="B24" s="32">
        <v>43420</v>
      </c>
      <c r="C24" s="17"/>
      <c r="D24" s="17"/>
      <c r="E24" s="8">
        <f t="shared" si="0"/>
        <v>7038850</v>
      </c>
      <c r="F24" s="17">
        <v>84000</v>
      </c>
      <c r="G24" s="17"/>
      <c r="H24" s="17"/>
      <c r="I24" s="10" t="s">
        <v>626</v>
      </c>
      <c r="J24" s="20"/>
    </row>
    <row r="25" spans="2:10">
      <c r="B25" s="32">
        <v>43420</v>
      </c>
      <c r="C25" s="17"/>
      <c r="D25" s="17"/>
      <c r="E25" s="8">
        <f t="shared" si="0"/>
        <v>7038850</v>
      </c>
      <c r="F25" s="17">
        <v>25000</v>
      </c>
      <c r="G25" s="17"/>
      <c r="H25" s="17"/>
      <c r="I25" s="10" t="s">
        <v>627</v>
      </c>
      <c r="J25" s="20"/>
    </row>
    <row r="26" spans="2:10">
      <c r="B26" s="32">
        <v>43420</v>
      </c>
      <c r="C26" s="17"/>
      <c r="D26" s="17"/>
      <c r="E26" s="8">
        <f t="shared" si="0"/>
        <v>7038850</v>
      </c>
      <c r="F26" s="17">
        <v>73800</v>
      </c>
      <c r="G26" s="17"/>
      <c r="H26" s="17"/>
      <c r="I26" s="10" t="s">
        <v>462</v>
      </c>
      <c r="J26" s="20"/>
    </row>
    <row r="27" spans="2:10">
      <c r="B27" s="32">
        <v>43420</v>
      </c>
      <c r="C27" s="17"/>
      <c r="D27" s="17"/>
      <c r="E27" s="8">
        <f t="shared" si="0"/>
        <v>7038850</v>
      </c>
      <c r="F27" s="17">
        <v>213400</v>
      </c>
      <c r="G27" s="17"/>
      <c r="H27" s="17"/>
      <c r="I27" s="10" t="s">
        <v>624</v>
      </c>
      <c r="J27" s="20"/>
    </row>
    <row r="28" spans="2:10">
      <c r="B28" s="32">
        <v>43423</v>
      </c>
      <c r="C28" s="17">
        <v>120000</v>
      </c>
      <c r="D28" s="17"/>
      <c r="E28" s="8">
        <f t="shared" si="0"/>
        <v>7158850</v>
      </c>
      <c r="F28" s="17"/>
      <c r="G28" s="17"/>
      <c r="H28" s="17"/>
      <c r="I28" s="10" t="s">
        <v>553</v>
      </c>
      <c r="J28" s="20"/>
    </row>
    <row r="29" spans="2:10">
      <c r="B29" s="32">
        <v>43423</v>
      </c>
      <c r="C29" s="17"/>
      <c r="D29" s="17"/>
      <c r="E29" s="8">
        <f t="shared" si="0"/>
        <v>7158850</v>
      </c>
      <c r="F29" s="17"/>
      <c r="G29" s="17"/>
      <c r="H29" s="17">
        <v>350000</v>
      </c>
      <c r="I29" s="10" t="s">
        <v>554</v>
      </c>
    </row>
    <row r="30" spans="2:10">
      <c r="B30" s="32">
        <v>43424</v>
      </c>
      <c r="C30" s="17">
        <v>3000000</v>
      </c>
      <c r="D30" s="17"/>
      <c r="E30" s="8">
        <f t="shared" si="0"/>
        <v>10158850</v>
      </c>
      <c r="F30" s="17"/>
      <c r="G30" s="17"/>
      <c r="H30" s="17"/>
      <c r="I30" s="10" t="s">
        <v>483</v>
      </c>
    </row>
    <row r="31" spans="2:10">
      <c r="B31" s="32">
        <v>43425</v>
      </c>
      <c r="C31" s="17">
        <v>10000</v>
      </c>
      <c r="D31" s="17"/>
      <c r="E31" s="8">
        <f t="shared" si="0"/>
        <v>10168850</v>
      </c>
      <c r="F31" s="17"/>
      <c r="G31" s="17"/>
      <c r="H31" s="17"/>
      <c r="I31" s="10" t="s">
        <v>555</v>
      </c>
    </row>
    <row r="32" spans="2:10">
      <c r="B32" s="32">
        <v>43426</v>
      </c>
      <c r="C32" s="17"/>
      <c r="D32" s="17">
        <v>-88300</v>
      </c>
      <c r="E32" s="8">
        <f t="shared" si="0"/>
        <v>10080550</v>
      </c>
      <c r="F32" s="17"/>
      <c r="G32" s="17"/>
      <c r="H32" s="17"/>
      <c r="I32" s="10" t="s">
        <v>556</v>
      </c>
    </row>
    <row r="33" spans="2:18">
      <c r="B33" s="32">
        <v>43427</v>
      </c>
      <c r="C33" s="17"/>
      <c r="D33" s="17">
        <v>-190000</v>
      </c>
      <c r="E33" s="8">
        <f t="shared" si="0"/>
        <v>9890550</v>
      </c>
      <c r="F33" s="17"/>
      <c r="G33" s="17"/>
      <c r="H33" s="17"/>
      <c r="I33" s="10" t="s">
        <v>558</v>
      </c>
    </row>
    <row r="34" spans="2:18">
      <c r="B34" s="32">
        <v>43427</v>
      </c>
      <c r="C34" s="17">
        <v>220000</v>
      </c>
      <c r="D34" s="17"/>
      <c r="E34" s="8">
        <f t="shared" si="0"/>
        <v>10110550</v>
      </c>
      <c r="F34" s="17"/>
      <c r="G34" s="17"/>
      <c r="H34" s="17"/>
      <c r="I34" s="10" t="s">
        <v>559</v>
      </c>
    </row>
    <row r="35" spans="2:18">
      <c r="B35" s="32">
        <v>43427</v>
      </c>
      <c r="C35" s="17">
        <v>150000</v>
      </c>
      <c r="D35" s="17"/>
      <c r="E35" s="8">
        <f t="shared" si="0"/>
        <v>10260550</v>
      </c>
      <c r="F35" s="17"/>
      <c r="G35" s="17"/>
      <c r="H35" s="17"/>
      <c r="I35" s="10" t="s">
        <v>560</v>
      </c>
    </row>
    <row r="36" spans="2:18">
      <c r="B36" s="32">
        <v>43427</v>
      </c>
      <c r="C36" s="17">
        <v>790000</v>
      </c>
      <c r="D36" s="17"/>
      <c r="E36" s="8">
        <f t="shared" si="0"/>
        <v>11050550</v>
      </c>
      <c r="F36" s="17"/>
      <c r="G36" s="17"/>
      <c r="H36" s="17"/>
      <c r="I36" s="10" t="s">
        <v>561</v>
      </c>
      <c r="M36" s="49"/>
      <c r="N36" s="50"/>
      <c r="P36" s="20"/>
      <c r="R36" s="20"/>
    </row>
    <row r="37" spans="2:18">
      <c r="B37" s="32">
        <v>43430</v>
      </c>
      <c r="C37" s="17"/>
      <c r="D37" s="17">
        <v>-120650</v>
      </c>
      <c r="E37" s="8">
        <f t="shared" si="0"/>
        <v>10929900</v>
      </c>
      <c r="F37" s="17"/>
      <c r="G37" s="17"/>
      <c r="H37" s="17"/>
      <c r="I37" s="1" t="s">
        <v>61</v>
      </c>
      <c r="M37" s="49"/>
      <c r="N37" s="50"/>
      <c r="P37" s="20"/>
      <c r="R37" s="20"/>
    </row>
    <row r="38" spans="2:18">
      <c r="B38" s="32">
        <v>43430</v>
      </c>
      <c r="C38" s="17"/>
      <c r="D38" s="17">
        <v>-12500</v>
      </c>
      <c r="E38" s="8">
        <f t="shared" si="0"/>
        <v>10917400</v>
      </c>
      <c r="F38" s="17"/>
      <c r="G38" s="17"/>
      <c r="H38" s="17"/>
      <c r="I38" s="1" t="s">
        <v>562</v>
      </c>
      <c r="M38" s="49"/>
      <c r="N38" s="50"/>
      <c r="P38" s="20"/>
      <c r="R38" s="20"/>
    </row>
    <row r="39" spans="2:18">
      <c r="B39" s="32">
        <v>43431</v>
      </c>
      <c r="C39" s="17"/>
      <c r="D39" s="17">
        <v>-140000</v>
      </c>
      <c r="E39" s="8">
        <f t="shared" si="0"/>
        <v>10777400</v>
      </c>
      <c r="F39" s="17"/>
      <c r="G39" s="17"/>
      <c r="H39" s="17"/>
      <c r="I39" s="10" t="s">
        <v>558</v>
      </c>
      <c r="M39" s="49"/>
      <c r="N39" s="50"/>
      <c r="P39" s="20"/>
      <c r="R39" s="20"/>
    </row>
    <row r="40" spans="2:18">
      <c r="B40" s="32">
        <v>43431</v>
      </c>
      <c r="C40" s="17">
        <v>200000</v>
      </c>
      <c r="D40" s="17"/>
      <c r="E40" s="8">
        <f t="shared" si="0"/>
        <v>10977400</v>
      </c>
      <c r="F40" s="17"/>
      <c r="G40" s="17"/>
      <c r="H40" s="17"/>
      <c r="I40" s="10" t="s">
        <v>509</v>
      </c>
      <c r="M40" s="49"/>
      <c r="N40" s="50"/>
      <c r="P40" s="20"/>
      <c r="R40" s="20"/>
    </row>
    <row r="41" spans="2:18">
      <c r="B41" s="32">
        <v>43432</v>
      </c>
      <c r="C41" s="17"/>
      <c r="D41" s="17">
        <v>-9600</v>
      </c>
      <c r="E41" s="8">
        <f t="shared" si="0"/>
        <v>10967800</v>
      </c>
      <c r="F41" s="17"/>
      <c r="G41" s="17"/>
      <c r="H41" s="17"/>
      <c r="I41" s="10" t="s">
        <v>340</v>
      </c>
      <c r="M41" s="49"/>
      <c r="N41" s="50"/>
      <c r="P41" s="20"/>
      <c r="R41" s="20"/>
    </row>
    <row r="42" spans="2:18">
      <c r="B42" s="32">
        <v>43432</v>
      </c>
      <c r="C42" s="17"/>
      <c r="D42" s="17">
        <v>-7000</v>
      </c>
      <c r="E42" s="8">
        <f t="shared" si="0"/>
        <v>10960800</v>
      </c>
      <c r="F42" s="17"/>
      <c r="G42" s="17"/>
      <c r="H42" s="17"/>
      <c r="I42" s="1" t="s">
        <v>563</v>
      </c>
      <c r="M42" s="49"/>
      <c r="N42" s="50"/>
      <c r="P42" s="20"/>
      <c r="R42" s="20"/>
    </row>
    <row r="43" spans="2:18">
      <c r="B43" s="32">
        <v>43432</v>
      </c>
      <c r="C43" s="17">
        <v>260000</v>
      </c>
      <c r="D43" s="17"/>
      <c r="E43" s="8">
        <f t="shared" si="0"/>
        <v>11220800</v>
      </c>
      <c r="F43" s="17"/>
      <c r="G43" s="17"/>
      <c r="H43" s="17"/>
      <c r="I43" s="10" t="s">
        <v>564</v>
      </c>
      <c r="M43" s="49"/>
      <c r="N43" s="50"/>
      <c r="P43" s="20"/>
      <c r="R43" s="20"/>
    </row>
    <row r="44" spans="2:18">
      <c r="B44" s="32">
        <v>43433</v>
      </c>
      <c r="C44" s="17"/>
      <c r="D44" s="17"/>
      <c r="E44" s="8">
        <f t="shared" si="0"/>
        <v>11220800</v>
      </c>
      <c r="F44" s="17">
        <v>328916</v>
      </c>
      <c r="G44" s="17"/>
      <c r="H44" s="17"/>
      <c r="I44" s="10" t="s">
        <v>565</v>
      </c>
      <c r="M44" s="49"/>
      <c r="N44" s="50"/>
      <c r="P44" s="20"/>
      <c r="R44" s="20"/>
    </row>
    <row r="45" spans="2:18">
      <c r="B45" s="32">
        <v>43433</v>
      </c>
      <c r="C45" s="17"/>
      <c r="D45" s="17"/>
      <c r="E45" s="8">
        <f t="shared" si="0"/>
        <v>11220800</v>
      </c>
      <c r="F45" s="17">
        <v>11329</v>
      </c>
      <c r="G45" s="17"/>
      <c r="H45" s="17"/>
      <c r="I45" s="1" t="s">
        <v>566</v>
      </c>
      <c r="M45" s="49"/>
      <c r="N45" s="50"/>
      <c r="P45" s="20"/>
      <c r="R45" s="20"/>
    </row>
    <row r="46" spans="2:18">
      <c r="B46" s="32">
        <v>43433</v>
      </c>
      <c r="C46" s="17">
        <v>100000</v>
      </c>
      <c r="D46" s="17"/>
      <c r="E46" s="8">
        <f t="shared" si="0"/>
        <v>11320800</v>
      </c>
      <c r="F46" s="17"/>
      <c r="G46" s="17"/>
      <c r="H46" s="17"/>
      <c r="I46" s="1" t="s">
        <v>568</v>
      </c>
      <c r="M46" s="49"/>
      <c r="N46" s="50"/>
      <c r="P46" s="20"/>
      <c r="R46" s="20"/>
    </row>
    <row r="47" spans="2:18">
      <c r="B47" s="32">
        <v>43434</v>
      </c>
      <c r="C47" s="17">
        <v>41000</v>
      </c>
      <c r="D47" s="17"/>
      <c r="E47" s="8">
        <f t="shared" si="0"/>
        <v>11361800</v>
      </c>
      <c r="F47" s="17"/>
      <c r="G47" s="17"/>
      <c r="H47" s="17"/>
      <c r="I47" s="10" t="s">
        <v>567</v>
      </c>
      <c r="M47" s="49"/>
      <c r="N47" s="50"/>
      <c r="P47" s="20"/>
      <c r="R47" s="20"/>
    </row>
    <row r="48" spans="2:18">
      <c r="B48" s="32">
        <v>43437</v>
      </c>
      <c r="C48" s="17"/>
      <c r="D48" s="17"/>
      <c r="E48" s="8">
        <f t="shared" si="0"/>
        <v>11361800</v>
      </c>
      <c r="F48" s="17"/>
      <c r="G48" s="17"/>
      <c r="H48" s="17">
        <v>-222700</v>
      </c>
      <c r="I48" s="1" t="s">
        <v>569</v>
      </c>
      <c r="M48" s="49"/>
      <c r="N48" s="50"/>
      <c r="P48" s="20"/>
      <c r="R48" s="20"/>
    </row>
    <row r="49" spans="2:18">
      <c r="B49" s="32">
        <v>43437</v>
      </c>
      <c r="C49" s="17"/>
      <c r="D49" s="17"/>
      <c r="E49" s="8">
        <f t="shared" si="0"/>
        <v>11361800</v>
      </c>
      <c r="F49" s="17"/>
      <c r="G49" s="17"/>
      <c r="H49" s="17">
        <v>-191700</v>
      </c>
      <c r="I49" s="1" t="s">
        <v>570</v>
      </c>
      <c r="M49" s="49"/>
      <c r="N49" s="50"/>
      <c r="P49" s="20"/>
      <c r="R49" s="20"/>
    </row>
    <row r="50" spans="2:18">
      <c r="B50" s="32"/>
      <c r="C50" s="17"/>
      <c r="D50" s="17"/>
      <c r="E50" s="8">
        <f t="shared" si="0"/>
        <v>11361800</v>
      </c>
      <c r="F50" s="17"/>
      <c r="G50" s="17"/>
      <c r="H50" s="17"/>
      <c r="I50" s="10"/>
      <c r="M50" s="49"/>
      <c r="N50" s="50"/>
      <c r="P50" s="20"/>
      <c r="R50" s="20"/>
    </row>
    <row r="51" spans="2:18">
      <c r="B51" s="32"/>
      <c r="C51" s="17"/>
      <c r="D51" s="17"/>
      <c r="E51" s="8">
        <f t="shared" si="0"/>
        <v>11361800</v>
      </c>
      <c r="F51" s="17">
        <f>SUM(F4:F50)</f>
        <v>687045</v>
      </c>
      <c r="G51" s="17"/>
      <c r="H51" s="17">
        <f>SUM(H4:H50)</f>
        <v>2416903</v>
      </c>
      <c r="I51" s="10"/>
      <c r="M51" s="49"/>
      <c r="N51" s="50"/>
      <c r="P51" s="20"/>
      <c r="R51" s="20"/>
    </row>
    <row r="52" spans="2:18">
      <c r="B52" s="32"/>
      <c r="C52" s="17"/>
      <c r="D52" s="17"/>
      <c r="E52" s="8">
        <f t="shared" si="0"/>
        <v>11361800</v>
      </c>
      <c r="F52" s="17"/>
      <c r="G52" s="17"/>
      <c r="H52" s="17">
        <f>H51-F51</f>
        <v>1729858</v>
      </c>
      <c r="M52" s="49"/>
      <c r="N52" s="50"/>
      <c r="P52" s="20"/>
      <c r="R52" s="20"/>
    </row>
    <row r="53" spans="2:18">
      <c r="B53" s="32"/>
      <c r="C53" s="17"/>
      <c r="D53" s="17"/>
      <c r="E53" s="8">
        <f t="shared" si="0"/>
        <v>11361800</v>
      </c>
      <c r="F53" s="17"/>
      <c r="G53" s="17"/>
      <c r="H53" s="17"/>
      <c r="M53" s="49"/>
      <c r="N53" s="50"/>
      <c r="P53" s="20"/>
      <c r="R53" s="20"/>
    </row>
    <row r="54" spans="2:18">
      <c r="B54" s="32"/>
      <c r="C54" s="17"/>
      <c r="D54" s="17"/>
      <c r="E54" s="8">
        <f t="shared" si="0"/>
        <v>11361800</v>
      </c>
      <c r="F54" s="17"/>
      <c r="G54" s="17"/>
      <c r="H54" s="17">
        <v>-2000000</v>
      </c>
      <c r="I54" s="10" t="s">
        <v>41</v>
      </c>
      <c r="M54" s="49"/>
      <c r="N54" s="50"/>
      <c r="P54" s="20"/>
      <c r="R54" s="20"/>
    </row>
    <row r="55" spans="2:18">
      <c r="B55" s="32"/>
      <c r="C55" s="17"/>
      <c r="D55" s="17">
        <v>-2000000</v>
      </c>
      <c r="E55" s="8">
        <f t="shared" si="0"/>
        <v>9361800</v>
      </c>
      <c r="F55" s="17"/>
      <c r="G55" s="17"/>
      <c r="H55" s="17"/>
      <c r="I55" s="10" t="s">
        <v>42</v>
      </c>
      <c r="M55" s="49"/>
      <c r="N55" s="50"/>
      <c r="P55" s="20"/>
      <c r="R55" s="20"/>
    </row>
    <row r="56" spans="2:18">
      <c r="B56" s="32"/>
      <c r="C56" s="17"/>
      <c r="D56" s="17"/>
      <c r="E56" s="8">
        <f t="shared" si="0"/>
        <v>9361800</v>
      </c>
      <c r="F56" s="17"/>
      <c r="G56" s="17"/>
      <c r="H56" s="10"/>
      <c r="I56" s="10"/>
      <c r="M56" s="49"/>
      <c r="N56" s="50"/>
      <c r="P56" s="20"/>
      <c r="R56" s="20"/>
    </row>
    <row r="57" spans="2:18">
      <c r="B57" s="28" t="s">
        <v>47</v>
      </c>
      <c r="C57" s="22"/>
      <c r="D57" s="22"/>
      <c r="E57" s="14">
        <f t="shared" si="0"/>
        <v>9361800</v>
      </c>
      <c r="F57" s="22"/>
      <c r="G57" s="22"/>
      <c r="H57" s="22">
        <f>H52+H54</f>
        <v>-270142</v>
      </c>
      <c r="M57" s="49"/>
      <c r="N57" s="50"/>
      <c r="P57" s="20"/>
      <c r="R57" s="20"/>
    </row>
    <row r="58" spans="2:18">
      <c r="B58" s="32"/>
      <c r="C58" s="17"/>
      <c r="D58" s="17"/>
      <c r="E58" s="8">
        <f t="shared" si="0"/>
        <v>9361800</v>
      </c>
      <c r="F58" s="17"/>
      <c r="G58" s="17"/>
      <c r="H58" s="17"/>
      <c r="M58" s="49"/>
      <c r="N58" s="50"/>
      <c r="P58" s="20"/>
      <c r="R58" s="20"/>
    </row>
    <row r="59" spans="2:18">
      <c r="B59" s="32"/>
      <c r="C59" s="17"/>
      <c r="D59" s="17"/>
      <c r="E59" s="8">
        <f t="shared" si="0"/>
        <v>9361800</v>
      </c>
      <c r="F59" s="17"/>
      <c r="G59" s="17"/>
      <c r="H59" s="17"/>
      <c r="I59" s="10"/>
      <c r="M59" s="49"/>
      <c r="N59" s="50"/>
      <c r="P59" s="20"/>
      <c r="R59" s="20"/>
    </row>
    <row r="60" spans="2:18">
      <c r="B60" s="32"/>
      <c r="C60" s="17"/>
      <c r="D60" s="17"/>
      <c r="E60" s="8">
        <f t="shared" si="0"/>
        <v>9361800</v>
      </c>
      <c r="F60" s="36"/>
      <c r="G60" s="36"/>
      <c r="H60" s="36"/>
      <c r="I60" s="48"/>
      <c r="M60" s="49"/>
      <c r="N60" s="50"/>
      <c r="P60" s="20"/>
      <c r="R60" s="20"/>
    </row>
    <row r="61" spans="2:18">
      <c r="B61" s="32"/>
      <c r="C61" s="17"/>
      <c r="D61" s="17"/>
      <c r="E61" s="8">
        <f t="shared" si="0"/>
        <v>9361800</v>
      </c>
      <c r="F61" s="17"/>
      <c r="G61" s="17"/>
      <c r="H61" s="17"/>
      <c r="R61" s="20"/>
    </row>
    <row r="62" spans="2:18">
      <c r="B62" s="32"/>
      <c r="C62" s="17"/>
      <c r="D62" s="17"/>
      <c r="E62" s="8">
        <f t="shared" si="0"/>
        <v>9361800</v>
      </c>
      <c r="F62" s="17"/>
      <c r="G62" s="17"/>
      <c r="H62" s="17"/>
    </row>
    <row r="63" spans="2:18">
      <c r="B63" s="32"/>
      <c r="C63" s="17"/>
      <c r="D63" s="17"/>
      <c r="E63" s="8">
        <f t="shared" si="0"/>
        <v>9361800</v>
      </c>
      <c r="F63" s="17"/>
      <c r="G63" s="17"/>
      <c r="H63" s="17"/>
      <c r="I63" s="10"/>
    </row>
    <row r="64" spans="2:18">
      <c r="B64" s="32"/>
      <c r="C64" s="17"/>
      <c r="D64" s="17"/>
      <c r="E64" s="8">
        <f t="shared" si="0"/>
        <v>9361800</v>
      </c>
      <c r="F64" s="17"/>
      <c r="G64" s="17"/>
      <c r="H64" s="17"/>
    </row>
    <row r="65" spans="2:10">
      <c r="B65" s="32"/>
      <c r="C65" s="17"/>
      <c r="D65" s="17"/>
      <c r="E65" s="8">
        <f t="shared" si="0"/>
        <v>9361800</v>
      </c>
      <c r="F65" s="17"/>
      <c r="G65" s="17"/>
      <c r="H65" s="17"/>
    </row>
    <row r="66" spans="2:10">
      <c r="B66" s="32"/>
      <c r="C66" s="17"/>
      <c r="D66" s="17"/>
      <c r="E66" s="8">
        <f t="shared" si="0"/>
        <v>9361800</v>
      </c>
      <c r="F66" s="17"/>
      <c r="G66" s="17"/>
      <c r="H66" s="17"/>
    </row>
    <row r="67" spans="2:10">
      <c r="B67" s="32"/>
      <c r="C67" s="17"/>
      <c r="D67" s="17"/>
      <c r="E67" s="8">
        <f t="shared" si="0"/>
        <v>9361800</v>
      </c>
      <c r="F67" s="17"/>
      <c r="G67" s="17"/>
      <c r="H67" s="17"/>
    </row>
    <row r="68" spans="2:10">
      <c r="B68" s="32"/>
      <c r="C68" s="17"/>
      <c r="D68" s="17"/>
      <c r="E68" s="8">
        <f t="shared" si="0"/>
        <v>9361800</v>
      </c>
      <c r="F68" s="17"/>
      <c r="G68" s="17"/>
      <c r="H68" s="17"/>
      <c r="I68" s="10"/>
    </row>
    <row r="69" spans="2:10">
      <c r="B69" s="32"/>
      <c r="C69" s="17"/>
      <c r="D69" s="17"/>
      <c r="E69" s="8">
        <f t="shared" si="0"/>
        <v>9361800</v>
      </c>
      <c r="F69" s="17"/>
      <c r="G69" s="17"/>
      <c r="H69" s="17"/>
      <c r="I69" s="10"/>
    </row>
    <row r="70" spans="2:10">
      <c r="B70" s="10"/>
      <c r="C70" s="17"/>
      <c r="D70" s="17"/>
      <c r="E70" s="8">
        <f t="shared" si="0"/>
        <v>9361800</v>
      </c>
      <c r="F70" s="17"/>
      <c r="G70" s="17"/>
      <c r="H70" s="17"/>
      <c r="I70" s="10"/>
    </row>
    <row r="71" spans="2:10">
      <c r="B71" s="10"/>
      <c r="C71" s="17"/>
      <c r="D71" s="17"/>
      <c r="E71" s="8">
        <f t="shared" si="0"/>
        <v>9361800</v>
      </c>
      <c r="F71" s="17"/>
      <c r="G71" s="17"/>
      <c r="H71" s="17"/>
    </row>
    <row r="72" spans="2:10">
      <c r="B72" s="32"/>
      <c r="C72" s="17"/>
      <c r="D72" s="17"/>
      <c r="E72" s="8">
        <f t="shared" si="0"/>
        <v>9361800</v>
      </c>
      <c r="F72" s="36"/>
      <c r="G72" s="36"/>
      <c r="H72" s="36"/>
      <c r="I72" s="48"/>
    </row>
    <row r="73" spans="2:10">
      <c r="B73" s="32"/>
      <c r="C73" s="17"/>
      <c r="D73" s="17"/>
      <c r="E73" s="8">
        <f t="shared" si="0"/>
        <v>9361800</v>
      </c>
      <c r="F73" s="17"/>
      <c r="G73" s="17"/>
      <c r="H73" s="17"/>
      <c r="I73" s="10"/>
    </row>
    <row r="74" spans="2:10">
      <c r="B74" s="32"/>
      <c r="C74" s="17"/>
      <c r="D74" s="17"/>
      <c r="E74" s="8">
        <f t="shared" si="0"/>
        <v>9361800</v>
      </c>
      <c r="F74" s="17"/>
      <c r="G74" s="17"/>
      <c r="H74" s="17"/>
      <c r="I74" s="10"/>
    </row>
    <row r="75" spans="2:10">
      <c r="B75" s="32"/>
      <c r="C75" s="17"/>
      <c r="D75" s="17"/>
      <c r="E75" s="8">
        <f t="shared" si="0"/>
        <v>9361800</v>
      </c>
      <c r="F75" s="17"/>
      <c r="G75" s="17"/>
      <c r="H75" s="17"/>
      <c r="I75" s="10"/>
    </row>
    <row r="76" spans="2:10">
      <c r="B76" s="32"/>
      <c r="C76" s="17"/>
      <c r="D76" s="17"/>
      <c r="E76" s="8">
        <f t="shared" ref="E76:E139" si="1">E75+C76+D76</f>
        <v>9361800</v>
      </c>
      <c r="F76" s="17"/>
      <c r="G76" s="17"/>
      <c r="H76" s="17"/>
      <c r="I76" s="10"/>
    </row>
    <row r="77" spans="2:10">
      <c r="B77" s="32"/>
      <c r="C77" s="17"/>
      <c r="D77" s="17"/>
      <c r="E77" s="8">
        <f t="shared" si="1"/>
        <v>9361800</v>
      </c>
      <c r="F77" s="17"/>
      <c r="G77" s="17"/>
      <c r="H77" s="17"/>
      <c r="I77" s="10"/>
    </row>
    <row r="78" spans="2:10">
      <c r="B78" s="32"/>
      <c r="C78" s="17"/>
      <c r="D78" s="17"/>
      <c r="E78" s="8">
        <f t="shared" si="1"/>
        <v>9361800</v>
      </c>
      <c r="F78" s="17"/>
      <c r="G78" s="17"/>
      <c r="H78" s="17"/>
      <c r="I78" s="10"/>
    </row>
    <row r="79" spans="2:10">
      <c r="B79" s="32"/>
      <c r="C79" s="17"/>
      <c r="D79" s="17"/>
      <c r="E79" s="8">
        <f t="shared" si="1"/>
        <v>9361800</v>
      </c>
      <c r="F79" s="36"/>
      <c r="G79" s="36"/>
      <c r="H79" s="36"/>
      <c r="I79" s="48"/>
      <c r="J79" s="10"/>
    </row>
    <row r="80" spans="2:10">
      <c r="B80" s="32"/>
      <c r="C80" s="17"/>
      <c r="D80" s="17"/>
      <c r="E80" s="8">
        <f t="shared" si="1"/>
        <v>9361800</v>
      </c>
      <c r="F80" s="17"/>
      <c r="G80" s="17"/>
      <c r="H80" s="17"/>
      <c r="I80" s="10"/>
    </row>
    <row r="81" spans="2:10">
      <c r="B81" s="32"/>
      <c r="C81" s="17"/>
      <c r="D81" s="17"/>
      <c r="E81" s="8">
        <f t="shared" si="1"/>
        <v>9361800</v>
      </c>
      <c r="F81" s="17"/>
      <c r="G81" s="17"/>
      <c r="H81" s="17"/>
      <c r="I81" s="10"/>
    </row>
    <row r="82" spans="2:10">
      <c r="B82" s="32"/>
      <c r="C82" s="17"/>
      <c r="D82" s="17"/>
      <c r="E82" s="8">
        <f t="shared" si="1"/>
        <v>9361800</v>
      </c>
      <c r="F82" s="17"/>
      <c r="G82" s="17"/>
      <c r="H82" s="17"/>
      <c r="I82" s="10"/>
    </row>
    <row r="83" spans="2:10">
      <c r="B83" s="32"/>
      <c r="C83" s="17"/>
      <c r="D83" s="17"/>
      <c r="E83" s="8">
        <f t="shared" si="1"/>
        <v>9361800</v>
      </c>
      <c r="F83" s="17"/>
      <c r="G83" s="36"/>
      <c r="H83" s="36"/>
      <c r="I83" s="10"/>
      <c r="J83" s="10"/>
    </row>
    <row r="84" spans="2:10">
      <c r="B84" s="2"/>
      <c r="C84" s="16"/>
      <c r="D84" s="16"/>
      <c r="E84" s="8">
        <f t="shared" si="1"/>
        <v>9361800</v>
      </c>
      <c r="F84" s="17"/>
      <c r="G84" s="17"/>
      <c r="H84" s="17"/>
      <c r="I84" s="10"/>
      <c r="J84" s="10"/>
    </row>
    <row r="85" spans="2:10">
      <c r="B85" s="2"/>
      <c r="C85" s="16"/>
      <c r="D85" s="16"/>
      <c r="E85" s="8">
        <f t="shared" si="1"/>
        <v>9361800</v>
      </c>
      <c r="F85" s="17"/>
      <c r="G85" s="17"/>
      <c r="H85" s="17"/>
      <c r="I85" s="10"/>
      <c r="J85" s="10"/>
    </row>
    <row r="86" spans="2:10">
      <c r="B86" s="2"/>
      <c r="C86" s="16"/>
      <c r="D86" s="16"/>
      <c r="E86" s="8">
        <f t="shared" si="1"/>
        <v>9361800</v>
      </c>
      <c r="F86" s="17"/>
      <c r="G86" s="17"/>
      <c r="H86" s="17"/>
      <c r="I86" s="10"/>
    </row>
    <row r="87" spans="2:10">
      <c r="B87" s="2"/>
      <c r="C87" s="16"/>
      <c r="D87" s="16"/>
      <c r="E87" s="8">
        <f t="shared" si="1"/>
        <v>9361800</v>
      </c>
      <c r="F87" s="17"/>
      <c r="G87" s="17"/>
      <c r="H87" s="17"/>
      <c r="J87" s="10"/>
    </row>
    <row r="88" spans="2:10">
      <c r="B88" s="2"/>
      <c r="C88" s="16"/>
      <c r="D88" s="16"/>
      <c r="E88" s="8">
        <f t="shared" si="1"/>
        <v>9361800</v>
      </c>
      <c r="F88" s="17"/>
      <c r="G88" s="17"/>
      <c r="H88" s="17"/>
      <c r="I88" s="10"/>
      <c r="J88" s="10"/>
    </row>
    <row r="89" spans="2:10">
      <c r="B89" s="2"/>
      <c r="C89" s="16"/>
      <c r="D89" s="16"/>
      <c r="E89" s="8">
        <f t="shared" si="1"/>
        <v>9361800</v>
      </c>
      <c r="F89" s="17"/>
      <c r="G89" s="17"/>
      <c r="H89" s="17"/>
      <c r="I89" s="10"/>
      <c r="J89" s="10"/>
    </row>
    <row r="90" spans="2:10">
      <c r="B90" s="2"/>
      <c r="C90" s="16"/>
      <c r="D90" s="16"/>
      <c r="E90" s="8">
        <f t="shared" si="1"/>
        <v>9361800</v>
      </c>
      <c r="F90" s="17"/>
      <c r="G90" s="17"/>
      <c r="H90" s="17"/>
      <c r="I90" s="10"/>
      <c r="J90" s="10"/>
    </row>
    <row r="91" spans="2:10">
      <c r="B91" s="30"/>
      <c r="C91" s="46"/>
      <c r="D91" s="46"/>
      <c r="E91" s="8">
        <f t="shared" si="1"/>
        <v>9361800</v>
      </c>
      <c r="F91" s="17"/>
      <c r="G91" s="17"/>
      <c r="H91" s="17"/>
      <c r="I91" s="10"/>
      <c r="J91" s="10"/>
    </row>
    <row r="92" spans="2:10">
      <c r="B92" s="30"/>
      <c r="C92" s="46"/>
      <c r="D92" s="46"/>
      <c r="E92" s="8">
        <f t="shared" si="1"/>
        <v>9361800</v>
      </c>
      <c r="F92" s="17"/>
      <c r="G92" s="17"/>
      <c r="H92" s="17"/>
      <c r="I92" s="10"/>
      <c r="J92" s="10"/>
    </row>
    <row r="93" spans="2:10">
      <c r="B93" s="2"/>
      <c r="C93" s="16"/>
      <c r="D93" s="16"/>
      <c r="E93" s="8">
        <f t="shared" si="1"/>
        <v>9361800</v>
      </c>
      <c r="F93" s="17"/>
      <c r="G93" s="17"/>
      <c r="H93" s="17"/>
      <c r="I93" s="10"/>
      <c r="J93" s="10"/>
    </row>
    <row r="94" spans="2:10">
      <c r="B94" s="2"/>
      <c r="C94" s="16"/>
      <c r="D94" s="16"/>
      <c r="E94" s="8">
        <f t="shared" si="1"/>
        <v>9361800</v>
      </c>
      <c r="F94" s="17"/>
      <c r="G94" s="17"/>
      <c r="H94" s="17"/>
      <c r="J94" s="10"/>
    </row>
    <row r="95" spans="2:10">
      <c r="B95" s="2"/>
      <c r="C95" s="16"/>
      <c r="D95" s="16"/>
      <c r="E95" s="8">
        <f t="shared" si="1"/>
        <v>9361800</v>
      </c>
      <c r="F95" s="17"/>
      <c r="G95" s="17"/>
      <c r="H95" s="17"/>
      <c r="I95" s="10"/>
      <c r="J95" s="10"/>
    </row>
    <row r="96" spans="2:10">
      <c r="B96" s="2"/>
      <c r="C96" s="16"/>
      <c r="D96" s="16"/>
      <c r="E96" s="8">
        <f t="shared" si="1"/>
        <v>9361800</v>
      </c>
      <c r="F96" s="17"/>
      <c r="G96" s="17"/>
      <c r="H96" s="17"/>
      <c r="J96" s="10"/>
    </row>
    <row r="97" spans="2:10">
      <c r="B97" s="2"/>
      <c r="D97" s="16"/>
      <c r="E97" s="8">
        <f t="shared" si="1"/>
        <v>9361800</v>
      </c>
      <c r="F97" s="17"/>
      <c r="G97" s="10"/>
      <c r="H97" s="17"/>
      <c r="J97" s="10"/>
    </row>
    <row r="98" spans="2:10">
      <c r="B98" s="2"/>
      <c r="D98" s="16"/>
      <c r="E98" s="8">
        <f t="shared" si="1"/>
        <v>9361800</v>
      </c>
      <c r="F98" s="17"/>
      <c r="G98" s="10"/>
      <c r="H98" s="17"/>
      <c r="I98" s="10"/>
      <c r="J98" s="10"/>
    </row>
    <row r="99" spans="2:10">
      <c r="B99" s="2"/>
      <c r="C99" s="16"/>
      <c r="D99" s="16"/>
      <c r="E99" s="8">
        <f t="shared" si="1"/>
        <v>9361800</v>
      </c>
      <c r="F99" s="17"/>
      <c r="G99" s="17"/>
      <c r="H99" s="17"/>
      <c r="I99" s="10"/>
      <c r="J99" s="10"/>
    </row>
    <row r="100" spans="2:10">
      <c r="B100" s="2"/>
      <c r="C100" s="16"/>
      <c r="D100" s="16"/>
      <c r="E100" s="8">
        <f t="shared" si="1"/>
        <v>9361800</v>
      </c>
      <c r="F100" s="17"/>
      <c r="G100" s="17"/>
      <c r="H100" s="17"/>
      <c r="I100" s="10"/>
      <c r="J100" s="10"/>
    </row>
    <row r="101" spans="2:10">
      <c r="B101" s="2"/>
      <c r="C101" s="16"/>
      <c r="D101" s="16"/>
      <c r="E101" s="8">
        <f t="shared" si="1"/>
        <v>9361800</v>
      </c>
      <c r="F101" s="17"/>
      <c r="G101" s="17"/>
      <c r="H101" s="17"/>
      <c r="J101" s="10"/>
    </row>
    <row r="102" spans="2:10">
      <c r="B102" s="2"/>
      <c r="C102" s="16"/>
      <c r="D102" s="16"/>
      <c r="E102" s="8">
        <f t="shared" si="1"/>
        <v>9361800</v>
      </c>
      <c r="F102" s="17"/>
      <c r="G102" s="17"/>
      <c r="H102" s="17"/>
      <c r="I102" s="10"/>
      <c r="J102" s="10"/>
    </row>
    <row r="103" spans="2:10">
      <c r="B103" s="2"/>
      <c r="C103" s="16"/>
      <c r="D103" s="16"/>
      <c r="E103" s="8">
        <f t="shared" si="1"/>
        <v>9361800</v>
      </c>
      <c r="F103" s="17"/>
      <c r="G103" s="17"/>
      <c r="H103" s="17"/>
      <c r="I103" s="10"/>
      <c r="J103" s="10"/>
    </row>
    <row r="104" spans="2:10">
      <c r="B104" s="2"/>
      <c r="C104" s="16"/>
      <c r="D104" s="16"/>
      <c r="E104" s="8">
        <f t="shared" si="1"/>
        <v>9361800</v>
      </c>
      <c r="F104" s="17"/>
      <c r="G104" s="17"/>
      <c r="H104" s="17"/>
      <c r="J104" s="10"/>
    </row>
    <row r="105" spans="2:10">
      <c r="B105" s="2"/>
      <c r="C105" s="16"/>
      <c r="D105" s="16"/>
      <c r="E105" s="8">
        <f t="shared" si="1"/>
        <v>9361800</v>
      </c>
      <c r="F105" s="17"/>
      <c r="G105" s="17"/>
      <c r="H105" s="17"/>
      <c r="I105" s="10"/>
      <c r="J105" s="10"/>
    </row>
    <row r="106" spans="2:10">
      <c r="B106" s="2"/>
      <c r="C106" s="16"/>
      <c r="D106" s="16"/>
      <c r="E106" s="8">
        <f t="shared" si="1"/>
        <v>9361800</v>
      </c>
      <c r="F106" s="17"/>
      <c r="G106" s="17"/>
      <c r="H106" s="17"/>
      <c r="I106" s="10"/>
      <c r="J106" s="10"/>
    </row>
    <row r="107" spans="2:10">
      <c r="B107" s="39"/>
      <c r="C107" s="36"/>
      <c r="D107" s="36"/>
      <c r="E107" s="8">
        <f t="shared" si="1"/>
        <v>9361800</v>
      </c>
      <c r="F107" s="36"/>
      <c r="G107" s="36"/>
      <c r="H107" s="36"/>
      <c r="I107" s="10"/>
      <c r="J107" s="10"/>
    </row>
    <row r="108" spans="2:10">
      <c r="B108" s="2"/>
      <c r="C108" s="16"/>
      <c r="D108" s="16"/>
      <c r="E108" s="8">
        <f t="shared" si="1"/>
        <v>9361800</v>
      </c>
      <c r="F108" s="17"/>
      <c r="G108" s="17"/>
      <c r="H108" s="17"/>
      <c r="I108" s="10"/>
      <c r="J108" s="10"/>
    </row>
    <row r="109" spans="2:10">
      <c r="B109" s="2"/>
      <c r="C109" s="16"/>
      <c r="D109" s="16"/>
      <c r="E109" s="8">
        <f t="shared" si="1"/>
        <v>9361800</v>
      </c>
      <c r="F109" s="17"/>
      <c r="G109" s="17"/>
      <c r="H109" s="17"/>
      <c r="J109" s="10"/>
    </row>
    <row r="110" spans="2:10">
      <c r="B110" s="2"/>
      <c r="C110" s="16"/>
      <c r="D110" s="16"/>
      <c r="E110" s="8">
        <f t="shared" si="1"/>
        <v>9361800</v>
      </c>
      <c r="G110" s="17"/>
      <c r="J110" s="10"/>
    </row>
    <row r="111" spans="2:10">
      <c r="B111" s="2"/>
      <c r="C111" s="16"/>
      <c r="D111" s="16"/>
      <c r="E111" s="8">
        <f t="shared" si="1"/>
        <v>9361800</v>
      </c>
      <c r="F111" s="17"/>
      <c r="G111" s="17"/>
      <c r="H111" s="17"/>
      <c r="I111" s="10"/>
      <c r="J111" s="10"/>
    </row>
    <row r="112" spans="2:10">
      <c r="B112" s="2"/>
      <c r="C112" s="16"/>
      <c r="D112" s="16"/>
      <c r="E112" s="8">
        <f t="shared" si="1"/>
        <v>9361800</v>
      </c>
      <c r="F112" s="17"/>
      <c r="G112" s="17"/>
      <c r="H112" s="17"/>
      <c r="I112" s="10"/>
      <c r="J112" s="10"/>
    </row>
    <row r="113" spans="1:10">
      <c r="B113" s="39"/>
      <c r="C113" s="36"/>
      <c r="D113" s="36"/>
      <c r="E113" s="8">
        <f t="shared" si="1"/>
        <v>9361800</v>
      </c>
      <c r="F113" s="36"/>
      <c r="G113" s="36"/>
      <c r="H113" s="36"/>
      <c r="I113" s="10"/>
      <c r="J113" s="10"/>
    </row>
    <row r="114" spans="1:10">
      <c r="B114" s="32"/>
      <c r="C114" s="17"/>
      <c r="D114" s="17"/>
      <c r="E114" s="8">
        <f t="shared" si="1"/>
        <v>9361800</v>
      </c>
      <c r="F114" s="17"/>
      <c r="G114" s="17"/>
      <c r="H114" s="17"/>
      <c r="I114" s="10"/>
      <c r="J114" s="10"/>
    </row>
    <row r="115" spans="1:10">
      <c r="B115" s="2"/>
      <c r="C115" s="16"/>
      <c r="D115" s="16"/>
      <c r="E115" s="8">
        <f t="shared" si="1"/>
        <v>9361800</v>
      </c>
      <c r="I115" s="10"/>
      <c r="J115" s="10"/>
    </row>
    <row r="116" spans="1:10">
      <c r="B116" s="2"/>
      <c r="C116" s="16"/>
      <c r="D116" s="16"/>
      <c r="E116" s="8">
        <f t="shared" si="1"/>
        <v>9361800</v>
      </c>
      <c r="I116" s="10"/>
      <c r="J116" s="10"/>
    </row>
    <row r="117" spans="1:10">
      <c r="B117" s="39"/>
      <c r="C117" s="17"/>
      <c r="D117" s="17"/>
      <c r="E117" s="8">
        <f t="shared" si="1"/>
        <v>9361800</v>
      </c>
      <c r="I117" s="10"/>
      <c r="J117" s="10"/>
    </row>
    <row r="118" spans="1:10">
      <c r="B118" s="2"/>
      <c r="C118" s="16"/>
      <c r="D118" s="16"/>
      <c r="E118" s="8">
        <f t="shared" si="1"/>
        <v>9361800</v>
      </c>
      <c r="F118" s="17"/>
      <c r="G118" s="17"/>
      <c r="H118" s="10"/>
      <c r="I118" s="10"/>
      <c r="J118" s="10"/>
    </row>
    <row r="119" spans="1:10">
      <c r="B119" s="2"/>
      <c r="C119" s="16"/>
      <c r="D119" s="16"/>
      <c r="E119" s="8">
        <f t="shared" si="1"/>
        <v>9361800</v>
      </c>
      <c r="F119" s="17"/>
      <c r="G119" s="17"/>
      <c r="H119" s="17"/>
      <c r="I119" s="10"/>
      <c r="J119" s="10"/>
    </row>
    <row r="120" spans="1:10">
      <c r="A120" s="44"/>
      <c r="B120" s="44"/>
      <c r="C120" s="43"/>
      <c r="D120" s="43">
        <v>-22800</v>
      </c>
      <c r="E120" s="8">
        <f t="shared" si="1"/>
        <v>9339000</v>
      </c>
      <c r="F120" s="43"/>
      <c r="G120" s="43"/>
      <c r="H120" s="43"/>
      <c r="I120" s="44" t="s">
        <v>263</v>
      </c>
    </row>
    <row r="121" spans="1:10">
      <c r="B121" s="39"/>
      <c r="C121" s="17"/>
      <c r="D121" s="17"/>
      <c r="E121" s="8">
        <f t="shared" si="1"/>
        <v>9339000</v>
      </c>
      <c r="F121" s="17"/>
      <c r="G121" s="17"/>
      <c r="H121" s="17"/>
      <c r="I121" s="10"/>
    </row>
    <row r="122" spans="1:10">
      <c r="B122" s="32"/>
      <c r="C122" s="17"/>
      <c r="D122" s="17"/>
      <c r="E122" s="8">
        <f t="shared" si="1"/>
        <v>9339000</v>
      </c>
      <c r="F122" s="17"/>
      <c r="G122" s="17"/>
      <c r="H122" s="17"/>
      <c r="I122" s="10"/>
    </row>
    <row r="123" spans="1:10">
      <c r="B123" s="39"/>
      <c r="C123" s="17"/>
      <c r="D123" s="17"/>
      <c r="E123" s="8">
        <f t="shared" si="1"/>
        <v>9339000</v>
      </c>
      <c r="F123" s="36"/>
      <c r="G123" s="36"/>
      <c r="H123" s="36"/>
      <c r="I123" s="10"/>
    </row>
    <row r="124" spans="1:10">
      <c r="B124" s="2"/>
      <c r="C124" s="16"/>
      <c r="D124" s="16"/>
      <c r="E124" s="8">
        <f t="shared" si="1"/>
        <v>9339000</v>
      </c>
      <c r="F124" s="17"/>
      <c r="G124" s="17"/>
      <c r="H124" s="17"/>
      <c r="I124" s="10"/>
    </row>
    <row r="125" spans="1:10">
      <c r="B125" s="2"/>
      <c r="C125" s="16"/>
      <c r="D125" s="16"/>
      <c r="E125" s="8">
        <f t="shared" si="1"/>
        <v>9339000</v>
      </c>
      <c r="F125" s="17"/>
      <c r="G125" s="17"/>
      <c r="H125" s="17"/>
      <c r="I125" s="10"/>
    </row>
    <row r="126" spans="1:10">
      <c r="B126" s="2"/>
      <c r="C126" s="16"/>
      <c r="D126" s="16"/>
      <c r="E126" s="8">
        <f t="shared" si="1"/>
        <v>9339000</v>
      </c>
      <c r="F126" s="17"/>
      <c r="G126" s="17"/>
      <c r="H126" s="17"/>
      <c r="I126" s="10"/>
    </row>
    <row r="127" spans="1:10">
      <c r="B127" s="2"/>
      <c r="C127" s="16"/>
      <c r="D127" s="16"/>
      <c r="E127" s="8">
        <f t="shared" si="1"/>
        <v>9339000</v>
      </c>
      <c r="F127" s="16"/>
      <c r="G127" s="16"/>
      <c r="H127" s="16"/>
    </row>
    <row r="128" spans="1:10">
      <c r="B128" s="2"/>
      <c r="C128" s="16"/>
      <c r="D128" s="16"/>
      <c r="E128" s="8">
        <f t="shared" si="1"/>
        <v>9339000</v>
      </c>
      <c r="F128" s="16"/>
      <c r="G128" s="16"/>
      <c r="H128" s="16"/>
    </row>
    <row r="129" spans="2:12">
      <c r="B129" s="2"/>
      <c r="C129" s="16"/>
      <c r="D129" s="16"/>
      <c r="E129" s="8">
        <f t="shared" si="1"/>
        <v>9339000</v>
      </c>
      <c r="F129" s="16"/>
      <c r="G129" s="16"/>
      <c r="H129" s="16"/>
    </row>
    <row r="130" spans="2:12">
      <c r="B130" s="2"/>
      <c r="C130" s="16"/>
      <c r="D130" s="16"/>
      <c r="E130" s="8">
        <f t="shared" si="1"/>
        <v>9339000</v>
      </c>
      <c r="F130" s="16"/>
      <c r="G130" s="16"/>
      <c r="H130" s="16"/>
    </row>
    <row r="131" spans="2:12">
      <c r="B131" s="2"/>
      <c r="C131" s="16"/>
      <c r="D131" s="16"/>
      <c r="E131" s="8">
        <f t="shared" si="1"/>
        <v>9339000</v>
      </c>
      <c r="F131" s="16"/>
      <c r="G131" s="16"/>
      <c r="H131" s="16"/>
    </row>
    <row r="132" spans="2:12">
      <c r="B132" s="2"/>
      <c r="C132" s="16"/>
      <c r="D132" s="16"/>
      <c r="E132" s="8">
        <f t="shared" si="1"/>
        <v>9339000</v>
      </c>
      <c r="F132" s="16"/>
      <c r="G132" s="16"/>
      <c r="H132" s="16"/>
    </row>
    <row r="133" spans="2:12">
      <c r="B133" s="2"/>
      <c r="C133" s="16"/>
      <c r="D133" s="16"/>
      <c r="E133" s="8">
        <f t="shared" si="1"/>
        <v>9339000</v>
      </c>
      <c r="F133" s="16"/>
      <c r="G133" s="16"/>
      <c r="H133" s="16"/>
    </row>
    <row r="134" spans="2:12">
      <c r="B134" s="2"/>
      <c r="C134" s="16"/>
      <c r="D134" s="16"/>
      <c r="E134" s="8">
        <f t="shared" si="1"/>
        <v>9339000</v>
      </c>
      <c r="F134" s="16"/>
      <c r="G134" s="16"/>
      <c r="H134" s="16"/>
    </row>
    <row r="135" spans="2:12">
      <c r="B135" s="2"/>
      <c r="C135" s="17"/>
      <c r="D135" s="17"/>
      <c r="E135" s="8">
        <f t="shared" si="1"/>
        <v>9339000</v>
      </c>
      <c r="F135" s="17"/>
      <c r="G135" s="17"/>
      <c r="H135" s="17"/>
      <c r="I135" s="10"/>
    </row>
    <row r="136" spans="2:12">
      <c r="B136" s="32"/>
      <c r="C136" s="17"/>
      <c r="D136" s="17"/>
      <c r="E136" s="8">
        <f t="shared" si="1"/>
        <v>9339000</v>
      </c>
      <c r="F136" s="17"/>
      <c r="G136" s="17"/>
      <c r="H136" s="17"/>
      <c r="I136" s="10"/>
      <c r="J136" s="10"/>
      <c r="K136" s="10"/>
      <c r="L136" s="10"/>
    </row>
    <row r="137" spans="2:12">
      <c r="B137" s="32"/>
      <c r="C137" s="17"/>
      <c r="D137" s="17"/>
      <c r="E137" s="8">
        <f t="shared" si="1"/>
        <v>9339000</v>
      </c>
      <c r="F137" s="17"/>
      <c r="G137" s="17"/>
      <c r="H137" s="17"/>
      <c r="I137" s="10"/>
      <c r="J137" s="10"/>
      <c r="K137" s="10"/>
      <c r="L137" s="10"/>
    </row>
    <row r="138" spans="2:12">
      <c r="B138" s="32"/>
      <c r="C138" s="17"/>
      <c r="D138" s="17"/>
      <c r="E138" s="8">
        <f t="shared" si="1"/>
        <v>9339000</v>
      </c>
      <c r="F138" s="17"/>
      <c r="G138" s="17"/>
      <c r="H138" s="17"/>
      <c r="I138" s="10"/>
      <c r="J138" s="10"/>
      <c r="K138" s="10"/>
      <c r="L138" s="10"/>
    </row>
    <row r="139" spans="2:12">
      <c r="B139" s="2"/>
      <c r="C139" s="16"/>
      <c r="D139" s="16"/>
      <c r="E139" s="8">
        <f t="shared" si="1"/>
        <v>9339000</v>
      </c>
      <c r="F139" s="17"/>
      <c r="G139" s="17"/>
      <c r="H139" s="17"/>
      <c r="I139" s="10"/>
      <c r="J139" s="10"/>
      <c r="K139" s="10"/>
      <c r="L139" s="10"/>
    </row>
    <row r="140" spans="2:12">
      <c r="B140" s="2"/>
      <c r="C140" s="16"/>
      <c r="D140" s="16"/>
      <c r="E140" s="8">
        <f t="shared" ref="E140:E159" si="2">E139+C140+D140</f>
        <v>9339000</v>
      </c>
      <c r="F140" s="17"/>
      <c r="G140" s="17"/>
      <c r="H140" s="17"/>
      <c r="I140" s="10"/>
      <c r="J140" s="10"/>
      <c r="K140" s="10"/>
      <c r="L140" s="10"/>
    </row>
    <row r="141" spans="2:12">
      <c r="B141" s="2"/>
      <c r="C141" s="16"/>
      <c r="D141" s="16"/>
      <c r="E141" s="8">
        <f t="shared" si="2"/>
        <v>9339000</v>
      </c>
      <c r="F141" s="17"/>
      <c r="G141" s="17"/>
      <c r="H141" s="17"/>
      <c r="I141" s="10"/>
      <c r="J141" s="10"/>
      <c r="K141" s="10"/>
      <c r="L141" s="10"/>
    </row>
    <row r="142" spans="2:12">
      <c r="B142" s="2"/>
      <c r="C142" s="16"/>
      <c r="D142" s="16"/>
      <c r="E142" s="8">
        <f t="shared" si="2"/>
        <v>9339000</v>
      </c>
      <c r="F142" s="16"/>
      <c r="G142" s="16"/>
      <c r="H142" s="16"/>
    </row>
    <row r="143" spans="2:12">
      <c r="B143" s="2"/>
      <c r="C143" s="16"/>
      <c r="D143" s="16"/>
      <c r="E143" s="8">
        <f t="shared" si="2"/>
        <v>9339000</v>
      </c>
      <c r="F143" s="16"/>
      <c r="G143" s="16"/>
      <c r="H143" s="16"/>
    </row>
    <row r="144" spans="2:12">
      <c r="B144" s="2"/>
      <c r="C144" s="16"/>
      <c r="D144" s="16"/>
      <c r="E144" s="8">
        <f t="shared" si="2"/>
        <v>9339000</v>
      </c>
      <c r="F144" s="16"/>
      <c r="G144" s="16"/>
      <c r="H144" s="16"/>
    </row>
    <row r="145" spans="2:9">
      <c r="B145" s="2"/>
      <c r="C145" s="16"/>
      <c r="D145" s="16"/>
      <c r="E145" s="8">
        <f t="shared" si="2"/>
        <v>9339000</v>
      </c>
      <c r="F145" s="16"/>
      <c r="G145" s="16"/>
      <c r="H145" s="16"/>
    </row>
    <row r="146" spans="2:9">
      <c r="B146" s="2"/>
      <c r="C146" s="16"/>
      <c r="D146" s="16"/>
      <c r="E146" s="8">
        <f t="shared" si="2"/>
        <v>9339000</v>
      </c>
      <c r="F146" s="16"/>
      <c r="G146" s="16"/>
      <c r="H146" s="16"/>
    </row>
    <row r="147" spans="2:9">
      <c r="B147" s="2"/>
      <c r="C147" s="16"/>
      <c r="D147" s="16"/>
      <c r="E147" s="8">
        <f t="shared" si="2"/>
        <v>9339000</v>
      </c>
      <c r="F147" s="16"/>
      <c r="G147" s="16"/>
      <c r="H147" s="16"/>
    </row>
    <row r="148" spans="2:9">
      <c r="B148" s="2"/>
      <c r="C148" s="16"/>
      <c r="D148" s="16"/>
      <c r="E148" s="8">
        <f t="shared" si="2"/>
        <v>9339000</v>
      </c>
      <c r="F148" s="16"/>
      <c r="G148" s="16"/>
      <c r="H148" s="16"/>
    </row>
    <row r="149" spans="2:9">
      <c r="B149" s="2"/>
      <c r="C149" s="16"/>
      <c r="D149" s="16"/>
      <c r="E149" s="8">
        <f t="shared" si="2"/>
        <v>9339000</v>
      </c>
      <c r="F149" s="16"/>
      <c r="G149" s="16"/>
      <c r="H149" s="16"/>
    </row>
    <row r="150" spans="2:9">
      <c r="B150" s="2"/>
      <c r="C150" s="16"/>
      <c r="D150" s="16"/>
      <c r="E150" s="8">
        <f t="shared" si="2"/>
        <v>9339000</v>
      </c>
      <c r="F150" s="16"/>
      <c r="G150" s="16"/>
      <c r="H150" s="16"/>
    </row>
    <row r="151" spans="2:9">
      <c r="B151" s="2"/>
      <c r="C151" s="16"/>
      <c r="D151" s="16"/>
      <c r="E151" s="8">
        <f t="shared" si="2"/>
        <v>9339000</v>
      </c>
      <c r="F151" s="16"/>
      <c r="G151" s="16"/>
      <c r="H151" s="16"/>
    </row>
    <row r="152" spans="2:9">
      <c r="C152" s="16"/>
      <c r="D152" s="16"/>
      <c r="E152" s="8">
        <f t="shared" si="2"/>
        <v>9339000</v>
      </c>
      <c r="G152" s="16"/>
      <c r="I152" s="24"/>
    </row>
    <row r="153" spans="2:9">
      <c r="C153" s="16"/>
      <c r="D153" s="16"/>
      <c r="E153" s="8">
        <f t="shared" si="2"/>
        <v>9339000</v>
      </c>
      <c r="I153" s="24"/>
    </row>
    <row r="154" spans="2:9">
      <c r="B154" s="2"/>
      <c r="C154" s="16"/>
      <c r="D154" s="16"/>
      <c r="E154" s="8">
        <f t="shared" si="2"/>
        <v>9339000</v>
      </c>
      <c r="F154" s="16"/>
      <c r="G154" s="16"/>
      <c r="H154" s="16"/>
    </row>
    <row r="155" spans="2:9">
      <c r="C155" s="16"/>
      <c r="D155" s="16"/>
      <c r="E155" s="8">
        <f t="shared" si="2"/>
        <v>9339000</v>
      </c>
      <c r="F155" s="16"/>
      <c r="G155" s="16"/>
      <c r="H155" s="16"/>
    </row>
    <row r="156" spans="2:9">
      <c r="C156" s="16"/>
      <c r="D156" s="16"/>
      <c r="E156" s="8">
        <f t="shared" si="2"/>
        <v>9339000</v>
      </c>
      <c r="F156" s="16"/>
      <c r="G156" s="16"/>
      <c r="H156" s="16"/>
    </row>
    <row r="157" spans="2:9">
      <c r="C157" s="16"/>
      <c r="D157" s="16"/>
      <c r="E157" s="8">
        <f t="shared" si="2"/>
        <v>9339000</v>
      </c>
      <c r="F157" s="16"/>
      <c r="G157" s="16"/>
      <c r="H157" s="16"/>
    </row>
    <row r="158" spans="2:9">
      <c r="C158" s="16"/>
      <c r="D158" s="16"/>
      <c r="E158" s="8">
        <f t="shared" si="2"/>
        <v>9339000</v>
      </c>
      <c r="F158" s="16"/>
      <c r="G158" s="16"/>
      <c r="H158" s="16"/>
    </row>
    <row r="159" spans="2:9">
      <c r="B159" s="2"/>
      <c r="C159" s="16"/>
      <c r="D159" s="16"/>
      <c r="E159" s="8">
        <f t="shared" si="2"/>
        <v>9339000</v>
      </c>
      <c r="F159" s="16"/>
      <c r="G159" s="16"/>
      <c r="H159" s="16"/>
    </row>
    <row r="160" spans="2:9">
      <c r="B160" s="2"/>
      <c r="C160" s="16"/>
      <c r="D160" s="16"/>
      <c r="E160" s="8">
        <f t="shared" ref="E160:E180" si="3">E159+C160+D160</f>
        <v>9339000</v>
      </c>
      <c r="F160" s="16"/>
      <c r="G160" s="16"/>
      <c r="H160" s="16"/>
    </row>
    <row r="161" spans="3:9">
      <c r="C161" s="16"/>
      <c r="D161" s="16"/>
      <c r="E161" s="8">
        <f t="shared" si="3"/>
        <v>9339000</v>
      </c>
      <c r="F161" s="16"/>
      <c r="G161" s="16"/>
      <c r="H161" s="16"/>
    </row>
    <row r="162" spans="3:9">
      <c r="C162" s="16"/>
      <c r="D162" s="16"/>
      <c r="E162" s="8">
        <f t="shared" si="3"/>
        <v>9339000</v>
      </c>
      <c r="F162" s="16"/>
      <c r="G162" s="16"/>
      <c r="H162" s="16"/>
    </row>
    <row r="163" spans="3:9">
      <c r="C163" s="16"/>
      <c r="D163" s="16"/>
      <c r="E163" s="8">
        <f t="shared" si="3"/>
        <v>9339000</v>
      </c>
      <c r="F163" s="16"/>
      <c r="G163" s="16"/>
      <c r="H163" s="16"/>
    </row>
    <row r="164" spans="3:9">
      <c r="C164" s="16"/>
      <c r="D164" s="16"/>
      <c r="E164" s="8">
        <f t="shared" si="3"/>
        <v>9339000</v>
      </c>
      <c r="F164" s="16"/>
      <c r="G164" s="16"/>
      <c r="H164" s="16"/>
    </row>
    <row r="165" spans="3:9">
      <c r="C165" s="16"/>
      <c r="D165" s="16"/>
      <c r="E165" s="8">
        <f t="shared" si="3"/>
        <v>9339000</v>
      </c>
      <c r="F165" s="16"/>
      <c r="G165" s="16"/>
      <c r="H165" s="16"/>
    </row>
    <row r="166" spans="3:9">
      <c r="C166" s="16"/>
      <c r="D166" s="16"/>
      <c r="E166" s="8">
        <f t="shared" si="3"/>
        <v>9339000</v>
      </c>
      <c r="F166" s="16"/>
      <c r="G166" s="16"/>
      <c r="H166" s="16"/>
    </row>
    <row r="167" spans="3:9">
      <c r="C167" s="16"/>
      <c r="D167" s="16"/>
      <c r="E167" s="8">
        <f t="shared" si="3"/>
        <v>9339000</v>
      </c>
      <c r="F167" s="16"/>
      <c r="G167" s="16"/>
      <c r="H167" s="16"/>
    </row>
    <row r="168" spans="3:9">
      <c r="C168" s="16"/>
      <c r="D168" s="16"/>
      <c r="E168" s="8">
        <f t="shared" si="3"/>
        <v>9339000</v>
      </c>
      <c r="F168" s="16"/>
      <c r="G168" s="16"/>
      <c r="H168" s="16"/>
    </row>
    <row r="169" spans="3:9">
      <c r="C169" s="16"/>
      <c r="D169" s="16"/>
      <c r="E169" s="8">
        <f t="shared" si="3"/>
        <v>9339000</v>
      </c>
      <c r="F169" s="16"/>
      <c r="G169" s="16"/>
      <c r="H169" s="16"/>
    </row>
    <row r="170" spans="3:9">
      <c r="C170" s="16"/>
      <c r="D170" s="16"/>
      <c r="E170" s="8">
        <f t="shared" si="3"/>
        <v>9339000</v>
      </c>
      <c r="F170" s="16"/>
      <c r="G170" s="16"/>
      <c r="H170" s="16"/>
    </row>
    <row r="171" spans="3:9">
      <c r="C171" s="16"/>
      <c r="D171" s="16"/>
      <c r="E171" s="8">
        <f t="shared" si="3"/>
        <v>9339000</v>
      </c>
      <c r="F171" s="16"/>
      <c r="G171" s="16"/>
      <c r="H171" s="16"/>
    </row>
    <row r="172" spans="3:9">
      <c r="C172" s="16"/>
      <c r="D172" s="16"/>
      <c r="E172" s="8">
        <f t="shared" si="3"/>
        <v>9339000</v>
      </c>
      <c r="F172" s="16"/>
      <c r="G172" s="16"/>
      <c r="H172" s="16"/>
    </row>
    <row r="173" spans="3:9">
      <c r="C173" s="16"/>
      <c r="D173" s="16"/>
      <c r="E173" s="8">
        <f t="shared" si="3"/>
        <v>9339000</v>
      </c>
      <c r="F173" s="16"/>
      <c r="G173" s="16"/>
      <c r="H173" s="16"/>
    </row>
    <row r="174" spans="3:9">
      <c r="C174" s="16"/>
      <c r="D174" s="16"/>
      <c r="E174" s="8">
        <f t="shared" si="3"/>
        <v>9339000</v>
      </c>
      <c r="F174" s="16"/>
      <c r="G174" s="16"/>
      <c r="H174" s="16"/>
    </row>
    <row r="175" spans="3:9">
      <c r="C175" s="16"/>
      <c r="D175" s="16"/>
      <c r="E175" s="8">
        <f t="shared" si="3"/>
        <v>9339000</v>
      </c>
      <c r="F175" s="16"/>
      <c r="G175" s="16"/>
      <c r="H175" s="16"/>
      <c r="I175" s="1" t="s">
        <v>552</v>
      </c>
    </row>
    <row r="176" spans="3:9">
      <c r="C176" s="16"/>
      <c r="D176" s="16"/>
      <c r="E176" s="8">
        <f t="shared" si="3"/>
        <v>9339000</v>
      </c>
      <c r="F176" s="16"/>
      <c r="G176" s="16"/>
      <c r="H176" s="16"/>
      <c r="I176" s="2"/>
    </row>
    <row r="177" spans="3:9">
      <c r="C177" s="16"/>
      <c r="D177" s="16">
        <v>-8000000</v>
      </c>
      <c r="E177" s="8">
        <f t="shared" si="3"/>
        <v>1339000</v>
      </c>
      <c r="F177" s="16"/>
      <c r="G177" s="16"/>
      <c r="H177" s="16"/>
      <c r="I177" s="1" t="s">
        <v>557</v>
      </c>
    </row>
    <row r="178" spans="3:9">
      <c r="C178" s="16"/>
      <c r="D178" s="16"/>
      <c r="E178" s="8">
        <f t="shared" si="3"/>
        <v>1339000</v>
      </c>
      <c r="F178" s="16"/>
      <c r="G178" s="16"/>
      <c r="H178" s="16"/>
    </row>
    <row r="179" spans="3:9">
      <c r="C179" s="16"/>
      <c r="D179" s="16"/>
      <c r="E179" s="8">
        <f t="shared" si="3"/>
        <v>1339000</v>
      </c>
      <c r="F179" s="16"/>
      <c r="G179" s="16"/>
      <c r="H179" s="16"/>
    </row>
    <row r="180" spans="3:9">
      <c r="C180" s="4"/>
      <c r="D180" s="16"/>
      <c r="E180" s="8">
        <f t="shared" si="3"/>
        <v>1339000</v>
      </c>
      <c r="F180" s="4"/>
      <c r="G180" s="4"/>
      <c r="H180" s="4"/>
      <c r="I180" s="20"/>
    </row>
    <row r="181" spans="3:9">
      <c r="C181" s="4"/>
      <c r="D181" s="4"/>
      <c r="E181" s="8"/>
      <c r="F181" s="4"/>
      <c r="G181" s="4"/>
      <c r="H181" s="4"/>
    </row>
    <row r="182" spans="3:9">
      <c r="C182" s="4"/>
      <c r="D182" s="4"/>
      <c r="E182" s="8"/>
      <c r="F182" s="4"/>
      <c r="G182" s="4"/>
      <c r="H182" s="4"/>
    </row>
    <row r="183" spans="3:9">
      <c r="C183" s="4"/>
      <c r="D183" s="4"/>
      <c r="E183" s="8"/>
      <c r="F183" s="4"/>
      <c r="G183" s="4"/>
      <c r="H183" s="4"/>
    </row>
    <row r="184" spans="3:9">
      <c r="C184" s="4"/>
      <c r="D184" s="4"/>
      <c r="E184" s="8"/>
      <c r="F184" s="4"/>
      <c r="G184" s="4"/>
      <c r="H184" s="4"/>
    </row>
    <row r="185" spans="3:9">
      <c r="C185" s="4"/>
      <c r="D185" s="4"/>
      <c r="E185" s="8"/>
      <c r="F185" s="4"/>
      <c r="G185" s="4"/>
      <c r="H185" s="4"/>
    </row>
    <row r="186" spans="3:9">
      <c r="C186" s="4"/>
      <c r="D186" s="4"/>
      <c r="E186" s="8"/>
      <c r="F186" s="4"/>
      <c r="G186" s="4"/>
      <c r="H186" s="4"/>
    </row>
    <row r="187" spans="3:9">
      <c r="E187" s="7"/>
    </row>
    <row r="188" spans="3:9">
      <c r="E188" s="7"/>
    </row>
    <row r="189" spans="3:9">
      <c r="E189" s="7"/>
    </row>
  </sheetData>
  <pageMargins left="0.7" right="0.7" top="0.75" bottom="0.75" header="0.3" footer="0.3"/>
  <pageSetup orientation="portrait" verticalDpi="200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2:R186"/>
  <sheetViews>
    <sheetView workbookViewId="0">
      <selection activeCell="I12" sqref="I12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9.140625" style="1" bestFit="1" customWidth="1"/>
    <col min="4" max="4" width="10" style="1" bestFit="1" customWidth="1"/>
    <col min="5" max="5" width="9.8554687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9" style="1" bestFit="1" customWidth="1"/>
    <col min="12" max="12" width="9.28515625" style="1" bestFit="1" customWidth="1"/>
    <col min="13" max="13" width="6.42578125" style="1" bestFit="1" customWidth="1"/>
    <col min="14" max="14" width="7.28515625" style="1" bestFit="1" customWidth="1"/>
    <col min="15" max="15" width="8.7109375" style="1" bestFit="1" customWidth="1"/>
    <col min="16" max="16" width="7.5703125" style="1" bestFit="1" customWidth="1"/>
    <col min="17" max="17" width="13.42578125" style="1" bestFit="1" customWidth="1"/>
    <col min="18" max="18" width="8.42578125" style="1" bestFit="1" customWidth="1"/>
    <col min="19" max="16384" width="11.42578125" style="1"/>
  </cols>
  <sheetData>
    <row r="2" spans="2:12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2">
      <c r="C3" s="3"/>
      <c r="D3" s="3"/>
      <c r="E3" s="6"/>
      <c r="I3" s="3"/>
    </row>
    <row r="4" spans="2:12">
      <c r="B4" s="13" t="s">
        <v>36</v>
      </c>
      <c r="C4" s="13"/>
      <c r="D4" s="13"/>
      <c r="E4" s="14">
        <v>9361800</v>
      </c>
      <c r="F4" s="29">
        <v>0</v>
      </c>
      <c r="G4" s="13"/>
      <c r="H4" s="22">
        <v>-270142</v>
      </c>
    </row>
    <row r="5" spans="2:12">
      <c r="B5" s="2"/>
      <c r="C5" s="16"/>
      <c r="D5" s="16"/>
      <c r="E5" s="8">
        <f>E4+C5+D5</f>
        <v>9361800</v>
      </c>
      <c r="F5" s="17"/>
      <c r="G5" s="17"/>
      <c r="H5" s="17"/>
    </row>
    <row r="6" spans="2:12">
      <c r="B6" s="32">
        <v>43437</v>
      </c>
      <c r="C6" s="17"/>
      <c r="D6" s="17">
        <v>-4700</v>
      </c>
      <c r="E6" s="8">
        <f t="shared" ref="E6:E71" si="0">E5+C6+D6</f>
        <v>9357100</v>
      </c>
      <c r="F6" s="17"/>
      <c r="G6" s="17"/>
      <c r="H6" s="17"/>
      <c r="I6" s="1" t="s">
        <v>340</v>
      </c>
      <c r="J6" s="20"/>
    </row>
    <row r="7" spans="2:12">
      <c r="B7" s="32">
        <v>43437</v>
      </c>
      <c r="C7" s="17"/>
      <c r="D7" s="17">
        <v>-89000</v>
      </c>
      <c r="E7" s="8">
        <f t="shared" si="0"/>
        <v>9268100</v>
      </c>
      <c r="F7" s="17"/>
      <c r="G7" s="17"/>
      <c r="H7" s="17"/>
      <c r="I7" s="1" t="s">
        <v>62</v>
      </c>
      <c r="J7" s="20"/>
    </row>
    <row r="8" spans="2:12">
      <c r="B8" s="32">
        <v>43438</v>
      </c>
      <c r="C8" s="17"/>
      <c r="D8" s="17">
        <v>-7400</v>
      </c>
      <c r="E8" s="8">
        <f t="shared" si="0"/>
        <v>9260700</v>
      </c>
      <c r="F8" s="17"/>
      <c r="G8" s="17"/>
      <c r="H8" s="17"/>
      <c r="I8" s="10" t="s">
        <v>340</v>
      </c>
      <c r="J8" s="20"/>
    </row>
    <row r="9" spans="2:12">
      <c r="B9" s="32">
        <v>43439</v>
      </c>
      <c r="C9" s="17"/>
      <c r="D9" s="17">
        <v>-6000</v>
      </c>
      <c r="E9" s="8">
        <f t="shared" si="0"/>
        <v>9254700</v>
      </c>
      <c r="F9" s="17"/>
      <c r="G9" s="17"/>
      <c r="H9" s="17"/>
      <c r="I9" s="10" t="s">
        <v>340</v>
      </c>
      <c r="J9" s="20"/>
    </row>
    <row r="10" spans="2:12">
      <c r="B10" s="32">
        <v>43439</v>
      </c>
      <c r="C10" s="17"/>
      <c r="D10" s="17">
        <v>-240000</v>
      </c>
      <c r="E10" s="8">
        <f t="shared" si="0"/>
        <v>9014700</v>
      </c>
      <c r="F10" s="17">
        <v>-240000</v>
      </c>
      <c r="G10" s="17"/>
      <c r="H10" s="17"/>
      <c r="I10" s="1" t="s">
        <v>572</v>
      </c>
      <c r="J10" s="20"/>
    </row>
    <row r="11" spans="2:12">
      <c r="B11" s="32">
        <v>43439</v>
      </c>
      <c r="C11" s="17">
        <v>130000</v>
      </c>
      <c r="D11" s="17"/>
      <c r="E11" s="8">
        <f t="shared" si="0"/>
        <v>9144700</v>
      </c>
      <c r="F11" s="17"/>
      <c r="G11" s="17"/>
      <c r="H11" s="17"/>
      <c r="I11" s="10" t="s">
        <v>571</v>
      </c>
      <c r="J11" s="20"/>
    </row>
    <row r="12" spans="2:12">
      <c r="B12" s="32">
        <v>43439</v>
      </c>
      <c r="C12" s="17">
        <v>120000</v>
      </c>
      <c r="D12" s="17"/>
      <c r="E12" s="8">
        <f t="shared" si="0"/>
        <v>9264700</v>
      </c>
      <c r="F12" s="17"/>
      <c r="G12" s="17"/>
      <c r="H12" s="17"/>
      <c r="I12" s="10" t="s">
        <v>553</v>
      </c>
      <c r="J12" s="20"/>
      <c r="L12" s="2"/>
    </row>
    <row r="13" spans="2:12">
      <c r="B13" s="32">
        <v>43440</v>
      </c>
      <c r="C13" s="17"/>
      <c r="D13" s="17"/>
      <c r="E13" s="8">
        <f t="shared" si="0"/>
        <v>9264700</v>
      </c>
      <c r="F13" s="17">
        <v>31450</v>
      </c>
      <c r="G13" s="17"/>
      <c r="H13" s="17"/>
      <c r="I13" s="1" t="s">
        <v>573</v>
      </c>
      <c r="J13" s="20"/>
      <c r="L13" s="2"/>
    </row>
    <row r="14" spans="2:12">
      <c r="B14" s="32">
        <v>43441</v>
      </c>
      <c r="C14" s="17"/>
      <c r="D14" s="17">
        <v>-53000</v>
      </c>
      <c r="E14" s="8">
        <f t="shared" si="0"/>
        <v>9211700</v>
      </c>
      <c r="F14" s="17">
        <v>-53000</v>
      </c>
      <c r="G14" s="17"/>
      <c r="H14" s="17"/>
      <c r="I14" s="1" t="s">
        <v>297</v>
      </c>
      <c r="J14" s="20"/>
    </row>
    <row r="15" spans="2:12">
      <c r="B15" s="32">
        <v>43441</v>
      </c>
      <c r="C15" s="17"/>
      <c r="D15" s="17">
        <v>-53000</v>
      </c>
      <c r="E15" s="8">
        <f t="shared" si="0"/>
        <v>9158700</v>
      </c>
      <c r="F15" s="17">
        <v>-53000</v>
      </c>
      <c r="G15" s="17"/>
      <c r="H15" s="17"/>
      <c r="I15" s="10" t="s">
        <v>158</v>
      </c>
      <c r="J15" s="20"/>
    </row>
    <row r="16" spans="2:12">
      <c r="B16" s="32">
        <v>43441</v>
      </c>
      <c r="C16" s="17"/>
      <c r="D16" s="17">
        <v>-103000</v>
      </c>
      <c r="E16" s="8">
        <f t="shared" si="0"/>
        <v>9055700</v>
      </c>
      <c r="F16" s="17">
        <v>-103000</v>
      </c>
      <c r="G16" s="17"/>
      <c r="H16" s="17"/>
      <c r="I16" s="10" t="s">
        <v>160</v>
      </c>
      <c r="J16" s="20"/>
    </row>
    <row r="17" spans="2:18">
      <c r="B17" s="32">
        <v>43441</v>
      </c>
      <c r="C17" s="17"/>
      <c r="D17" s="17">
        <v>-112200</v>
      </c>
      <c r="E17" s="8">
        <f t="shared" si="0"/>
        <v>8943500</v>
      </c>
      <c r="F17" s="17"/>
      <c r="G17" s="17"/>
      <c r="H17" s="17"/>
      <c r="I17" s="10" t="s">
        <v>275</v>
      </c>
      <c r="J17" s="20"/>
    </row>
    <row r="18" spans="2:18">
      <c r="B18" s="32">
        <v>43441</v>
      </c>
      <c r="C18" s="17"/>
      <c r="D18" s="17">
        <v>-33000</v>
      </c>
      <c r="E18" s="8">
        <f t="shared" si="0"/>
        <v>8910500</v>
      </c>
      <c r="F18" s="17"/>
      <c r="G18" s="17"/>
      <c r="H18" s="17"/>
      <c r="I18" s="10" t="s">
        <v>574</v>
      </c>
      <c r="J18" s="20"/>
    </row>
    <row r="19" spans="2:18">
      <c r="B19" s="32">
        <v>43446</v>
      </c>
      <c r="C19" s="17"/>
      <c r="D19" s="17">
        <v>-4700</v>
      </c>
      <c r="E19" s="8">
        <f t="shared" si="0"/>
        <v>8905800</v>
      </c>
      <c r="F19" s="17"/>
      <c r="G19" s="17"/>
      <c r="H19" s="17"/>
      <c r="I19" s="10" t="s">
        <v>340</v>
      </c>
      <c r="J19" s="20"/>
    </row>
    <row r="20" spans="2:18">
      <c r="B20" s="32">
        <v>43446</v>
      </c>
      <c r="C20" s="17">
        <v>6000</v>
      </c>
      <c r="D20" s="17"/>
      <c r="E20" s="8">
        <f t="shared" si="0"/>
        <v>8911800</v>
      </c>
      <c r="F20" s="17"/>
      <c r="G20" s="17"/>
      <c r="H20" s="17"/>
      <c r="I20" s="10" t="s">
        <v>529</v>
      </c>
      <c r="J20" s="20"/>
    </row>
    <row r="21" spans="2:18">
      <c r="B21" s="32">
        <v>43447</v>
      </c>
      <c r="C21" s="17">
        <v>72000</v>
      </c>
      <c r="D21" s="17"/>
      <c r="E21" s="8">
        <f t="shared" si="0"/>
        <v>8983800</v>
      </c>
      <c r="F21" s="17"/>
      <c r="G21" s="17"/>
      <c r="H21" s="17"/>
      <c r="I21" s="10" t="s">
        <v>575</v>
      </c>
    </row>
    <row r="22" spans="2:18">
      <c r="B22" s="32">
        <v>43447</v>
      </c>
      <c r="C22" s="17">
        <v>4000000</v>
      </c>
      <c r="D22" s="17"/>
      <c r="E22" s="8">
        <f t="shared" si="0"/>
        <v>12983800</v>
      </c>
      <c r="F22" s="17"/>
      <c r="G22" s="17"/>
      <c r="H22" s="17"/>
      <c r="I22" s="10" t="s">
        <v>576</v>
      </c>
      <c r="J22" s="20"/>
    </row>
    <row r="23" spans="2:18">
      <c r="B23" s="32">
        <v>43447</v>
      </c>
      <c r="C23" s="17">
        <v>4000000</v>
      </c>
      <c r="D23" s="17"/>
      <c r="E23" s="8">
        <f t="shared" si="0"/>
        <v>16983800</v>
      </c>
      <c r="F23" s="17"/>
      <c r="G23" s="17"/>
      <c r="H23" s="17"/>
      <c r="I23" s="10" t="s">
        <v>577</v>
      </c>
      <c r="J23" s="20"/>
    </row>
    <row r="24" spans="2:18">
      <c r="B24" s="32">
        <v>43447</v>
      </c>
      <c r="C24" s="17"/>
      <c r="D24" s="17">
        <v>-60000</v>
      </c>
      <c r="E24" s="8">
        <f t="shared" si="0"/>
        <v>16923800</v>
      </c>
      <c r="F24" s="17"/>
      <c r="G24" s="17"/>
      <c r="H24" s="17"/>
      <c r="I24" s="10" t="s">
        <v>578</v>
      </c>
    </row>
    <row r="25" spans="2:18">
      <c r="B25" s="32">
        <v>43448</v>
      </c>
      <c r="C25" s="17"/>
      <c r="D25" s="17">
        <v>-6800</v>
      </c>
      <c r="E25" s="8">
        <f t="shared" si="0"/>
        <v>16917000</v>
      </c>
      <c r="F25" s="17"/>
      <c r="G25" s="17"/>
      <c r="H25" s="17"/>
      <c r="I25" s="1" t="s">
        <v>340</v>
      </c>
    </row>
    <row r="26" spans="2:18">
      <c r="B26" s="32">
        <v>43449</v>
      </c>
      <c r="C26" s="17"/>
      <c r="D26" s="17"/>
      <c r="E26" s="8">
        <f t="shared" si="0"/>
        <v>16917000</v>
      </c>
      <c r="F26" s="17">
        <v>24000</v>
      </c>
      <c r="G26" s="17"/>
      <c r="H26" s="17"/>
      <c r="I26" s="1" t="s">
        <v>654</v>
      </c>
    </row>
    <row r="27" spans="2:18">
      <c r="B27" s="32">
        <v>43451</v>
      </c>
      <c r="C27" s="17"/>
      <c r="D27" s="17">
        <v>-15500</v>
      </c>
      <c r="E27" s="8">
        <f t="shared" si="0"/>
        <v>16901500</v>
      </c>
      <c r="F27" s="17"/>
      <c r="G27" s="17"/>
      <c r="H27" s="17"/>
      <c r="I27" s="10" t="s">
        <v>579</v>
      </c>
    </row>
    <row r="28" spans="2:18">
      <c r="B28" s="32">
        <v>43451</v>
      </c>
      <c r="C28" s="17"/>
      <c r="D28" s="17">
        <v>-5000</v>
      </c>
      <c r="E28" s="8">
        <f t="shared" si="0"/>
        <v>16896500</v>
      </c>
      <c r="F28" s="17"/>
      <c r="G28" s="17"/>
      <c r="H28" s="17"/>
      <c r="I28" s="10" t="s">
        <v>340</v>
      </c>
    </row>
    <row r="29" spans="2:18">
      <c r="B29" s="32">
        <v>43452</v>
      </c>
      <c r="C29" s="17"/>
      <c r="D29" s="17">
        <v>-5000</v>
      </c>
      <c r="E29" s="8">
        <f t="shared" si="0"/>
        <v>16891500</v>
      </c>
      <c r="F29" s="17"/>
      <c r="G29" s="17"/>
      <c r="H29" s="17"/>
      <c r="I29" s="10" t="s">
        <v>340</v>
      </c>
    </row>
    <row r="30" spans="2:18">
      <c r="B30" s="32">
        <v>43452</v>
      </c>
      <c r="C30" s="17"/>
      <c r="D30" s="17">
        <v>-5000</v>
      </c>
      <c r="E30" s="8">
        <f t="shared" si="0"/>
        <v>16886500</v>
      </c>
      <c r="F30" s="17"/>
      <c r="G30" s="17"/>
      <c r="H30" s="17"/>
      <c r="I30" s="10" t="s">
        <v>580</v>
      </c>
    </row>
    <row r="31" spans="2:18">
      <c r="B31" s="32">
        <v>43452</v>
      </c>
      <c r="C31" s="17"/>
      <c r="D31" s="17">
        <v>-88000</v>
      </c>
      <c r="E31" s="8">
        <f t="shared" si="0"/>
        <v>16798500</v>
      </c>
      <c r="F31" s="17"/>
      <c r="G31" s="17"/>
      <c r="H31" s="17"/>
      <c r="I31" s="10" t="s">
        <v>62</v>
      </c>
    </row>
    <row r="32" spans="2:18">
      <c r="B32" s="32">
        <v>43452</v>
      </c>
      <c r="C32" s="17"/>
      <c r="D32" s="17"/>
      <c r="E32" s="8">
        <f t="shared" si="0"/>
        <v>16798500</v>
      </c>
      <c r="F32" s="17">
        <v>50000</v>
      </c>
      <c r="G32" s="17"/>
      <c r="H32" s="17"/>
      <c r="I32" s="10" t="s">
        <v>581</v>
      </c>
      <c r="M32" s="49"/>
      <c r="N32" s="50"/>
      <c r="P32" s="20"/>
      <c r="R32" s="20"/>
    </row>
    <row r="33" spans="2:18">
      <c r="B33" s="32">
        <v>43452</v>
      </c>
      <c r="C33" s="17"/>
      <c r="D33" s="17"/>
      <c r="E33" s="8">
        <f t="shared" si="0"/>
        <v>16798500</v>
      </c>
      <c r="F33" s="17">
        <v>35000</v>
      </c>
      <c r="G33" s="17"/>
      <c r="H33" s="17"/>
      <c r="I33" s="1" t="s">
        <v>582</v>
      </c>
      <c r="M33" s="49"/>
      <c r="N33" s="50"/>
      <c r="P33" s="20"/>
      <c r="R33" s="20"/>
    </row>
    <row r="34" spans="2:18">
      <c r="B34" s="32">
        <v>43452</v>
      </c>
      <c r="C34" s="17"/>
      <c r="D34" s="17">
        <v>-12000</v>
      </c>
      <c r="E34" s="8">
        <f t="shared" si="0"/>
        <v>16786500</v>
      </c>
      <c r="F34" s="17"/>
      <c r="G34" s="17"/>
      <c r="H34" s="17"/>
      <c r="I34" s="1" t="s">
        <v>583</v>
      </c>
      <c r="M34" s="49"/>
      <c r="N34" s="50"/>
      <c r="P34" s="20"/>
      <c r="R34" s="20"/>
    </row>
    <row r="35" spans="2:18">
      <c r="B35" s="32">
        <v>43453</v>
      </c>
      <c r="C35" s="17"/>
      <c r="D35" s="17"/>
      <c r="E35" s="8">
        <f t="shared" si="0"/>
        <v>16786500</v>
      </c>
      <c r="F35" s="17">
        <v>7500</v>
      </c>
      <c r="G35" s="17"/>
      <c r="H35" s="17"/>
      <c r="I35" s="1" t="s">
        <v>658</v>
      </c>
      <c r="M35" s="49"/>
      <c r="N35" s="50"/>
      <c r="P35" s="20"/>
      <c r="R35" s="20"/>
    </row>
    <row r="36" spans="2:18">
      <c r="B36" s="32">
        <v>43454</v>
      </c>
      <c r="C36" s="17"/>
      <c r="D36" s="17">
        <v>-83850</v>
      </c>
      <c r="E36" s="8">
        <f t="shared" si="0"/>
        <v>16702650</v>
      </c>
      <c r="F36" s="17"/>
      <c r="G36" s="17"/>
      <c r="H36" s="17"/>
      <c r="I36" s="10" t="s">
        <v>96</v>
      </c>
      <c r="M36" s="49"/>
      <c r="N36" s="50"/>
      <c r="P36" s="20"/>
      <c r="R36" s="20"/>
    </row>
    <row r="37" spans="2:18">
      <c r="B37" s="32">
        <v>43454</v>
      </c>
      <c r="C37" s="17"/>
      <c r="D37" s="17">
        <v>-153450</v>
      </c>
      <c r="E37" s="8">
        <f t="shared" si="0"/>
        <v>16549200</v>
      </c>
      <c r="F37" s="17"/>
      <c r="G37" s="17"/>
      <c r="H37" s="17"/>
      <c r="I37" s="10" t="s">
        <v>61</v>
      </c>
      <c r="M37" s="49"/>
      <c r="N37" s="50"/>
      <c r="P37" s="20"/>
      <c r="R37" s="20"/>
    </row>
    <row r="38" spans="2:18">
      <c r="B38" s="32">
        <v>43454</v>
      </c>
      <c r="C38" s="17"/>
      <c r="D38" s="17">
        <v>-900</v>
      </c>
      <c r="E38" s="8">
        <f t="shared" si="0"/>
        <v>16548300</v>
      </c>
      <c r="F38" s="17"/>
      <c r="G38" s="17"/>
      <c r="H38" s="17"/>
      <c r="I38" s="10" t="s">
        <v>584</v>
      </c>
      <c r="M38" s="49"/>
      <c r="N38" s="50"/>
      <c r="P38" s="20"/>
      <c r="R38" s="20"/>
    </row>
    <row r="39" spans="2:18">
      <c r="B39" s="32">
        <v>43454</v>
      </c>
      <c r="C39" s="17"/>
      <c r="D39" s="17">
        <v>-2800</v>
      </c>
      <c r="E39" s="8">
        <f t="shared" si="0"/>
        <v>16545500</v>
      </c>
      <c r="F39" s="17"/>
      <c r="G39" s="17"/>
      <c r="H39" s="17"/>
      <c r="I39" s="1" t="s">
        <v>585</v>
      </c>
      <c r="M39" s="49"/>
      <c r="N39" s="50"/>
      <c r="P39" s="20"/>
      <c r="R39" s="20"/>
    </row>
    <row r="40" spans="2:18">
      <c r="B40" s="32"/>
      <c r="C40" s="17"/>
      <c r="D40" s="17"/>
      <c r="E40" s="8">
        <f t="shared" si="0"/>
        <v>16545500</v>
      </c>
      <c r="F40" s="17"/>
      <c r="G40" s="17"/>
      <c r="H40" s="17"/>
      <c r="I40" s="10" t="s">
        <v>509</v>
      </c>
      <c r="M40" s="49"/>
      <c r="N40" s="50"/>
      <c r="P40" s="20"/>
      <c r="R40" s="20"/>
    </row>
    <row r="41" spans="2:18">
      <c r="B41" s="32"/>
      <c r="C41" s="17"/>
      <c r="D41" s="17"/>
      <c r="E41" s="8">
        <f t="shared" si="0"/>
        <v>16545500</v>
      </c>
      <c r="F41" s="17">
        <f>SUM(F4:F40)</f>
        <v>-301050</v>
      </c>
      <c r="G41" s="17"/>
      <c r="H41" s="17">
        <f>SUM(H4:H40)</f>
        <v>-270142</v>
      </c>
      <c r="I41" s="10"/>
      <c r="M41" s="49"/>
      <c r="N41" s="50"/>
      <c r="P41" s="20"/>
      <c r="R41" s="20"/>
    </row>
    <row r="42" spans="2:18">
      <c r="B42" s="32"/>
      <c r="C42" s="17"/>
      <c r="D42" s="17"/>
      <c r="E42" s="8">
        <f t="shared" si="0"/>
        <v>16545500</v>
      </c>
      <c r="F42" s="17"/>
      <c r="G42" s="17"/>
      <c r="H42" s="17">
        <f>F41-H41</f>
        <v>-30908</v>
      </c>
      <c r="M42" s="49"/>
      <c r="N42" s="50"/>
      <c r="P42" s="20"/>
      <c r="R42" s="20"/>
    </row>
    <row r="43" spans="2:18">
      <c r="B43" s="32"/>
      <c r="C43" s="17"/>
      <c r="D43" s="17"/>
      <c r="E43" s="8">
        <f t="shared" si="0"/>
        <v>16545500</v>
      </c>
      <c r="F43" s="17"/>
      <c r="G43" s="17"/>
      <c r="H43" s="17"/>
      <c r="M43" s="49"/>
      <c r="N43" s="50"/>
      <c r="P43" s="20"/>
      <c r="R43" s="20"/>
    </row>
    <row r="44" spans="2:18">
      <c r="B44" s="32"/>
      <c r="C44" s="17"/>
      <c r="D44" s="17"/>
      <c r="E44" s="8">
        <f t="shared" si="0"/>
        <v>16545500</v>
      </c>
      <c r="F44" s="17"/>
      <c r="G44" s="17"/>
      <c r="H44" s="17"/>
      <c r="I44" s="10" t="s">
        <v>42</v>
      </c>
      <c r="M44" s="49"/>
      <c r="N44" s="50"/>
      <c r="P44" s="20"/>
      <c r="R44" s="20"/>
    </row>
    <row r="45" spans="2:18">
      <c r="B45" s="32"/>
      <c r="C45" s="17"/>
      <c r="D45" s="17"/>
      <c r="E45" s="8">
        <f t="shared" si="0"/>
        <v>16545500</v>
      </c>
      <c r="F45" s="17"/>
      <c r="G45" s="17"/>
      <c r="H45" s="17"/>
      <c r="I45" s="10" t="s">
        <v>41</v>
      </c>
      <c r="M45" s="49"/>
      <c r="N45" s="50"/>
      <c r="P45" s="20"/>
      <c r="R45" s="20"/>
    </row>
    <row r="46" spans="2:18">
      <c r="B46" s="32"/>
      <c r="C46" s="17"/>
      <c r="D46" s="17"/>
      <c r="E46" s="8">
        <f t="shared" si="0"/>
        <v>16545500</v>
      </c>
      <c r="F46" s="17"/>
      <c r="G46" s="17"/>
      <c r="H46" s="17"/>
      <c r="M46" s="49"/>
      <c r="N46" s="50"/>
      <c r="P46" s="20"/>
      <c r="R46" s="20"/>
    </row>
    <row r="47" spans="2:18">
      <c r="B47" s="28" t="s">
        <v>47</v>
      </c>
      <c r="C47" s="22"/>
      <c r="D47" s="22"/>
      <c r="E47" s="14">
        <f t="shared" si="0"/>
        <v>16545500</v>
      </c>
      <c r="F47" s="22"/>
      <c r="G47" s="22"/>
      <c r="H47" s="22">
        <f>H42+H45</f>
        <v>-30908</v>
      </c>
      <c r="I47" s="13"/>
      <c r="M47" s="49"/>
      <c r="N47" s="50"/>
      <c r="P47" s="20"/>
      <c r="R47" s="20"/>
    </row>
    <row r="48" spans="2:18">
      <c r="B48" s="32"/>
      <c r="C48" s="17"/>
      <c r="D48" s="17"/>
      <c r="E48" s="8">
        <f t="shared" si="0"/>
        <v>16545500</v>
      </c>
      <c r="F48" s="17"/>
      <c r="G48" s="17"/>
      <c r="H48" s="17"/>
      <c r="I48" s="10"/>
      <c r="M48" s="49"/>
      <c r="N48" s="50"/>
      <c r="P48" s="20"/>
      <c r="R48" s="20"/>
    </row>
    <row r="49" spans="2:18">
      <c r="B49" s="32"/>
      <c r="C49" s="17"/>
      <c r="D49" s="17"/>
      <c r="E49" s="8">
        <f t="shared" si="0"/>
        <v>16545500</v>
      </c>
      <c r="F49" s="17"/>
      <c r="G49" s="17"/>
      <c r="H49" s="17"/>
      <c r="M49" s="49"/>
      <c r="N49" s="50"/>
      <c r="P49" s="20"/>
      <c r="R49" s="20"/>
    </row>
    <row r="50" spans="2:18">
      <c r="B50" s="32"/>
      <c r="C50" s="17"/>
      <c r="D50" s="17"/>
      <c r="E50" s="8">
        <f t="shared" si="0"/>
        <v>16545500</v>
      </c>
      <c r="F50" s="17"/>
      <c r="G50" s="17"/>
      <c r="H50" s="17"/>
      <c r="M50" s="49"/>
      <c r="N50" s="50"/>
      <c r="P50" s="20"/>
      <c r="R50" s="20"/>
    </row>
    <row r="51" spans="2:18">
      <c r="B51" s="32"/>
      <c r="C51" s="17"/>
      <c r="D51" s="17"/>
      <c r="E51" s="8">
        <f t="shared" si="0"/>
        <v>16545500</v>
      </c>
      <c r="F51" s="17"/>
      <c r="G51" s="17"/>
      <c r="H51" s="17"/>
      <c r="I51" s="10"/>
      <c r="M51" s="49"/>
      <c r="N51" s="50"/>
      <c r="P51" s="20"/>
      <c r="R51" s="20"/>
    </row>
    <row r="52" spans="2:18">
      <c r="B52" s="32"/>
      <c r="C52" s="17"/>
      <c r="D52" s="17"/>
      <c r="E52" s="8">
        <f t="shared" si="0"/>
        <v>16545500</v>
      </c>
      <c r="F52" s="17"/>
      <c r="G52" s="17"/>
      <c r="H52" s="17"/>
      <c r="I52" s="10"/>
      <c r="M52" s="49"/>
      <c r="N52" s="50"/>
      <c r="P52" s="20"/>
      <c r="R52" s="20"/>
    </row>
    <row r="53" spans="2:18">
      <c r="B53" s="32"/>
      <c r="C53" s="17"/>
      <c r="D53" s="17"/>
      <c r="E53" s="8">
        <f t="shared" si="0"/>
        <v>16545500</v>
      </c>
      <c r="F53" s="17"/>
      <c r="G53" s="17"/>
      <c r="H53" s="10"/>
      <c r="I53" s="10"/>
      <c r="M53" s="49"/>
      <c r="N53" s="50"/>
      <c r="P53" s="20"/>
      <c r="R53" s="20"/>
    </row>
    <row r="54" spans="2:18">
      <c r="B54" s="39"/>
      <c r="C54" s="36"/>
      <c r="D54" s="36"/>
      <c r="E54" s="9">
        <f t="shared" si="0"/>
        <v>16545500</v>
      </c>
      <c r="F54" s="36"/>
      <c r="G54" s="36"/>
      <c r="H54" s="36"/>
      <c r="M54" s="49"/>
      <c r="N54" s="50"/>
      <c r="P54" s="20"/>
      <c r="R54" s="20"/>
    </row>
    <row r="55" spans="2:18">
      <c r="B55" s="32"/>
      <c r="C55" s="17"/>
      <c r="D55" s="17"/>
      <c r="E55" s="8">
        <f t="shared" si="0"/>
        <v>16545500</v>
      </c>
      <c r="F55" s="17"/>
      <c r="G55" s="17"/>
      <c r="H55" s="17"/>
      <c r="M55" s="49"/>
      <c r="N55" s="50"/>
      <c r="P55" s="20"/>
      <c r="R55" s="20"/>
    </row>
    <row r="56" spans="2:18">
      <c r="B56" s="32"/>
      <c r="C56" s="17"/>
      <c r="D56" s="17"/>
      <c r="E56" s="8">
        <f t="shared" si="0"/>
        <v>16545500</v>
      </c>
      <c r="F56" s="17"/>
      <c r="G56" s="17"/>
      <c r="H56" s="17"/>
      <c r="I56" s="10"/>
      <c r="M56" s="49"/>
      <c r="N56" s="50"/>
      <c r="P56" s="20"/>
      <c r="R56" s="20"/>
    </row>
    <row r="57" spans="2:18">
      <c r="B57" s="32"/>
      <c r="C57" s="17"/>
      <c r="D57" s="17"/>
      <c r="E57" s="8">
        <f t="shared" si="0"/>
        <v>16545500</v>
      </c>
      <c r="F57" s="36"/>
      <c r="G57" s="36"/>
      <c r="H57" s="36"/>
      <c r="I57" s="48"/>
      <c r="M57" s="49"/>
      <c r="N57" s="50"/>
      <c r="P57" s="20"/>
      <c r="R57" s="20"/>
    </row>
    <row r="58" spans="2:18">
      <c r="B58" s="32"/>
      <c r="C58" s="17"/>
      <c r="D58" s="17"/>
      <c r="E58" s="8">
        <f t="shared" si="0"/>
        <v>16545500</v>
      </c>
      <c r="F58" s="17"/>
      <c r="G58" s="17"/>
      <c r="H58" s="17"/>
      <c r="R58" s="20"/>
    </row>
    <row r="59" spans="2:18">
      <c r="B59" s="32"/>
      <c r="C59" s="17"/>
      <c r="D59" s="17"/>
      <c r="E59" s="8">
        <f t="shared" si="0"/>
        <v>16545500</v>
      </c>
      <c r="F59" s="17"/>
      <c r="G59" s="17"/>
      <c r="H59" s="17"/>
    </row>
    <row r="60" spans="2:18">
      <c r="B60" s="32"/>
      <c r="C60" s="17"/>
      <c r="D60" s="17"/>
      <c r="E60" s="8">
        <f t="shared" si="0"/>
        <v>16545500</v>
      </c>
      <c r="F60" s="17"/>
      <c r="G60" s="17"/>
      <c r="H60" s="17"/>
      <c r="I60" s="10"/>
    </row>
    <row r="61" spans="2:18">
      <c r="B61" s="32"/>
      <c r="C61" s="17"/>
      <c r="D61" s="17"/>
      <c r="E61" s="8">
        <f t="shared" si="0"/>
        <v>16545500</v>
      </c>
      <c r="F61" s="17"/>
      <c r="G61" s="17"/>
      <c r="H61" s="17"/>
    </row>
    <row r="62" spans="2:18">
      <c r="B62" s="32"/>
      <c r="C62" s="17"/>
      <c r="D62" s="17"/>
      <c r="E62" s="8">
        <f t="shared" si="0"/>
        <v>16545500</v>
      </c>
      <c r="F62" s="17"/>
      <c r="G62" s="17"/>
      <c r="H62" s="17"/>
    </row>
    <row r="63" spans="2:18">
      <c r="B63" s="32"/>
      <c r="C63" s="17"/>
      <c r="D63" s="17"/>
      <c r="E63" s="8">
        <f t="shared" si="0"/>
        <v>16545500</v>
      </c>
      <c r="F63" s="17"/>
      <c r="G63" s="17"/>
      <c r="H63" s="17"/>
    </row>
    <row r="64" spans="2:18">
      <c r="B64" s="32"/>
      <c r="C64" s="17"/>
      <c r="D64" s="17"/>
      <c r="E64" s="8">
        <f t="shared" si="0"/>
        <v>16545500</v>
      </c>
      <c r="F64" s="17"/>
      <c r="G64" s="17"/>
      <c r="H64" s="17"/>
    </row>
    <row r="65" spans="2:10">
      <c r="B65" s="32"/>
      <c r="C65" s="17"/>
      <c r="D65" s="17"/>
      <c r="E65" s="8">
        <f t="shared" si="0"/>
        <v>16545500</v>
      </c>
      <c r="F65" s="17"/>
      <c r="G65" s="17"/>
      <c r="H65" s="17"/>
      <c r="I65" s="10"/>
    </row>
    <row r="66" spans="2:10">
      <c r="B66" s="32"/>
      <c r="C66" s="17"/>
      <c r="D66" s="17"/>
      <c r="E66" s="8">
        <f t="shared" si="0"/>
        <v>16545500</v>
      </c>
      <c r="F66" s="17"/>
      <c r="G66" s="17"/>
      <c r="H66" s="17"/>
      <c r="I66" s="10"/>
    </row>
    <row r="67" spans="2:10">
      <c r="B67" s="10"/>
      <c r="C67" s="17"/>
      <c r="D67" s="17"/>
      <c r="E67" s="8">
        <f t="shared" si="0"/>
        <v>16545500</v>
      </c>
      <c r="F67" s="17"/>
      <c r="G67" s="17"/>
      <c r="H67" s="17"/>
      <c r="I67" s="10"/>
    </row>
    <row r="68" spans="2:10">
      <c r="B68" s="10"/>
      <c r="C68" s="17"/>
      <c r="D68" s="17"/>
      <c r="E68" s="8">
        <f t="shared" si="0"/>
        <v>16545500</v>
      </c>
      <c r="F68" s="17"/>
      <c r="G68" s="17"/>
      <c r="H68" s="17"/>
    </row>
    <row r="69" spans="2:10">
      <c r="B69" s="32"/>
      <c r="C69" s="17"/>
      <c r="D69" s="17"/>
      <c r="E69" s="8">
        <f t="shared" si="0"/>
        <v>16545500</v>
      </c>
      <c r="F69" s="36"/>
      <c r="G69" s="36"/>
      <c r="H69" s="36"/>
      <c r="I69" s="48"/>
    </row>
    <row r="70" spans="2:10">
      <c r="B70" s="32"/>
      <c r="C70" s="17"/>
      <c r="D70" s="17"/>
      <c r="E70" s="8">
        <f t="shared" si="0"/>
        <v>16545500</v>
      </c>
      <c r="F70" s="17"/>
      <c r="G70" s="17"/>
      <c r="H70" s="17"/>
      <c r="I70" s="10"/>
    </row>
    <row r="71" spans="2:10">
      <c r="B71" s="32"/>
      <c r="C71" s="17"/>
      <c r="D71" s="17"/>
      <c r="E71" s="8">
        <f t="shared" si="0"/>
        <v>16545500</v>
      </c>
      <c r="F71" s="17"/>
      <c r="G71" s="17"/>
      <c r="H71" s="17"/>
      <c r="I71" s="10"/>
    </row>
    <row r="72" spans="2:10">
      <c r="B72" s="32"/>
      <c r="C72" s="17"/>
      <c r="D72" s="17"/>
      <c r="E72" s="8">
        <f t="shared" ref="E72:E135" si="1">E71+C72+D72</f>
        <v>16545500</v>
      </c>
      <c r="F72" s="17"/>
      <c r="G72" s="17"/>
      <c r="H72" s="17"/>
      <c r="I72" s="10"/>
    </row>
    <row r="73" spans="2:10">
      <c r="B73" s="32"/>
      <c r="C73" s="17"/>
      <c r="D73" s="17"/>
      <c r="E73" s="8">
        <f t="shared" si="1"/>
        <v>16545500</v>
      </c>
      <c r="F73" s="17"/>
      <c r="G73" s="17"/>
      <c r="H73" s="17"/>
      <c r="I73" s="10"/>
    </row>
    <row r="74" spans="2:10">
      <c r="B74" s="32"/>
      <c r="C74" s="17"/>
      <c r="D74" s="17"/>
      <c r="E74" s="8">
        <f t="shared" si="1"/>
        <v>16545500</v>
      </c>
      <c r="F74" s="17"/>
      <c r="G74" s="17"/>
      <c r="H74" s="17"/>
      <c r="I74" s="10"/>
    </row>
    <row r="75" spans="2:10">
      <c r="B75" s="32"/>
      <c r="C75" s="17"/>
      <c r="D75" s="17"/>
      <c r="E75" s="8">
        <f t="shared" si="1"/>
        <v>16545500</v>
      </c>
      <c r="F75" s="17"/>
      <c r="G75" s="17"/>
      <c r="H75" s="17"/>
      <c r="I75" s="10"/>
    </row>
    <row r="76" spans="2:10">
      <c r="B76" s="32"/>
      <c r="C76" s="17"/>
      <c r="D76" s="17"/>
      <c r="E76" s="8">
        <f t="shared" si="1"/>
        <v>16545500</v>
      </c>
      <c r="F76" s="36"/>
      <c r="G76" s="36"/>
      <c r="H76" s="36"/>
      <c r="I76" s="48"/>
      <c r="J76" s="10"/>
    </row>
    <row r="77" spans="2:10">
      <c r="B77" s="32"/>
      <c r="C77" s="17"/>
      <c r="D77" s="17"/>
      <c r="E77" s="8">
        <f t="shared" si="1"/>
        <v>16545500</v>
      </c>
      <c r="F77" s="17"/>
      <c r="G77" s="17"/>
      <c r="H77" s="17"/>
      <c r="I77" s="10"/>
    </row>
    <row r="78" spans="2:10">
      <c r="B78" s="32"/>
      <c r="C78" s="17"/>
      <c r="D78" s="17"/>
      <c r="E78" s="8">
        <f t="shared" si="1"/>
        <v>16545500</v>
      </c>
      <c r="F78" s="17"/>
      <c r="G78" s="17"/>
      <c r="H78" s="17"/>
      <c r="I78" s="10"/>
    </row>
    <row r="79" spans="2:10">
      <c r="B79" s="32"/>
      <c r="C79" s="17"/>
      <c r="D79" s="17"/>
      <c r="E79" s="8">
        <f t="shared" si="1"/>
        <v>16545500</v>
      </c>
      <c r="F79" s="17"/>
      <c r="G79" s="17"/>
      <c r="H79" s="17"/>
      <c r="I79" s="10"/>
    </row>
    <row r="80" spans="2:10">
      <c r="B80" s="32"/>
      <c r="C80" s="17"/>
      <c r="D80" s="17"/>
      <c r="E80" s="8">
        <f t="shared" si="1"/>
        <v>16545500</v>
      </c>
      <c r="F80" s="17"/>
      <c r="G80" s="36"/>
      <c r="H80" s="36"/>
      <c r="I80" s="10"/>
      <c r="J80" s="10"/>
    </row>
    <row r="81" spans="2:10">
      <c r="B81" s="2"/>
      <c r="C81" s="16"/>
      <c r="D81" s="16"/>
      <c r="E81" s="8">
        <f t="shared" si="1"/>
        <v>16545500</v>
      </c>
      <c r="F81" s="17"/>
      <c r="G81" s="17"/>
      <c r="H81" s="17"/>
      <c r="I81" s="10"/>
      <c r="J81" s="10"/>
    </row>
    <row r="82" spans="2:10">
      <c r="B82" s="2"/>
      <c r="C82" s="16"/>
      <c r="D82" s="16"/>
      <c r="E82" s="8">
        <f t="shared" si="1"/>
        <v>16545500</v>
      </c>
      <c r="F82" s="17"/>
      <c r="G82" s="17"/>
      <c r="H82" s="17"/>
      <c r="I82" s="10"/>
      <c r="J82" s="10"/>
    </row>
    <row r="83" spans="2:10">
      <c r="B83" s="2"/>
      <c r="C83" s="16"/>
      <c r="D83" s="16"/>
      <c r="E83" s="8">
        <f t="shared" si="1"/>
        <v>16545500</v>
      </c>
      <c r="F83" s="17"/>
      <c r="G83" s="17"/>
      <c r="H83" s="17"/>
      <c r="I83" s="10"/>
    </row>
    <row r="84" spans="2:10">
      <c r="B84" s="2"/>
      <c r="C84" s="16"/>
      <c r="D84" s="16"/>
      <c r="E84" s="8">
        <f t="shared" si="1"/>
        <v>16545500</v>
      </c>
      <c r="F84" s="17"/>
      <c r="G84" s="17"/>
      <c r="H84" s="17"/>
      <c r="J84" s="10"/>
    </row>
    <row r="85" spans="2:10">
      <c r="B85" s="2"/>
      <c r="C85" s="16"/>
      <c r="D85" s="16"/>
      <c r="E85" s="8">
        <f t="shared" si="1"/>
        <v>16545500</v>
      </c>
      <c r="F85" s="17"/>
      <c r="G85" s="17"/>
      <c r="H85" s="17"/>
      <c r="I85" s="10"/>
      <c r="J85" s="10"/>
    </row>
    <row r="86" spans="2:10">
      <c r="B86" s="2"/>
      <c r="C86" s="16"/>
      <c r="D86" s="16"/>
      <c r="E86" s="8">
        <f t="shared" si="1"/>
        <v>16545500</v>
      </c>
      <c r="F86" s="17"/>
      <c r="G86" s="17"/>
      <c r="H86" s="17"/>
      <c r="I86" s="10"/>
      <c r="J86" s="10"/>
    </row>
    <row r="87" spans="2:10">
      <c r="B87" s="2"/>
      <c r="C87" s="16"/>
      <c r="D87" s="16"/>
      <c r="E87" s="8">
        <f t="shared" si="1"/>
        <v>16545500</v>
      </c>
      <c r="F87" s="17"/>
      <c r="G87" s="17"/>
      <c r="H87" s="17"/>
      <c r="I87" s="10"/>
      <c r="J87" s="10"/>
    </row>
    <row r="88" spans="2:10">
      <c r="B88" s="30"/>
      <c r="C88" s="46"/>
      <c r="D88" s="46"/>
      <c r="E88" s="8">
        <f t="shared" si="1"/>
        <v>16545500</v>
      </c>
      <c r="F88" s="17"/>
      <c r="G88" s="17"/>
      <c r="H88" s="17"/>
      <c r="I88" s="10"/>
      <c r="J88" s="10"/>
    </row>
    <row r="89" spans="2:10">
      <c r="B89" s="30"/>
      <c r="C89" s="46"/>
      <c r="D89" s="46"/>
      <c r="E89" s="8">
        <f t="shared" si="1"/>
        <v>16545500</v>
      </c>
      <c r="F89" s="17"/>
      <c r="G89" s="17"/>
      <c r="H89" s="17"/>
      <c r="I89" s="10"/>
      <c r="J89" s="10"/>
    </row>
    <row r="90" spans="2:10">
      <c r="B90" s="2"/>
      <c r="C90" s="16"/>
      <c r="D90" s="16"/>
      <c r="E90" s="8">
        <f t="shared" si="1"/>
        <v>16545500</v>
      </c>
      <c r="F90" s="17"/>
      <c r="G90" s="17"/>
      <c r="H90" s="17"/>
      <c r="I90" s="10"/>
      <c r="J90" s="10"/>
    </row>
    <row r="91" spans="2:10">
      <c r="B91" s="2"/>
      <c r="C91" s="16"/>
      <c r="D91" s="16"/>
      <c r="E91" s="8">
        <f t="shared" si="1"/>
        <v>16545500</v>
      </c>
      <c r="F91" s="17"/>
      <c r="G91" s="17"/>
      <c r="H91" s="17"/>
      <c r="J91" s="10"/>
    </row>
    <row r="92" spans="2:10">
      <c r="B92" s="2"/>
      <c r="C92" s="16"/>
      <c r="D92" s="16"/>
      <c r="E92" s="8">
        <f t="shared" si="1"/>
        <v>16545500</v>
      </c>
      <c r="F92" s="17"/>
      <c r="G92" s="17"/>
      <c r="H92" s="17"/>
      <c r="I92" s="10"/>
      <c r="J92" s="10"/>
    </row>
    <row r="93" spans="2:10">
      <c r="B93" s="2"/>
      <c r="C93" s="16"/>
      <c r="D93" s="16"/>
      <c r="E93" s="8">
        <f t="shared" si="1"/>
        <v>16545500</v>
      </c>
      <c r="F93" s="17"/>
      <c r="G93" s="17"/>
      <c r="H93" s="17"/>
      <c r="J93" s="10"/>
    </row>
    <row r="94" spans="2:10">
      <c r="B94" s="2"/>
      <c r="D94" s="16"/>
      <c r="E94" s="8">
        <f t="shared" si="1"/>
        <v>16545500</v>
      </c>
      <c r="F94" s="17"/>
      <c r="G94" s="10"/>
      <c r="H94" s="17"/>
      <c r="J94" s="10"/>
    </row>
    <row r="95" spans="2:10">
      <c r="B95" s="2"/>
      <c r="D95" s="16"/>
      <c r="E95" s="8">
        <f t="shared" si="1"/>
        <v>16545500</v>
      </c>
      <c r="F95" s="17"/>
      <c r="G95" s="10"/>
      <c r="H95" s="17"/>
      <c r="I95" s="10"/>
      <c r="J95" s="10"/>
    </row>
    <row r="96" spans="2:10">
      <c r="B96" s="2"/>
      <c r="C96" s="16"/>
      <c r="D96" s="16"/>
      <c r="E96" s="8">
        <f t="shared" si="1"/>
        <v>16545500</v>
      </c>
      <c r="F96" s="17"/>
      <c r="G96" s="17"/>
      <c r="H96" s="17"/>
      <c r="I96" s="10"/>
      <c r="J96" s="10"/>
    </row>
    <row r="97" spans="2:10">
      <c r="B97" s="2"/>
      <c r="C97" s="16"/>
      <c r="D97" s="16"/>
      <c r="E97" s="8">
        <f t="shared" si="1"/>
        <v>16545500</v>
      </c>
      <c r="F97" s="17"/>
      <c r="G97" s="17"/>
      <c r="H97" s="17"/>
      <c r="I97" s="10"/>
      <c r="J97" s="10"/>
    </row>
    <row r="98" spans="2:10">
      <c r="B98" s="2"/>
      <c r="C98" s="16"/>
      <c r="D98" s="16"/>
      <c r="E98" s="8">
        <f t="shared" si="1"/>
        <v>16545500</v>
      </c>
      <c r="F98" s="17"/>
      <c r="G98" s="17"/>
      <c r="H98" s="17"/>
      <c r="J98" s="10"/>
    </row>
    <row r="99" spans="2:10">
      <c r="B99" s="2"/>
      <c r="C99" s="16"/>
      <c r="D99" s="16"/>
      <c r="E99" s="8">
        <f t="shared" si="1"/>
        <v>16545500</v>
      </c>
      <c r="F99" s="17"/>
      <c r="G99" s="17"/>
      <c r="H99" s="17"/>
      <c r="I99" s="10"/>
      <c r="J99" s="10"/>
    </row>
    <row r="100" spans="2:10">
      <c r="B100" s="2"/>
      <c r="C100" s="16"/>
      <c r="D100" s="16"/>
      <c r="E100" s="8">
        <f t="shared" si="1"/>
        <v>16545500</v>
      </c>
      <c r="F100" s="17"/>
      <c r="G100" s="17"/>
      <c r="H100" s="17"/>
      <c r="I100" s="10"/>
      <c r="J100" s="10"/>
    </row>
    <row r="101" spans="2:10">
      <c r="B101" s="2"/>
      <c r="C101" s="16"/>
      <c r="D101" s="16"/>
      <c r="E101" s="8">
        <f t="shared" si="1"/>
        <v>16545500</v>
      </c>
      <c r="F101" s="17"/>
      <c r="G101" s="17"/>
      <c r="H101" s="17"/>
      <c r="J101" s="10"/>
    </row>
    <row r="102" spans="2:10">
      <c r="B102" s="2"/>
      <c r="C102" s="16"/>
      <c r="D102" s="16"/>
      <c r="E102" s="8">
        <f t="shared" si="1"/>
        <v>16545500</v>
      </c>
      <c r="F102" s="17"/>
      <c r="G102" s="17"/>
      <c r="H102" s="17"/>
      <c r="I102" s="10"/>
      <c r="J102" s="10"/>
    </row>
    <row r="103" spans="2:10">
      <c r="B103" s="2"/>
      <c r="C103" s="16"/>
      <c r="D103" s="16"/>
      <c r="E103" s="8">
        <f t="shared" si="1"/>
        <v>16545500</v>
      </c>
      <c r="F103" s="17"/>
      <c r="G103" s="17"/>
      <c r="H103" s="17"/>
      <c r="I103" s="10"/>
      <c r="J103" s="10"/>
    </row>
    <row r="104" spans="2:10">
      <c r="B104" s="39"/>
      <c r="C104" s="36"/>
      <c r="D104" s="36"/>
      <c r="E104" s="8">
        <f t="shared" si="1"/>
        <v>16545500</v>
      </c>
      <c r="F104" s="36"/>
      <c r="G104" s="36"/>
      <c r="H104" s="36"/>
      <c r="I104" s="10"/>
      <c r="J104" s="10"/>
    </row>
    <row r="105" spans="2:10">
      <c r="B105" s="2"/>
      <c r="C105" s="16"/>
      <c r="D105" s="16"/>
      <c r="E105" s="8">
        <f t="shared" si="1"/>
        <v>16545500</v>
      </c>
      <c r="F105" s="17"/>
      <c r="G105" s="17"/>
      <c r="H105" s="17"/>
      <c r="I105" s="10"/>
      <c r="J105" s="10"/>
    </row>
    <row r="106" spans="2:10">
      <c r="B106" s="2"/>
      <c r="C106" s="16"/>
      <c r="D106" s="16"/>
      <c r="E106" s="8">
        <f t="shared" si="1"/>
        <v>16545500</v>
      </c>
      <c r="F106" s="17"/>
      <c r="G106" s="17"/>
      <c r="H106" s="17"/>
      <c r="J106" s="10"/>
    </row>
    <row r="107" spans="2:10">
      <c r="B107" s="2"/>
      <c r="C107" s="16"/>
      <c r="D107" s="16"/>
      <c r="E107" s="8">
        <f t="shared" si="1"/>
        <v>16545500</v>
      </c>
      <c r="G107" s="17"/>
      <c r="J107" s="10"/>
    </row>
    <row r="108" spans="2:10">
      <c r="B108" s="2"/>
      <c r="C108" s="16"/>
      <c r="D108" s="16"/>
      <c r="E108" s="8">
        <f t="shared" si="1"/>
        <v>16545500</v>
      </c>
      <c r="F108" s="17"/>
      <c r="G108" s="17"/>
      <c r="H108" s="17"/>
      <c r="I108" s="10"/>
      <c r="J108" s="10"/>
    </row>
    <row r="109" spans="2:10">
      <c r="B109" s="2"/>
      <c r="C109" s="16"/>
      <c r="D109" s="16"/>
      <c r="E109" s="8">
        <f t="shared" si="1"/>
        <v>16545500</v>
      </c>
      <c r="F109" s="17"/>
      <c r="G109" s="17"/>
      <c r="H109" s="17"/>
      <c r="I109" s="10"/>
      <c r="J109" s="10"/>
    </row>
    <row r="110" spans="2:10">
      <c r="B110" s="39"/>
      <c r="C110" s="36"/>
      <c r="D110" s="36"/>
      <c r="E110" s="8">
        <f t="shared" si="1"/>
        <v>16545500</v>
      </c>
      <c r="F110" s="36"/>
      <c r="G110" s="36"/>
      <c r="H110" s="36"/>
      <c r="I110" s="10"/>
      <c r="J110" s="10"/>
    </row>
    <row r="111" spans="2:10">
      <c r="B111" s="32"/>
      <c r="C111" s="17"/>
      <c r="D111" s="17"/>
      <c r="E111" s="8">
        <f t="shared" si="1"/>
        <v>16545500</v>
      </c>
      <c r="F111" s="17"/>
      <c r="G111" s="17"/>
      <c r="H111" s="17"/>
      <c r="I111" s="10"/>
      <c r="J111" s="10"/>
    </row>
    <row r="112" spans="2:10">
      <c r="B112" s="2"/>
      <c r="C112" s="16"/>
      <c r="D112" s="16"/>
      <c r="E112" s="8">
        <f t="shared" si="1"/>
        <v>16545500</v>
      </c>
      <c r="I112" s="10"/>
      <c r="J112" s="10"/>
    </row>
    <row r="113" spans="1:10">
      <c r="B113" s="2"/>
      <c r="C113" s="16"/>
      <c r="D113" s="16"/>
      <c r="E113" s="8">
        <f t="shared" si="1"/>
        <v>16545500</v>
      </c>
      <c r="I113" s="10"/>
      <c r="J113" s="10"/>
    </row>
    <row r="114" spans="1:10">
      <c r="B114" s="39"/>
      <c r="C114" s="17"/>
      <c r="D114" s="17"/>
      <c r="E114" s="8">
        <f t="shared" si="1"/>
        <v>16545500</v>
      </c>
      <c r="I114" s="10"/>
      <c r="J114" s="10"/>
    </row>
    <row r="115" spans="1:10">
      <c r="B115" s="2"/>
      <c r="C115" s="16"/>
      <c r="D115" s="16"/>
      <c r="E115" s="8">
        <f t="shared" si="1"/>
        <v>16545500</v>
      </c>
      <c r="F115" s="17"/>
      <c r="G115" s="17"/>
      <c r="H115" s="10"/>
      <c r="I115" s="10"/>
      <c r="J115" s="10"/>
    </row>
    <row r="116" spans="1:10">
      <c r="B116" s="2"/>
      <c r="C116" s="16"/>
      <c r="D116" s="16"/>
      <c r="E116" s="8">
        <f t="shared" si="1"/>
        <v>16545500</v>
      </c>
      <c r="F116" s="17"/>
      <c r="G116" s="17"/>
      <c r="H116" s="17"/>
      <c r="I116" s="10"/>
      <c r="J116" s="10"/>
    </row>
    <row r="117" spans="1:10">
      <c r="A117" s="44"/>
      <c r="B117" s="44"/>
      <c r="C117" s="43"/>
      <c r="D117" s="43">
        <v>-27500</v>
      </c>
      <c r="E117" s="8">
        <f t="shared" si="1"/>
        <v>16518000</v>
      </c>
      <c r="F117" s="43"/>
      <c r="G117" s="43"/>
      <c r="H117" s="43"/>
      <c r="I117" s="44" t="s">
        <v>263</v>
      </c>
    </row>
    <row r="118" spans="1:10">
      <c r="B118" s="39"/>
      <c r="C118" s="17"/>
      <c r="D118" s="17"/>
      <c r="E118" s="8">
        <f t="shared" si="1"/>
        <v>16518000</v>
      </c>
      <c r="F118" s="17"/>
      <c r="G118" s="17"/>
      <c r="H118" s="17"/>
      <c r="I118" s="10"/>
    </row>
    <row r="119" spans="1:10">
      <c r="B119" s="32"/>
      <c r="C119" s="17"/>
      <c r="D119" s="17"/>
      <c r="E119" s="8">
        <f t="shared" si="1"/>
        <v>16518000</v>
      </c>
      <c r="F119" s="17"/>
      <c r="G119" s="17"/>
      <c r="H119" s="17"/>
      <c r="I119" s="10"/>
    </row>
    <row r="120" spans="1:10">
      <c r="B120" s="39"/>
      <c r="C120" s="17"/>
      <c r="D120" s="17"/>
      <c r="E120" s="8">
        <f t="shared" si="1"/>
        <v>16518000</v>
      </c>
      <c r="F120" s="36"/>
      <c r="G120" s="36"/>
      <c r="H120" s="36"/>
      <c r="I120" s="10"/>
    </row>
    <row r="121" spans="1:10">
      <c r="B121" s="2"/>
      <c r="C121" s="16"/>
      <c r="D121" s="16"/>
      <c r="E121" s="8">
        <f t="shared" si="1"/>
        <v>16518000</v>
      </c>
      <c r="F121" s="17"/>
      <c r="G121" s="17"/>
      <c r="H121" s="17"/>
      <c r="I121" s="10"/>
    </row>
    <row r="122" spans="1:10">
      <c r="B122" s="2"/>
      <c r="C122" s="16"/>
      <c r="D122" s="16"/>
      <c r="E122" s="8">
        <f t="shared" si="1"/>
        <v>16518000</v>
      </c>
      <c r="F122" s="17"/>
      <c r="G122" s="17"/>
      <c r="H122" s="17"/>
      <c r="I122" s="10"/>
    </row>
    <row r="123" spans="1:10">
      <c r="B123" s="2"/>
      <c r="C123" s="16"/>
      <c r="D123" s="16"/>
      <c r="E123" s="8">
        <f t="shared" si="1"/>
        <v>16518000</v>
      </c>
      <c r="F123" s="17"/>
      <c r="G123" s="17"/>
      <c r="H123" s="17"/>
      <c r="I123" s="10"/>
    </row>
    <row r="124" spans="1:10">
      <c r="B124" s="2"/>
      <c r="C124" s="16"/>
      <c r="D124" s="16"/>
      <c r="E124" s="8">
        <f t="shared" si="1"/>
        <v>16518000</v>
      </c>
      <c r="F124" s="16"/>
      <c r="G124" s="16"/>
      <c r="H124" s="16"/>
    </row>
    <row r="125" spans="1:10">
      <c r="B125" s="2"/>
      <c r="C125" s="16"/>
      <c r="D125" s="16"/>
      <c r="E125" s="8">
        <f t="shared" si="1"/>
        <v>16518000</v>
      </c>
      <c r="F125" s="16"/>
      <c r="G125" s="16"/>
      <c r="H125" s="16"/>
    </row>
    <row r="126" spans="1:10">
      <c r="B126" s="2"/>
      <c r="C126" s="16"/>
      <c r="D126" s="16"/>
      <c r="E126" s="8">
        <f t="shared" si="1"/>
        <v>16518000</v>
      </c>
      <c r="F126" s="16"/>
      <c r="G126" s="16"/>
      <c r="H126" s="16"/>
    </row>
    <row r="127" spans="1:10">
      <c r="B127" s="2"/>
      <c r="C127" s="16"/>
      <c r="D127" s="16"/>
      <c r="E127" s="8">
        <f t="shared" si="1"/>
        <v>16518000</v>
      </c>
      <c r="F127" s="16"/>
      <c r="G127" s="16"/>
      <c r="H127" s="16"/>
    </row>
    <row r="128" spans="1:10">
      <c r="B128" s="2"/>
      <c r="C128" s="16"/>
      <c r="D128" s="16"/>
      <c r="E128" s="8">
        <f t="shared" si="1"/>
        <v>16518000</v>
      </c>
      <c r="F128" s="16"/>
      <c r="G128" s="16"/>
      <c r="H128" s="16"/>
    </row>
    <row r="129" spans="2:12">
      <c r="B129" s="2"/>
      <c r="C129" s="16"/>
      <c r="D129" s="16"/>
      <c r="E129" s="8">
        <f t="shared" si="1"/>
        <v>16518000</v>
      </c>
      <c r="F129" s="16"/>
      <c r="G129" s="16"/>
      <c r="H129" s="16"/>
    </row>
    <row r="130" spans="2:12">
      <c r="B130" s="2"/>
      <c r="C130" s="16"/>
      <c r="D130" s="16"/>
      <c r="E130" s="8">
        <f t="shared" si="1"/>
        <v>16518000</v>
      </c>
      <c r="F130" s="16"/>
      <c r="G130" s="16"/>
      <c r="H130" s="16"/>
    </row>
    <row r="131" spans="2:12">
      <c r="B131" s="2"/>
      <c r="C131" s="16"/>
      <c r="D131" s="16"/>
      <c r="E131" s="8">
        <f t="shared" si="1"/>
        <v>16518000</v>
      </c>
      <c r="F131" s="16"/>
      <c r="G131" s="16"/>
      <c r="H131" s="16"/>
    </row>
    <row r="132" spans="2:12">
      <c r="B132" s="2"/>
      <c r="C132" s="17"/>
      <c r="D132" s="17"/>
      <c r="E132" s="8">
        <f t="shared" si="1"/>
        <v>16518000</v>
      </c>
      <c r="F132" s="17"/>
      <c r="G132" s="17"/>
      <c r="H132" s="17"/>
      <c r="I132" s="10"/>
    </row>
    <row r="133" spans="2:12">
      <c r="B133" s="32"/>
      <c r="C133" s="17"/>
      <c r="D133" s="17"/>
      <c r="E133" s="8">
        <f t="shared" si="1"/>
        <v>16518000</v>
      </c>
      <c r="F133" s="17"/>
      <c r="G133" s="17"/>
      <c r="H133" s="17"/>
      <c r="I133" s="10"/>
      <c r="J133" s="10"/>
      <c r="K133" s="10"/>
      <c r="L133" s="10"/>
    </row>
    <row r="134" spans="2:12">
      <c r="B134" s="32"/>
      <c r="C134" s="17"/>
      <c r="D134" s="17"/>
      <c r="E134" s="8">
        <f t="shared" si="1"/>
        <v>16518000</v>
      </c>
      <c r="F134" s="17"/>
      <c r="G134" s="17"/>
      <c r="H134" s="17"/>
      <c r="I134" s="10"/>
      <c r="J134" s="10"/>
      <c r="K134" s="10"/>
      <c r="L134" s="10"/>
    </row>
    <row r="135" spans="2:12">
      <c r="B135" s="32"/>
      <c r="C135" s="17"/>
      <c r="D135" s="17"/>
      <c r="E135" s="8">
        <f t="shared" si="1"/>
        <v>16518000</v>
      </c>
      <c r="F135" s="17"/>
      <c r="G135" s="17"/>
      <c r="H135" s="17"/>
      <c r="I135" s="10"/>
      <c r="J135" s="10"/>
      <c r="K135" s="10"/>
      <c r="L135" s="10"/>
    </row>
    <row r="136" spans="2:12">
      <c r="B136" s="2"/>
      <c r="C136" s="16"/>
      <c r="D136" s="16"/>
      <c r="E136" s="8">
        <f t="shared" ref="E136:E177" si="2">E135+C136+D136</f>
        <v>16518000</v>
      </c>
      <c r="F136" s="17"/>
      <c r="G136" s="17"/>
      <c r="H136" s="17"/>
      <c r="I136" s="10"/>
      <c r="J136" s="10"/>
      <c r="K136" s="10"/>
      <c r="L136" s="10"/>
    </row>
    <row r="137" spans="2:12">
      <c r="B137" s="2"/>
      <c r="C137" s="16"/>
      <c r="D137" s="16"/>
      <c r="E137" s="8">
        <f t="shared" si="2"/>
        <v>16518000</v>
      </c>
      <c r="F137" s="17"/>
      <c r="G137" s="17"/>
      <c r="H137" s="17"/>
      <c r="I137" s="10"/>
      <c r="J137" s="10"/>
      <c r="K137" s="10"/>
      <c r="L137" s="10"/>
    </row>
    <row r="138" spans="2:12">
      <c r="B138" s="2"/>
      <c r="C138" s="16"/>
      <c r="D138" s="16"/>
      <c r="E138" s="8">
        <f t="shared" si="2"/>
        <v>16518000</v>
      </c>
      <c r="F138" s="17"/>
      <c r="G138" s="17"/>
      <c r="H138" s="17"/>
      <c r="I138" s="10"/>
      <c r="J138" s="10"/>
      <c r="K138" s="10"/>
      <c r="L138" s="10"/>
    </row>
    <row r="139" spans="2:12">
      <c r="B139" s="2"/>
      <c r="C139" s="16"/>
      <c r="D139" s="16"/>
      <c r="E139" s="8">
        <f t="shared" si="2"/>
        <v>16518000</v>
      </c>
      <c r="F139" s="16"/>
      <c r="G139" s="16"/>
      <c r="H139" s="16"/>
    </row>
    <row r="140" spans="2:12">
      <c r="B140" s="2"/>
      <c r="C140" s="16"/>
      <c r="D140" s="16"/>
      <c r="E140" s="8">
        <f t="shared" si="2"/>
        <v>16518000</v>
      </c>
      <c r="F140" s="16"/>
      <c r="G140" s="16"/>
      <c r="H140" s="16"/>
    </row>
    <row r="141" spans="2:12">
      <c r="B141" s="2"/>
      <c r="C141" s="16"/>
      <c r="D141" s="16"/>
      <c r="E141" s="8">
        <f t="shared" si="2"/>
        <v>16518000</v>
      </c>
      <c r="F141" s="16"/>
      <c r="G141" s="16"/>
      <c r="H141" s="16"/>
    </row>
    <row r="142" spans="2:12">
      <c r="B142" s="2"/>
      <c r="C142" s="16"/>
      <c r="D142" s="16"/>
      <c r="E142" s="8">
        <f t="shared" si="2"/>
        <v>16518000</v>
      </c>
      <c r="F142" s="16"/>
      <c r="G142" s="16"/>
      <c r="H142" s="16"/>
    </row>
    <row r="143" spans="2:12">
      <c r="B143" s="2"/>
      <c r="C143" s="16"/>
      <c r="D143" s="16"/>
      <c r="E143" s="8">
        <f t="shared" si="2"/>
        <v>16518000</v>
      </c>
      <c r="F143" s="16"/>
      <c r="G143" s="16"/>
      <c r="H143" s="16"/>
    </row>
    <row r="144" spans="2:12">
      <c r="B144" s="2"/>
      <c r="C144" s="16"/>
      <c r="D144" s="16"/>
      <c r="E144" s="8">
        <f t="shared" si="2"/>
        <v>16518000</v>
      </c>
      <c r="F144" s="16"/>
      <c r="G144" s="16"/>
      <c r="H144" s="16"/>
    </row>
    <row r="145" spans="2:9">
      <c r="B145" s="2"/>
      <c r="C145" s="16"/>
      <c r="D145" s="16"/>
      <c r="E145" s="8">
        <f t="shared" si="2"/>
        <v>16518000</v>
      </c>
      <c r="F145" s="16"/>
      <c r="G145" s="16"/>
      <c r="H145" s="16"/>
    </row>
    <row r="146" spans="2:9">
      <c r="B146" s="2"/>
      <c r="C146" s="16"/>
      <c r="D146" s="16"/>
      <c r="E146" s="8">
        <f t="shared" si="2"/>
        <v>16518000</v>
      </c>
      <c r="F146" s="16"/>
      <c r="G146" s="16"/>
      <c r="H146" s="16"/>
    </row>
    <row r="147" spans="2:9">
      <c r="B147" s="2"/>
      <c r="C147" s="16"/>
      <c r="D147" s="16"/>
      <c r="E147" s="8">
        <f t="shared" si="2"/>
        <v>16518000</v>
      </c>
      <c r="F147" s="16"/>
      <c r="G147" s="16"/>
      <c r="H147" s="16"/>
    </row>
    <row r="148" spans="2:9">
      <c r="B148" s="2"/>
      <c r="C148" s="16"/>
      <c r="D148" s="16"/>
      <c r="E148" s="8">
        <f t="shared" si="2"/>
        <v>16518000</v>
      </c>
      <c r="F148" s="16"/>
      <c r="G148" s="16"/>
      <c r="H148" s="16"/>
    </row>
    <row r="149" spans="2:9">
      <c r="C149" s="16"/>
      <c r="D149" s="16"/>
      <c r="E149" s="8">
        <f t="shared" si="2"/>
        <v>16518000</v>
      </c>
      <c r="G149" s="16"/>
      <c r="I149" s="24"/>
    </row>
    <row r="150" spans="2:9">
      <c r="C150" s="16"/>
      <c r="D150" s="16"/>
      <c r="E150" s="8">
        <f t="shared" si="2"/>
        <v>16518000</v>
      </c>
      <c r="I150" s="24"/>
    </row>
    <row r="151" spans="2:9">
      <c r="B151" s="2"/>
      <c r="C151" s="16"/>
      <c r="D151" s="16"/>
      <c r="E151" s="8">
        <f t="shared" si="2"/>
        <v>16518000</v>
      </c>
      <c r="F151" s="16"/>
      <c r="G151" s="16"/>
      <c r="H151" s="16"/>
    </row>
    <row r="152" spans="2:9">
      <c r="C152" s="16"/>
      <c r="D152" s="16"/>
      <c r="E152" s="8">
        <f t="shared" si="2"/>
        <v>16518000</v>
      </c>
      <c r="F152" s="16"/>
      <c r="G152" s="16"/>
      <c r="H152" s="16"/>
    </row>
    <row r="153" spans="2:9">
      <c r="C153" s="16"/>
      <c r="D153" s="16"/>
      <c r="E153" s="8">
        <f t="shared" si="2"/>
        <v>16518000</v>
      </c>
      <c r="F153" s="16"/>
      <c r="G153" s="16"/>
      <c r="H153" s="16"/>
    </row>
    <row r="154" spans="2:9">
      <c r="C154" s="16"/>
      <c r="D154" s="16"/>
      <c r="E154" s="8">
        <f t="shared" si="2"/>
        <v>16518000</v>
      </c>
      <c r="F154" s="16"/>
      <c r="G154" s="16"/>
      <c r="H154" s="16"/>
    </row>
    <row r="155" spans="2:9">
      <c r="C155" s="16"/>
      <c r="D155" s="16"/>
      <c r="E155" s="8">
        <f t="shared" si="2"/>
        <v>16518000</v>
      </c>
      <c r="F155" s="16"/>
      <c r="G155" s="16"/>
      <c r="H155" s="16"/>
    </row>
    <row r="156" spans="2:9">
      <c r="B156" s="2"/>
      <c r="C156" s="16"/>
      <c r="D156" s="16"/>
      <c r="E156" s="8">
        <f t="shared" si="2"/>
        <v>16518000</v>
      </c>
      <c r="F156" s="16"/>
      <c r="G156" s="16"/>
      <c r="H156" s="16"/>
    </row>
    <row r="157" spans="2:9">
      <c r="B157" s="2"/>
      <c r="C157" s="16"/>
      <c r="D157" s="16"/>
      <c r="E157" s="8">
        <f t="shared" si="2"/>
        <v>16518000</v>
      </c>
      <c r="F157" s="16"/>
      <c r="G157" s="16"/>
      <c r="H157" s="16"/>
    </row>
    <row r="158" spans="2:9">
      <c r="C158" s="16"/>
      <c r="D158" s="16"/>
      <c r="E158" s="8">
        <f t="shared" si="2"/>
        <v>16518000</v>
      </c>
      <c r="F158" s="16"/>
      <c r="G158" s="16"/>
      <c r="H158" s="16"/>
    </row>
    <row r="159" spans="2:9">
      <c r="C159" s="16"/>
      <c r="D159" s="16"/>
      <c r="E159" s="8">
        <f t="shared" si="2"/>
        <v>16518000</v>
      </c>
      <c r="F159" s="16"/>
      <c r="G159" s="16"/>
      <c r="H159" s="16"/>
    </row>
    <row r="160" spans="2:9">
      <c r="C160" s="16"/>
      <c r="D160" s="16"/>
      <c r="E160" s="8">
        <f t="shared" si="2"/>
        <v>16518000</v>
      </c>
      <c r="F160" s="16"/>
      <c r="G160" s="16"/>
      <c r="H160" s="16"/>
    </row>
    <row r="161" spans="3:9">
      <c r="C161" s="16"/>
      <c r="D161" s="16"/>
      <c r="E161" s="8">
        <f t="shared" si="2"/>
        <v>16518000</v>
      </c>
      <c r="F161" s="16"/>
      <c r="G161" s="16"/>
      <c r="H161" s="16"/>
    </row>
    <row r="162" spans="3:9">
      <c r="C162" s="16"/>
      <c r="D162" s="16"/>
      <c r="E162" s="8">
        <f t="shared" si="2"/>
        <v>16518000</v>
      </c>
      <c r="F162" s="16"/>
      <c r="G162" s="16"/>
      <c r="H162" s="16"/>
    </row>
    <row r="163" spans="3:9">
      <c r="C163" s="16"/>
      <c r="D163" s="16"/>
      <c r="E163" s="8">
        <f t="shared" si="2"/>
        <v>16518000</v>
      </c>
      <c r="F163" s="16"/>
      <c r="G163" s="16"/>
      <c r="H163" s="16"/>
    </row>
    <row r="164" spans="3:9">
      <c r="C164" s="16"/>
      <c r="D164" s="16"/>
      <c r="E164" s="8">
        <f t="shared" si="2"/>
        <v>16518000</v>
      </c>
      <c r="F164" s="16"/>
      <c r="G164" s="16"/>
      <c r="H164" s="16"/>
    </row>
    <row r="165" spans="3:9">
      <c r="C165" s="16"/>
      <c r="D165" s="16"/>
      <c r="E165" s="8">
        <f t="shared" si="2"/>
        <v>16518000</v>
      </c>
      <c r="F165" s="16"/>
      <c r="G165" s="16"/>
      <c r="H165" s="16"/>
    </row>
    <row r="166" spans="3:9">
      <c r="C166" s="16"/>
      <c r="D166" s="16"/>
      <c r="E166" s="8">
        <f t="shared" si="2"/>
        <v>16518000</v>
      </c>
      <c r="F166" s="16"/>
      <c r="G166" s="16"/>
      <c r="H166" s="16"/>
    </row>
    <row r="167" spans="3:9">
      <c r="C167" s="16"/>
      <c r="D167" s="16"/>
      <c r="E167" s="8">
        <f t="shared" si="2"/>
        <v>16518000</v>
      </c>
      <c r="F167" s="16"/>
      <c r="G167" s="16"/>
      <c r="H167" s="16"/>
    </row>
    <row r="168" spans="3:9">
      <c r="C168" s="16"/>
      <c r="D168" s="16"/>
      <c r="E168" s="8">
        <f t="shared" si="2"/>
        <v>16518000</v>
      </c>
      <c r="F168" s="16"/>
      <c r="G168" s="16"/>
      <c r="H168" s="16"/>
    </row>
    <row r="169" spans="3:9">
      <c r="C169" s="16"/>
      <c r="D169" s="16"/>
      <c r="E169" s="8">
        <f t="shared" si="2"/>
        <v>16518000</v>
      </c>
      <c r="F169" s="16"/>
      <c r="G169" s="16"/>
      <c r="H169" s="16"/>
    </row>
    <row r="170" spans="3:9">
      <c r="C170" s="16"/>
      <c r="D170" s="16"/>
      <c r="E170" s="8">
        <f t="shared" si="2"/>
        <v>16518000</v>
      </c>
      <c r="F170" s="16"/>
      <c r="G170" s="16"/>
      <c r="H170" s="16"/>
    </row>
    <row r="171" spans="3:9">
      <c r="C171" s="16"/>
      <c r="D171" s="16"/>
      <c r="E171" s="8">
        <f t="shared" si="2"/>
        <v>16518000</v>
      </c>
      <c r="F171" s="16"/>
      <c r="G171" s="16"/>
      <c r="H171" s="16"/>
    </row>
    <row r="172" spans="3:9">
      <c r="C172" s="16"/>
      <c r="D172" s="16"/>
      <c r="E172" s="8">
        <f t="shared" si="2"/>
        <v>16518000</v>
      </c>
      <c r="F172" s="16"/>
      <c r="G172" s="16"/>
      <c r="H172" s="16"/>
    </row>
    <row r="173" spans="3:9">
      <c r="C173" s="16"/>
      <c r="D173" s="16"/>
      <c r="E173" s="8">
        <f t="shared" si="2"/>
        <v>16518000</v>
      </c>
      <c r="F173" s="16"/>
      <c r="G173" s="16"/>
      <c r="H173" s="16"/>
      <c r="I173" s="2"/>
    </row>
    <row r="174" spans="3:9">
      <c r="C174" s="16"/>
      <c r="D174" s="16">
        <v>-15000000</v>
      </c>
      <c r="E174" s="8">
        <f t="shared" si="2"/>
        <v>1518000</v>
      </c>
      <c r="F174" s="16"/>
      <c r="G174" s="16"/>
      <c r="H174" s="16"/>
      <c r="I174" s="1" t="s">
        <v>557</v>
      </c>
    </row>
    <row r="175" spans="3:9">
      <c r="C175" s="16"/>
      <c r="D175" s="16"/>
      <c r="E175" s="8">
        <f t="shared" si="2"/>
        <v>1518000</v>
      </c>
      <c r="F175" s="16"/>
      <c r="G175" s="16"/>
      <c r="H175" s="16"/>
    </row>
    <row r="176" spans="3:9">
      <c r="C176" s="16"/>
      <c r="D176" s="16"/>
      <c r="E176" s="8">
        <f t="shared" si="2"/>
        <v>1518000</v>
      </c>
      <c r="F176" s="16"/>
      <c r="G176" s="16"/>
      <c r="H176" s="16"/>
    </row>
    <row r="177" spans="3:9">
      <c r="C177" s="4"/>
      <c r="D177" s="16"/>
      <c r="E177" s="8">
        <f t="shared" si="2"/>
        <v>1518000</v>
      </c>
      <c r="F177" s="4"/>
      <c r="G177" s="4"/>
      <c r="H177" s="4"/>
      <c r="I177" s="20"/>
    </row>
    <row r="178" spans="3:9">
      <c r="C178" s="4"/>
      <c r="D178" s="4"/>
      <c r="E178" s="8"/>
      <c r="F178" s="4"/>
      <c r="G178" s="4"/>
      <c r="H178" s="4"/>
    </row>
    <row r="179" spans="3:9">
      <c r="C179" s="4"/>
      <c r="D179" s="4"/>
      <c r="E179" s="8"/>
      <c r="F179" s="4"/>
      <c r="G179" s="4"/>
      <c r="H179" s="4"/>
    </row>
    <row r="180" spans="3:9">
      <c r="C180" s="4"/>
      <c r="D180" s="4"/>
      <c r="E180" s="8"/>
      <c r="F180" s="4"/>
      <c r="G180" s="4"/>
      <c r="H180" s="4"/>
    </row>
    <row r="181" spans="3:9">
      <c r="C181" s="4"/>
      <c r="D181" s="4"/>
      <c r="E181" s="8"/>
      <c r="F181" s="4"/>
      <c r="G181" s="4"/>
      <c r="H181" s="4"/>
    </row>
    <row r="182" spans="3:9">
      <c r="C182" s="4"/>
      <c r="D182" s="4"/>
      <c r="E182" s="8"/>
      <c r="F182" s="4"/>
      <c r="G182" s="4"/>
      <c r="H182" s="4"/>
    </row>
    <row r="183" spans="3:9">
      <c r="C183" s="4"/>
      <c r="D183" s="4"/>
      <c r="E183" s="8"/>
      <c r="F183" s="4"/>
      <c r="G183" s="4"/>
      <c r="H183" s="4"/>
    </row>
    <row r="184" spans="3:9">
      <c r="E184" s="7"/>
    </row>
    <row r="185" spans="3:9">
      <c r="E185" s="7"/>
    </row>
    <row r="186" spans="3:9">
      <c r="E186" s="7"/>
    </row>
  </sheetData>
  <pageMargins left="0.7" right="0.7" top="0.75" bottom="0.75" header="0.3" footer="0.3"/>
  <pageSetup orientation="portrait" verticalDpi="200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2:R195"/>
  <sheetViews>
    <sheetView topLeftCell="A22" workbookViewId="0">
      <selection activeCell="I41" sqref="I41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9.140625" style="1" bestFit="1" customWidth="1"/>
    <col min="4" max="5" width="10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9" style="1" bestFit="1" customWidth="1"/>
    <col min="12" max="12" width="9.28515625" style="1" bestFit="1" customWidth="1"/>
    <col min="13" max="13" width="6.42578125" style="1" bestFit="1" customWidth="1"/>
    <col min="14" max="14" width="7.28515625" style="1" bestFit="1" customWidth="1"/>
    <col min="15" max="15" width="8.7109375" style="1" bestFit="1" customWidth="1"/>
    <col min="16" max="16" width="7.5703125" style="1" bestFit="1" customWidth="1"/>
    <col min="17" max="17" width="13.42578125" style="1" bestFit="1" customWidth="1"/>
    <col min="18" max="18" width="8.42578125" style="1" bestFit="1" customWidth="1"/>
    <col min="19" max="16384" width="11.42578125" style="1"/>
  </cols>
  <sheetData>
    <row r="2" spans="2:12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2">
      <c r="C3" s="3"/>
      <c r="D3" s="3"/>
      <c r="E3" s="6"/>
      <c r="I3" s="3"/>
    </row>
    <row r="4" spans="2:12">
      <c r="B4" s="13" t="s">
        <v>36</v>
      </c>
      <c r="C4" s="13"/>
      <c r="D4" s="13"/>
      <c r="E4" s="14">
        <v>16545500</v>
      </c>
      <c r="F4" s="29">
        <v>0</v>
      </c>
      <c r="G4" s="13"/>
      <c r="H4" s="22">
        <v>-30908</v>
      </c>
    </row>
    <row r="5" spans="2:12">
      <c r="B5" s="2"/>
      <c r="C5" s="16"/>
      <c r="D5" s="16"/>
      <c r="E5" s="8">
        <f>E4+C5+D5</f>
        <v>16545500</v>
      </c>
      <c r="F5" s="17"/>
      <c r="G5" s="17"/>
      <c r="H5" s="17"/>
    </row>
    <row r="6" spans="2:12">
      <c r="B6" s="32">
        <v>43467</v>
      </c>
      <c r="C6" s="17">
        <v>560000</v>
      </c>
      <c r="D6" s="17"/>
      <c r="E6" s="8">
        <f t="shared" ref="E6:E80" si="0">E5+C6+D6</f>
        <v>17105500</v>
      </c>
      <c r="F6" s="17"/>
      <c r="G6" s="17"/>
      <c r="H6" s="17"/>
      <c r="I6" s="1" t="s">
        <v>586</v>
      </c>
      <c r="J6" s="20"/>
    </row>
    <row r="7" spans="2:12">
      <c r="B7" s="32">
        <v>43467</v>
      </c>
      <c r="C7" s="17"/>
      <c r="D7" s="17"/>
      <c r="E7" s="8">
        <f t="shared" si="0"/>
        <v>17105500</v>
      </c>
      <c r="F7" s="17"/>
      <c r="G7" s="17"/>
      <c r="H7" s="17">
        <v>-222700</v>
      </c>
      <c r="I7" s="1" t="s">
        <v>604</v>
      </c>
      <c r="J7" s="20"/>
    </row>
    <row r="8" spans="2:12">
      <c r="B8" s="32">
        <v>43467</v>
      </c>
      <c r="C8" s="17"/>
      <c r="D8" s="17"/>
      <c r="E8" s="8">
        <f t="shared" si="0"/>
        <v>17105500</v>
      </c>
      <c r="F8" s="17"/>
      <c r="G8" s="17"/>
      <c r="H8" s="17">
        <v>-191700</v>
      </c>
      <c r="I8" s="1" t="s">
        <v>605</v>
      </c>
      <c r="J8" s="20"/>
    </row>
    <row r="9" spans="2:12">
      <c r="B9" s="32">
        <v>43473</v>
      </c>
      <c r="C9" s="17"/>
      <c r="D9" s="17">
        <v>-53000</v>
      </c>
      <c r="E9" s="8">
        <f t="shared" si="0"/>
        <v>17052500</v>
      </c>
      <c r="F9" s="17">
        <v>-53000</v>
      </c>
      <c r="G9" s="17"/>
      <c r="H9" s="17"/>
      <c r="I9" s="1" t="s">
        <v>158</v>
      </c>
      <c r="J9" s="20"/>
    </row>
    <row r="10" spans="2:12">
      <c r="B10" s="32">
        <v>43473</v>
      </c>
      <c r="C10" s="17"/>
      <c r="D10" s="17">
        <v>-53000</v>
      </c>
      <c r="E10" s="8">
        <f t="shared" si="0"/>
        <v>16999500</v>
      </c>
      <c r="F10" s="17">
        <v>-53000</v>
      </c>
      <c r="G10" s="17"/>
      <c r="H10" s="17"/>
      <c r="I10" s="10" t="s">
        <v>297</v>
      </c>
      <c r="J10" s="20"/>
    </row>
    <row r="11" spans="2:12">
      <c r="B11" s="32">
        <v>43473</v>
      </c>
      <c r="C11" s="17"/>
      <c r="D11" s="17">
        <v>-104000</v>
      </c>
      <c r="E11" s="8">
        <f t="shared" si="0"/>
        <v>16895500</v>
      </c>
      <c r="F11" s="17">
        <v>-104000</v>
      </c>
      <c r="G11" s="17"/>
      <c r="H11" s="17"/>
      <c r="I11" s="10" t="s">
        <v>160</v>
      </c>
      <c r="J11" s="20"/>
    </row>
    <row r="12" spans="2:12">
      <c r="B12" s="32">
        <v>43473</v>
      </c>
      <c r="C12" s="17"/>
      <c r="D12" s="17">
        <v>-2000000</v>
      </c>
      <c r="E12" s="8">
        <f t="shared" si="0"/>
        <v>14895500</v>
      </c>
      <c r="F12" s="17"/>
      <c r="G12" s="17"/>
      <c r="H12" s="17"/>
      <c r="I12" s="1" t="s">
        <v>587</v>
      </c>
      <c r="J12" s="20"/>
    </row>
    <row r="13" spans="2:12">
      <c r="B13" s="32">
        <v>43473</v>
      </c>
      <c r="C13" s="17"/>
      <c r="D13" s="17">
        <v>-2000000</v>
      </c>
      <c r="E13" s="8">
        <f t="shared" si="0"/>
        <v>12895500</v>
      </c>
      <c r="F13" s="17"/>
      <c r="G13" s="17"/>
      <c r="H13" s="17"/>
      <c r="I13" s="10" t="s">
        <v>588</v>
      </c>
      <c r="J13" s="20"/>
    </row>
    <row r="14" spans="2:12">
      <c r="B14" s="32">
        <v>43475</v>
      </c>
      <c r="C14" s="17"/>
      <c r="D14" s="17">
        <v>-121000</v>
      </c>
      <c r="E14" s="8">
        <f t="shared" si="0"/>
        <v>12774500</v>
      </c>
      <c r="F14" s="17"/>
      <c r="G14" s="17"/>
      <c r="H14" s="17"/>
      <c r="I14" s="10" t="s">
        <v>589</v>
      </c>
      <c r="J14" s="20"/>
      <c r="L14" s="2"/>
    </row>
    <row r="15" spans="2:12">
      <c r="B15" s="32">
        <v>43479</v>
      </c>
      <c r="C15" s="17"/>
      <c r="D15" s="17">
        <v>-6600</v>
      </c>
      <c r="E15" s="8">
        <f t="shared" si="0"/>
        <v>12767900</v>
      </c>
      <c r="F15" s="17"/>
      <c r="G15" s="17"/>
      <c r="H15" s="17"/>
      <c r="I15" s="1" t="s">
        <v>340</v>
      </c>
      <c r="J15" s="20"/>
      <c r="L15" s="2"/>
    </row>
    <row r="16" spans="2:12">
      <c r="B16" s="32">
        <v>43479</v>
      </c>
      <c r="C16" s="17"/>
      <c r="D16" s="17">
        <v>-12000</v>
      </c>
      <c r="E16" s="8">
        <f t="shared" si="0"/>
        <v>12755900</v>
      </c>
      <c r="F16" s="17"/>
      <c r="G16" s="17"/>
      <c r="H16" s="17"/>
      <c r="I16" s="1" t="s">
        <v>275</v>
      </c>
      <c r="J16" s="20"/>
    </row>
    <row r="17" spans="2:10">
      <c r="B17" s="32">
        <v>43479</v>
      </c>
      <c r="C17" s="17"/>
      <c r="D17" s="17">
        <v>-240000</v>
      </c>
      <c r="E17" s="8">
        <f t="shared" si="0"/>
        <v>12515900</v>
      </c>
      <c r="F17" s="17">
        <v>-240000</v>
      </c>
      <c r="G17" s="17"/>
      <c r="H17" s="17"/>
      <c r="I17" s="10" t="s">
        <v>590</v>
      </c>
      <c r="J17" s="20"/>
    </row>
    <row r="18" spans="2:10">
      <c r="B18" s="32">
        <v>43480</v>
      </c>
      <c r="C18" s="17"/>
      <c r="D18" s="17">
        <v>-130000</v>
      </c>
      <c r="E18" s="8">
        <f t="shared" si="0"/>
        <v>12385900</v>
      </c>
      <c r="F18" s="17">
        <v>-130000</v>
      </c>
      <c r="G18" s="17"/>
      <c r="H18" s="17"/>
      <c r="I18" s="10" t="s">
        <v>591</v>
      </c>
      <c r="J18" s="20"/>
    </row>
    <row r="19" spans="2:10">
      <c r="B19" s="32">
        <v>43480</v>
      </c>
      <c r="C19" s="17"/>
      <c r="D19" s="17"/>
      <c r="E19" s="8">
        <f t="shared" si="0"/>
        <v>12385900</v>
      </c>
      <c r="F19" s="17">
        <v>600000</v>
      </c>
      <c r="G19" s="17"/>
      <c r="H19" s="17"/>
      <c r="I19" s="10" t="s">
        <v>601</v>
      </c>
      <c r="J19" s="20"/>
    </row>
    <row r="20" spans="2:10">
      <c r="B20" s="32">
        <v>43481</v>
      </c>
      <c r="C20" s="17">
        <v>1160000</v>
      </c>
      <c r="D20" s="17"/>
      <c r="E20" s="8">
        <f t="shared" si="0"/>
        <v>13545900</v>
      </c>
      <c r="F20" s="17"/>
      <c r="G20" s="17"/>
      <c r="H20" s="17"/>
      <c r="I20" s="10" t="s">
        <v>592</v>
      </c>
      <c r="J20" s="20"/>
    </row>
    <row r="21" spans="2:10">
      <c r="B21" s="32">
        <v>43481</v>
      </c>
      <c r="C21" s="17"/>
      <c r="D21" s="17">
        <v>-50000</v>
      </c>
      <c r="E21" s="8">
        <f t="shared" si="0"/>
        <v>13495900</v>
      </c>
      <c r="F21" s="17"/>
      <c r="G21" s="17"/>
      <c r="H21" s="17"/>
      <c r="I21" s="10" t="s">
        <v>593</v>
      </c>
      <c r="J21" s="20"/>
    </row>
    <row r="22" spans="2:10">
      <c r="B22" s="32">
        <v>43481</v>
      </c>
      <c r="C22" s="17">
        <v>72600</v>
      </c>
      <c r="D22" s="17"/>
      <c r="E22" s="8">
        <f t="shared" si="0"/>
        <v>13568500</v>
      </c>
      <c r="F22" s="17"/>
      <c r="G22" s="17"/>
      <c r="H22" s="17"/>
      <c r="I22" s="10" t="s">
        <v>594</v>
      </c>
      <c r="J22" s="20"/>
    </row>
    <row r="23" spans="2:10">
      <c r="B23" s="32">
        <v>43481</v>
      </c>
      <c r="C23" s="17"/>
      <c r="D23" s="17">
        <v>-9100</v>
      </c>
      <c r="E23" s="8">
        <f t="shared" si="0"/>
        <v>13559400</v>
      </c>
      <c r="F23" s="17"/>
      <c r="G23" s="17"/>
      <c r="H23" s="17"/>
      <c r="I23" s="10" t="s">
        <v>340</v>
      </c>
      <c r="J23" s="20"/>
    </row>
    <row r="24" spans="2:10">
      <c r="B24" s="32">
        <v>43481</v>
      </c>
      <c r="C24" s="17"/>
      <c r="D24" s="17">
        <v>-1800</v>
      </c>
      <c r="E24" s="8">
        <f t="shared" si="0"/>
        <v>13557600</v>
      </c>
      <c r="F24" s="17"/>
      <c r="G24" s="17"/>
      <c r="H24" s="17"/>
      <c r="I24" s="10" t="s">
        <v>595</v>
      </c>
    </row>
    <row r="25" spans="2:10">
      <c r="B25" s="32">
        <v>43481</v>
      </c>
      <c r="C25" s="17"/>
      <c r="D25" s="17"/>
      <c r="E25" s="8">
        <f t="shared" si="0"/>
        <v>13557600</v>
      </c>
      <c r="F25" s="17">
        <v>98800</v>
      </c>
      <c r="G25" s="17"/>
      <c r="H25" s="17"/>
      <c r="I25" s="10" t="s">
        <v>654</v>
      </c>
    </row>
    <row r="26" spans="2:10">
      <c r="B26" s="32">
        <v>43482</v>
      </c>
      <c r="C26" s="17"/>
      <c r="D26" s="17">
        <v>-4200</v>
      </c>
      <c r="E26" s="8">
        <f t="shared" si="0"/>
        <v>13553400</v>
      </c>
      <c r="F26" s="17"/>
      <c r="G26" s="17"/>
      <c r="H26" s="17"/>
      <c r="I26" s="10" t="s">
        <v>340</v>
      </c>
      <c r="J26" s="20"/>
    </row>
    <row r="27" spans="2:10">
      <c r="B27" s="32">
        <v>43482</v>
      </c>
      <c r="C27" s="17">
        <v>100000</v>
      </c>
      <c r="D27" s="17"/>
      <c r="E27" s="8">
        <f t="shared" si="0"/>
        <v>13653400</v>
      </c>
      <c r="F27" s="17"/>
      <c r="G27" s="17"/>
      <c r="H27" s="17"/>
      <c r="I27" s="10" t="s">
        <v>596</v>
      </c>
      <c r="J27" s="20"/>
    </row>
    <row r="28" spans="2:10">
      <c r="B28" s="32">
        <v>43482</v>
      </c>
      <c r="C28" s="17"/>
      <c r="D28" s="17">
        <v>-12400</v>
      </c>
      <c r="E28" s="8">
        <f t="shared" si="0"/>
        <v>13641000</v>
      </c>
      <c r="F28" s="17"/>
      <c r="G28" s="17"/>
      <c r="H28" s="17"/>
      <c r="I28" s="10" t="s">
        <v>597</v>
      </c>
    </row>
    <row r="29" spans="2:10">
      <c r="B29" s="32">
        <v>43482</v>
      </c>
      <c r="C29" s="17"/>
      <c r="D29" s="17">
        <v>-6600</v>
      </c>
      <c r="E29" s="8">
        <f t="shared" si="0"/>
        <v>13634400</v>
      </c>
      <c r="F29" s="17"/>
      <c r="G29" s="17"/>
      <c r="H29" s="17"/>
      <c r="I29" s="10" t="s">
        <v>598</v>
      </c>
    </row>
    <row r="30" spans="2:10">
      <c r="B30" s="32">
        <v>43482</v>
      </c>
      <c r="C30" s="17">
        <v>302500</v>
      </c>
      <c r="D30" s="17"/>
      <c r="E30" s="8">
        <f t="shared" si="0"/>
        <v>13936900</v>
      </c>
      <c r="F30" s="17"/>
      <c r="G30" s="17"/>
      <c r="H30" s="17"/>
      <c r="I30" s="10" t="s">
        <v>599</v>
      </c>
    </row>
    <row r="31" spans="2:10">
      <c r="B31" s="32">
        <v>43482</v>
      </c>
      <c r="C31" s="17">
        <v>11000</v>
      </c>
      <c r="D31" s="17"/>
      <c r="E31" s="8">
        <f t="shared" si="0"/>
        <v>13947900</v>
      </c>
      <c r="F31" s="17"/>
      <c r="G31" s="17"/>
      <c r="H31" s="17"/>
      <c r="I31" s="10" t="s">
        <v>600</v>
      </c>
    </row>
    <row r="32" spans="2:10">
      <c r="B32" s="32">
        <v>43483</v>
      </c>
      <c r="C32" s="17"/>
      <c r="D32" s="17">
        <v>-7900</v>
      </c>
      <c r="E32" s="8">
        <f t="shared" si="0"/>
        <v>13940000</v>
      </c>
      <c r="F32" s="17"/>
      <c r="G32" s="17"/>
      <c r="H32" s="17"/>
      <c r="I32" s="10" t="s">
        <v>340</v>
      </c>
    </row>
    <row r="33" spans="2:18">
      <c r="B33" s="32">
        <v>43486</v>
      </c>
      <c r="C33" s="17"/>
      <c r="D33" s="17"/>
      <c r="E33" s="8">
        <f t="shared" si="0"/>
        <v>13940000</v>
      </c>
      <c r="F33" s="17">
        <v>28500</v>
      </c>
      <c r="G33" s="17"/>
      <c r="H33" s="17"/>
      <c r="I33" s="10" t="s">
        <v>659</v>
      </c>
    </row>
    <row r="34" spans="2:18">
      <c r="B34" s="32">
        <v>43122</v>
      </c>
      <c r="C34" s="17"/>
      <c r="D34" s="17"/>
      <c r="E34" s="8">
        <f t="shared" si="0"/>
        <v>13940000</v>
      </c>
      <c r="F34" s="17"/>
      <c r="G34" s="17"/>
      <c r="H34" s="17">
        <v>5588400</v>
      </c>
      <c r="I34" s="10" t="s">
        <v>602</v>
      </c>
    </row>
    <row r="35" spans="2:18">
      <c r="B35" s="32">
        <v>43487</v>
      </c>
      <c r="C35" s="17"/>
      <c r="D35" s="17"/>
      <c r="E35" s="8">
        <f t="shared" si="0"/>
        <v>13940000</v>
      </c>
      <c r="F35" s="17">
        <v>210000</v>
      </c>
      <c r="G35" s="17"/>
      <c r="H35" s="17"/>
      <c r="I35" s="10" t="s">
        <v>633</v>
      </c>
    </row>
    <row r="36" spans="2:18">
      <c r="B36" s="32">
        <v>43123</v>
      </c>
      <c r="C36" s="17"/>
      <c r="D36" s="17"/>
      <c r="E36" s="8">
        <f t="shared" si="0"/>
        <v>13940000</v>
      </c>
      <c r="F36" s="17">
        <v>2213500</v>
      </c>
      <c r="G36" s="17"/>
      <c r="H36" s="17"/>
      <c r="I36" s="10" t="s">
        <v>607</v>
      </c>
    </row>
    <row r="37" spans="2:18">
      <c r="B37" s="32">
        <v>43124</v>
      </c>
      <c r="C37" s="17">
        <v>82300</v>
      </c>
      <c r="D37" s="17"/>
      <c r="E37" s="8">
        <f t="shared" si="0"/>
        <v>14022300</v>
      </c>
      <c r="F37" s="17"/>
      <c r="G37" s="17"/>
      <c r="H37" s="17"/>
      <c r="I37" s="10" t="s">
        <v>603</v>
      </c>
    </row>
    <row r="38" spans="2:18">
      <c r="B38" s="32">
        <v>43124</v>
      </c>
      <c r="C38" s="17"/>
      <c r="D38" s="17">
        <v>-5600</v>
      </c>
      <c r="E38" s="8">
        <f t="shared" si="0"/>
        <v>14016700</v>
      </c>
      <c r="F38" s="17"/>
      <c r="G38" s="17"/>
      <c r="H38" s="17"/>
      <c r="I38" s="10" t="s">
        <v>340</v>
      </c>
      <c r="M38" s="49"/>
      <c r="N38" s="50"/>
      <c r="P38" s="20"/>
      <c r="R38" s="20"/>
    </row>
    <row r="39" spans="2:18">
      <c r="B39" s="32">
        <v>43493</v>
      </c>
      <c r="C39" s="17"/>
      <c r="D39" s="17">
        <v>-77450</v>
      </c>
      <c r="E39" s="8">
        <f t="shared" si="0"/>
        <v>13939250</v>
      </c>
      <c r="F39" s="17"/>
      <c r="G39" s="17"/>
      <c r="H39" s="17"/>
      <c r="I39" s="1" t="s">
        <v>61</v>
      </c>
      <c r="M39" s="49"/>
      <c r="N39" s="50"/>
      <c r="P39" s="20"/>
      <c r="R39" s="20"/>
    </row>
    <row r="40" spans="2:18">
      <c r="B40" s="32">
        <v>43493</v>
      </c>
      <c r="C40" s="17"/>
      <c r="D40" s="17">
        <v>-90000</v>
      </c>
      <c r="E40" s="8">
        <f t="shared" si="0"/>
        <v>13849250</v>
      </c>
      <c r="F40" s="17"/>
      <c r="G40" s="17"/>
      <c r="H40" s="17"/>
      <c r="I40" s="1" t="s">
        <v>62</v>
      </c>
      <c r="M40" s="49"/>
      <c r="N40" s="50"/>
      <c r="P40" s="20"/>
      <c r="R40" s="20"/>
    </row>
    <row r="41" spans="2:18">
      <c r="B41" s="32">
        <v>43494</v>
      </c>
      <c r="C41" s="17">
        <v>100000</v>
      </c>
      <c r="D41" s="17"/>
      <c r="E41" s="8">
        <f t="shared" si="0"/>
        <v>13949250</v>
      </c>
      <c r="F41" s="17"/>
      <c r="G41" s="17"/>
      <c r="H41" s="17"/>
      <c r="I41" s="10" t="s">
        <v>606</v>
      </c>
      <c r="M41" s="49"/>
      <c r="N41" s="50"/>
      <c r="P41" s="20"/>
      <c r="R41" s="20"/>
    </row>
    <row r="42" spans="2:18">
      <c r="B42" s="32">
        <v>43495</v>
      </c>
      <c r="C42" s="17">
        <v>50000</v>
      </c>
      <c r="D42" s="17"/>
      <c r="E42" s="8">
        <f t="shared" si="0"/>
        <v>13999250</v>
      </c>
      <c r="F42" s="17"/>
      <c r="G42" s="17"/>
      <c r="H42" s="17"/>
      <c r="I42" s="10" t="s">
        <v>606</v>
      </c>
      <c r="M42" s="49"/>
      <c r="N42" s="50"/>
      <c r="P42" s="20"/>
      <c r="R42" s="20"/>
    </row>
    <row r="43" spans="2:18">
      <c r="B43" s="32">
        <v>43495</v>
      </c>
      <c r="C43" s="17"/>
      <c r="D43" s="17">
        <v>-15000</v>
      </c>
      <c r="E43" s="8">
        <f t="shared" si="0"/>
        <v>13984250</v>
      </c>
      <c r="F43" s="17">
        <v>-15000</v>
      </c>
      <c r="G43" s="17"/>
      <c r="H43" s="17"/>
      <c r="I43" s="10" t="s">
        <v>608</v>
      </c>
      <c r="M43" s="49"/>
      <c r="N43" s="50"/>
      <c r="P43" s="20"/>
      <c r="R43" s="20"/>
    </row>
    <row r="44" spans="2:18">
      <c r="B44" s="32">
        <v>43495</v>
      </c>
      <c r="C44" s="17"/>
      <c r="D44" s="17"/>
      <c r="E44" s="8">
        <f t="shared" si="0"/>
        <v>13984250</v>
      </c>
      <c r="F44" s="17"/>
      <c r="G44" s="17"/>
      <c r="H44" s="17">
        <v>-236100</v>
      </c>
      <c r="I44" s="1" t="s">
        <v>609</v>
      </c>
      <c r="M44" s="49"/>
      <c r="N44" s="50"/>
      <c r="P44" s="20"/>
      <c r="R44" s="20"/>
    </row>
    <row r="45" spans="2:18">
      <c r="B45" s="32">
        <v>43495</v>
      </c>
      <c r="C45" s="17"/>
      <c r="D45" s="17"/>
      <c r="E45" s="8">
        <f t="shared" si="0"/>
        <v>13984250</v>
      </c>
      <c r="F45" s="17"/>
      <c r="G45" s="17"/>
      <c r="H45" s="17">
        <v>-204700</v>
      </c>
      <c r="I45" s="1" t="s">
        <v>610</v>
      </c>
      <c r="M45" s="49"/>
      <c r="N45" s="50"/>
      <c r="P45" s="20"/>
      <c r="R45" s="20"/>
    </row>
    <row r="46" spans="2:18">
      <c r="B46" s="32">
        <v>43495</v>
      </c>
      <c r="C46" s="17"/>
      <c r="D46" s="17"/>
      <c r="E46" s="8">
        <f t="shared" si="0"/>
        <v>13984250</v>
      </c>
      <c r="F46" s="17">
        <v>4358</v>
      </c>
      <c r="G46" s="17"/>
      <c r="H46" s="17"/>
      <c r="I46" s="1" t="s">
        <v>480</v>
      </c>
      <c r="M46" s="49"/>
      <c r="N46" s="50"/>
      <c r="P46" s="20"/>
      <c r="R46" s="20"/>
    </row>
    <row r="47" spans="2:18">
      <c r="B47" s="32">
        <v>43495</v>
      </c>
      <c r="C47" s="17"/>
      <c r="D47" s="17"/>
      <c r="E47" s="8">
        <f t="shared" si="0"/>
        <v>13984250</v>
      </c>
      <c r="F47" s="17">
        <v>72600</v>
      </c>
      <c r="G47" s="17"/>
      <c r="H47" s="17"/>
      <c r="I47" s="1" t="s">
        <v>462</v>
      </c>
      <c r="M47" s="49"/>
      <c r="N47" s="50"/>
      <c r="P47" s="20"/>
      <c r="R47" s="20"/>
    </row>
    <row r="48" spans="2:18">
      <c r="B48" s="32">
        <v>43496</v>
      </c>
      <c r="C48" s="17">
        <v>63000</v>
      </c>
      <c r="D48" s="17"/>
      <c r="E48" s="8">
        <f t="shared" si="0"/>
        <v>14047250</v>
      </c>
      <c r="F48" s="17"/>
      <c r="G48" s="17"/>
      <c r="H48" s="17"/>
      <c r="I48" s="10" t="s">
        <v>611</v>
      </c>
      <c r="M48" s="49"/>
      <c r="N48" s="50"/>
      <c r="P48" s="20"/>
      <c r="R48" s="20"/>
    </row>
    <row r="49" spans="2:18">
      <c r="B49" s="32">
        <v>43496</v>
      </c>
      <c r="C49" s="17"/>
      <c r="D49" s="17">
        <v>-6300</v>
      </c>
      <c r="E49" s="8">
        <f t="shared" si="0"/>
        <v>14040950</v>
      </c>
      <c r="F49" s="17"/>
      <c r="G49" s="17"/>
      <c r="H49" s="17"/>
      <c r="I49" s="1" t="s">
        <v>340</v>
      </c>
      <c r="M49" s="49"/>
      <c r="N49" s="50"/>
      <c r="P49" s="20"/>
      <c r="R49" s="20"/>
    </row>
    <row r="50" spans="2:18">
      <c r="B50" s="32">
        <v>43496</v>
      </c>
      <c r="C50" s="17"/>
      <c r="D50" s="17">
        <v>-135000</v>
      </c>
      <c r="E50" s="8">
        <f t="shared" si="0"/>
        <v>13905950</v>
      </c>
      <c r="F50" s="17">
        <v>-135000</v>
      </c>
      <c r="I50" s="1" t="s">
        <v>612</v>
      </c>
      <c r="M50" s="49"/>
      <c r="N50" s="50"/>
      <c r="P50" s="20"/>
      <c r="R50" s="20"/>
    </row>
    <row r="51" spans="2:18">
      <c r="B51" s="32"/>
      <c r="C51" s="17"/>
      <c r="D51" s="17"/>
      <c r="E51" s="8">
        <f t="shared" si="0"/>
        <v>13905950</v>
      </c>
      <c r="I51" s="10"/>
      <c r="M51" s="49"/>
      <c r="N51" s="50"/>
      <c r="P51" s="20"/>
      <c r="R51" s="20"/>
    </row>
    <row r="52" spans="2:18">
      <c r="B52" s="32"/>
      <c r="C52" s="17"/>
      <c r="D52" s="17"/>
      <c r="E52" s="8">
        <f t="shared" si="0"/>
        <v>13905950</v>
      </c>
      <c r="F52" s="17"/>
      <c r="G52" s="17"/>
      <c r="H52" s="17"/>
      <c r="M52" s="49"/>
      <c r="N52" s="50"/>
      <c r="P52" s="20"/>
      <c r="R52" s="20"/>
    </row>
    <row r="53" spans="2:18">
      <c r="B53" s="32"/>
      <c r="C53" s="17"/>
      <c r="D53" s="17"/>
      <c r="E53" s="8">
        <f t="shared" si="0"/>
        <v>13905950</v>
      </c>
      <c r="F53" s="17">
        <f>SUM(F4:F52)</f>
        <v>2497758</v>
      </c>
      <c r="G53" s="17"/>
      <c r="H53" s="17">
        <f>SUM(H4:H49)</f>
        <v>4702292</v>
      </c>
      <c r="M53" s="49"/>
      <c r="N53" s="50"/>
      <c r="P53" s="20"/>
      <c r="R53" s="20"/>
    </row>
    <row r="54" spans="2:18">
      <c r="B54" s="32"/>
      <c r="C54" s="17"/>
      <c r="D54" s="17"/>
      <c r="E54" s="8">
        <f t="shared" si="0"/>
        <v>13905950</v>
      </c>
      <c r="F54" s="17"/>
      <c r="G54" s="17"/>
      <c r="H54" s="17">
        <f>H53-F53</f>
        <v>2204534</v>
      </c>
      <c r="I54" s="10"/>
      <c r="M54" s="49"/>
      <c r="N54" s="50"/>
      <c r="P54" s="20"/>
      <c r="R54" s="20"/>
    </row>
    <row r="55" spans="2:18">
      <c r="B55" s="32"/>
      <c r="C55" s="17"/>
      <c r="D55" s="17"/>
      <c r="E55" s="8">
        <f t="shared" si="0"/>
        <v>13905950</v>
      </c>
      <c r="F55" s="17"/>
      <c r="G55" s="17"/>
      <c r="H55" s="17">
        <v>-1400000</v>
      </c>
      <c r="I55" s="10" t="s">
        <v>41</v>
      </c>
      <c r="M55" s="49"/>
      <c r="N55" s="50"/>
      <c r="P55" s="20"/>
      <c r="R55" s="20"/>
    </row>
    <row r="56" spans="2:18">
      <c r="B56" s="32"/>
      <c r="C56" s="17"/>
      <c r="D56" s="17">
        <v>-1400000</v>
      </c>
      <c r="E56" s="8">
        <f t="shared" si="0"/>
        <v>12505950</v>
      </c>
      <c r="F56" s="17"/>
      <c r="G56" s="17"/>
      <c r="H56" s="17"/>
      <c r="I56" s="10" t="s">
        <v>42</v>
      </c>
      <c r="M56" s="49"/>
      <c r="N56" s="50"/>
      <c r="P56" s="20"/>
      <c r="R56" s="20"/>
    </row>
    <row r="57" spans="2:18">
      <c r="B57" s="32"/>
      <c r="C57" s="17"/>
      <c r="D57" s="17"/>
      <c r="E57" s="8">
        <f t="shared" si="0"/>
        <v>12505950</v>
      </c>
      <c r="F57" s="17"/>
      <c r="G57" s="17"/>
      <c r="H57" s="17"/>
      <c r="I57" s="10"/>
      <c r="M57" s="49"/>
      <c r="N57" s="50"/>
      <c r="P57" s="20"/>
      <c r="R57" s="20"/>
    </row>
    <row r="58" spans="2:18">
      <c r="B58" s="28" t="s">
        <v>47</v>
      </c>
      <c r="C58" s="22"/>
      <c r="D58" s="22"/>
      <c r="E58" s="14">
        <f t="shared" si="0"/>
        <v>12505950</v>
      </c>
      <c r="F58" s="38"/>
      <c r="G58" s="38"/>
      <c r="H58" s="22">
        <f>H54+H55</f>
        <v>804534</v>
      </c>
      <c r="I58" s="52"/>
      <c r="M58" s="49"/>
      <c r="N58" s="50"/>
      <c r="P58" s="20"/>
      <c r="R58" s="20"/>
    </row>
    <row r="59" spans="2:18">
      <c r="B59" s="32"/>
      <c r="C59" s="17"/>
      <c r="D59" s="17"/>
      <c r="E59" s="8">
        <f t="shared" si="0"/>
        <v>12505950</v>
      </c>
      <c r="F59" s="17"/>
      <c r="G59" s="17"/>
      <c r="H59" s="17"/>
      <c r="M59" s="49"/>
      <c r="N59" s="50"/>
      <c r="P59" s="20"/>
      <c r="R59" s="20"/>
    </row>
    <row r="60" spans="2:18">
      <c r="B60" s="32"/>
      <c r="C60" s="17"/>
      <c r="D60" s="17"/>
      <c r="E60" s="8">
        <f t="shared" si="0"/>
        <v>12505950</v>
      </c>
      <c r="F60" s="17"/>
      <c r="G60" s="17"/>
      <c r="H60" s="17"/>
      <c r="I60" s="10"/>
      <c r="M60" s="49"/>
      <c r="N60" s="50"/>
      <c r="P60" s="20"/>
      <c r="R60" s="20"/>
    </row>
    <row r="61" spans="2:18">
      <c r="B61" s="32"/>
      <c r="C61" s="17"/>
      <c r="D61" s="17"/>
      <c r="E61" s="8">
        <f t="shared" si="0"/>
        <v>12505950</v>
      </c>
      <c r="F61" s="17"/>
      <c r="G61" s="17"/>
      <c r="H61" s="17"/>
      <c r="I61" s="10"/>
      <c r="M61" s="49"/>
      <c r="N61" s="50"/>
      <c r="P61" s="20"/>
      <c r="R61" s="20"/>
    </row>
    <row r="62" spans="2:18">
      <c r="B62" s="32"/>
      <c r="C62" s="17"/>
      <c r="D62" s="17"/>
      <c r="E62" s="8">
        <f t="shared" si="0"/>
        <v>12505950</v>
      </c>
      <c r="F62" s="17"/>
      <c r="G62" s="17"/>
      <c r="H62" s="10"/>
      <c r="I62" s="10"/>
      <c r="M62" s="49"/>
      <c r="N62" s="50"/>
      <c r="P62" s="20"/>
      <c r="R62" s="20"/>
    </row>
    <row r="63" spans="2:18">
      <c r="B63" s="39"/>
      <c r="C63" s="36"/>
      <c r="D63" s="36"/>
      <c r="E63" s="8">
        <f t="shared" si="0"/>
        <v>12505950</v>
      </c>
      <c r="F63" s="36"/>
      <c r="G63" s="36"/>
      <c r="H63" s="36"/>
      <c r="M63" s="49"/>
      <c r="N63" s="50"/>
      <c r="P63" s="20"/>
      <c r="R63" s="20"/>
    </row>
    <row r="64" spans="2:18">
      <c r="B64" s="32"/>
      <c r="C64" s="17"/>
      <c r="D64" s="17"/>
      <c r="E64" s="8">
        <f t="shared" si="0"/>
        <v>12505950</v>
      </c>
      <c r="F64" s="17"/>
      <c r="G64" s="17"/>
      <c r="H64" s="17"/>
      <c r="M64" s="49"/>
      <c r="N64" s="50"/>
      <c r="P64" s="20"/>
      <c r="R64" s="20"/>
    </row>
    <row r="65" spans="2:18">
      <c r="B65" s="32"/>
      <c r="C65" s="17"/>
      <c r="D65" s="17"/>
      <c r="E65" s="8">
        <f t="shared" si="0"/>
        <v>12505950</v>
      </c>
      <c r="F65" s="17"/>
      <c r="G65" s="17"/>
      <c r="H65" s="17"/>
      <c r="I65" s="10"/>
      <c r="M65" s="49"/>
      <c r="N65" s="50"/>
      <c r="P65" s="20"/>
      <c r="R65" s="20"/>
    </row>
    <row r="66" spans="2:18">
      <c r="B66" s="32"/>
      <c r="C66" s="17"/>
      <c r="D66" s="17"/>
      <c r="E66" s="8">
        <f t="shared" si="0"/>
        <v>12505950</v>
      </c>
      <c r="F66" s="36"/>
      <c r="G66" s="36"/>
      <c r="H66" s="36"/>
      <c r="I66" s="48"/>
      <c r="M66" s="49"/>
      <c r="N66" s="50"/>
      <c r="P66" s="20"/>
      <c r="R66" s="20"/>
    </row>
    <row r="67" spans="2:18">
      <c r="B67" s="32"/>
      <c r="C67" s="17"/>
      <c r="D67" s="17"/>
      <c r="E67" s="8">
        <f t="shared" si="0"/>
        <v>12505950</v>
      </c>
      <c r="F67" s="17"/>
      <c r="G67" s="17"/>
      <c r="H67" s="17"/>
      <c r="R67" s="20"/>
    </row>
    <row r="68" spans="2:18">
      <c r="B68" s="32"/>
      <c r="C68" s="17"/>
      <c r="D68" s="17"/>
      <c r="E68" s="8">
        <f t="shared" si="0"/>
        <v>12505950</v>
      </c>
      <c r="F68" s="17"/>
      <c r="G68" s="17"/>
      <c r="H68" s="17"/>
    </row>
    <row r="69" spans="2:18">
      <c r="B69" s="32"/>
      <c r="C69" s="17"/>
      <c r="D69" s="17"/>
      <c r="E69" s="8">
        <f t="shared" si="0"/>
        <v>12505950</v>
      </c>
      <c r="F69" s="17"/>
      <c r="G69" s="17"/>
      <c r="H69" s="17"/>
      <c r="I69" s="10"/>
    </row>
    <row r="70" spans="2:18">
      <c r="B70" s="32"/>
      <c r="C70" s="17"/>
      <c r="D70" s="17"/>
      <c r="E70" s="8">
        <f t="shared" si="0"/>
        <v>12505950</v>
      </c>
      <c r="F70" s="17"/>
      <c r="G70" s="17"/>
      <c r="H70" s="17"/>
    </row>
    <row r="71" spans="2:18">
      <c r="B71" s="32"/>
      <c r="C71" s="17"/>
      <c r="D71" s="17"/>
      <c r="E71" s="8">
        <f t="shared" si="0"/>
        <v>12505950</v>
      </c>
      <c r="F71" s="17"/>
      <c r="G71" s="17"/>
      <c r="H71" s="17"/>
    </row>
    <row r="72" spans="2:18">
      <c r="B72" s="32"/>
      <c r="C72" s="17"/>
      <c r="D72" s="17"/>
      <c r="E72" s="8">
        <f t="shared" si="0"/>
        <v>12505950</v>
      </c>
      <c r="F72" s="17"/>
      <c r="G72" s="17"/>
      <c r="H72" s="17"/>
    </row>
    <row r="73" spans="2:18">
      <c r="B73" s="32"/>
      <c r="C73" s="17"/>
      <c r="D73" s="17"/>
      <c r="E73" s="8">
        <f t="shared" si="0"/>
        <v>12505950</v>
      </c>
      <c r="F73" s="17"/>
      <c r="G73" s="17"/>
      <c r="H73" s="17"/>
    </row>
    <row r="74" spans="2:18">
      <c r="B74" s="32"/>
      <c r="C74" s="17"/>
      <c r="D74" s="17"/>
      <c r="E74" s="8">
        <f t="shared" si="0"/>
        <v>12505950</v>
      </c>
      <c r="F74" s="17"/>
      <c r="G74" s="17"/>
      <c r="H74" s="17"/>
      <c r="I74" s="10"/>
    </row>
    <row r="75" spans="2:18">
      <c r="B75" s="32"/>
      <c r="C75" s="17"/>
      <c r="D75" s="17"/>
      <c r="E75" s="8">
        <f t="shared" si="0"/>
        <v>12505950</v>
      </c>
      <c r="F75" s="17"/>
      <c r="G75" s="17"/>
      <c r="H75" s="17"/>
      <c r="I75" s="10"/>
    </row>
    <row r="76" spans="2:18">
      <c r="B76" s="10"/>
      <c r="C76" s="17"/>
      <c r="D76" s="17"/>
      <c r="E76" s="8">
        <f t="shared" si="0"/>
        <v>12505950</v>
      </c>
      <c r="F76" s="17"/>
      <c r="G76" s="17"/>
      <c r="H76" s="17"/>
      <c r="I76" s="10"/>
    </row>
    <row r="77" spans="2:18">
      <c r="B77" s="10"/>
      <c r="C77" s="17"/>
      <c r="D77" s="17"/>
      <c r="E77" s="8">
        <f t="shared" si="0"/>
        <v>12505950</v>
      </c>
      <c r="F77" s="17"/>
      <c r="G77" s="17"/>
      <c r="H77" s="17"/>
    </row>
    <row r="78" spans="2:18">
      <c r="B78" s="32"/>
      <c r="C78" s="17"/>
      <c r="D78" s="17"/>
      <c r="E78" s="8">
        <f t="shared" si="0"/>
        <v>12505950</v>
      </c>
      <c r="F78" s="36"/>
      <c r="G78" s="36"/>
      <c r="H78" s="36"/>
      <c r="I78" s="48"/>
    </row>
    <row r="79" spans="2:18">
      <c r="B79" s="32"/>
      <c r="C79" s="17"/>
      <c r="D79" s="17"/>
      <c r="E79" s="8">
        <f t="shared" si="0"/>
        <v>12505950</v>
      </c>
      <c r="F79" s="17"/>
      <c r="G79" s="17"/>
      <c r="H79" s="17"/>
      <c r="I79" s="10"/>
    </row>
    <row r="80" spans="2:18">
      <c r="B80" s="32"/>
      <c r="C80" s="17"/>
      <c r="D80" s="17"/>
      <c r="E80" s="8">
        <f t="shared" si="0"/>
        <v>12505950</v>
      </c>
      <c r="F80" s="17"/>
      <c r="G80" s="17"/>
      <c r="H80" s="17"/>
      <c r="I80" s="10"/>
    </row>
    <row r="81" spans="2:10">
      <c r="B81" s="32"/>
      <c r="C81" s="17"/>
      <c r="D81" s="17"/>
      <c r="E81" s="8">
        <f t="shared" ref="E81:E144" si="1">E80+C81+D81</f>
        <v>12505950</v>
      </c>
      <c r="F81" s="17"/>
      <c r="G81" s="17"/>
      <c r="H81" s="17"/>
      <c r="I81" s="10"/>
    </row>
    <row r="82" spans="2:10">
      <c r="B82" s="32"/>
      <c r="C82" s="17"/>
      <c r="D82" s="17"/>
      <c r="E82" s="8">
        <f t="shared" si="1"/>
        <v>12505950</v>
      </c>
      <c r="F82" s="17"/>
      <c r="G82" s="17"/>
      <c r="H82" s="17"/>
      <c r="I82" s="10"/>
    </row>
    <row r="83" spans="2:10">
      <c r="B83" s="32"/>
      <c r="C83" s="17"/>
      <c r="D83" s="17"/>
      <c r="E83" s="8">
        <f t="shared" si="1"/>
        <v>12505950</v>
      </c>
      <c r="F83" s="17"/>
      <c r="G83" s="17"/>
      <c r="H83" s="17"/>
      <c r="I83" s="10"/>
    </row>
    <row r="84" spans="2:10">
      <c r="B84" s="32"/>
      <c r="C84" s="17"/>
      <c r="D84" s="17"/>
      <c r="E84" s="8">
        <f t="shared" si="1"/>
        <v>12505950</v>
      </c>
      <c r="F84" s="17"/>
      <c r="G84" s="17"/>
      <c r="H84" s="17"/>
      <c r="I84" s="10"/>
    </row>
    <row r="85" spans="2:10">
      <c r="B85" s="32"/>
      <c r="C85" s="17"/>
      <c r="D85" s="17"/>
      <c r="E85" s="8">
        <f t="shared" si="1"/>
        <v>12505950</v>
      </c>
      <c r="F85" s="36"/>
      <c r="G85" s="36"/>
      <c r="H85" s="36"/>
      <c r="I85" s="48"/>
      <c r="J85" s="10"/>
    </row>
    <row r="86" spans="2:10">
      <c r="B86" s="32"/>
      <c r="C86" s="17"/>
      <c r="D86" s="17"/>
      <c r="E86" s="8">
        <f t="shared" si="1"/>
        <v>12505950</v>
      </c>
      <c r="F86" s="17"/>
      <c r="G86" s="17"/>
      <c r="H86" s="17"/>
      <c r="I86" s="10"/>
    </row>
    <row r="87" spans="2:10">
      <c r="B87" s="32"/>
      <c r="C87" s="17"/>
      <c r="D87" s="17"/>
      <c r="E87" s="8">
        <f t="shared" si="1"/>
        <v>12505950</v>
      </c>
      <c r="F87" s="17"/>
      <c r="G87" s="17"/>
      <c r="H87" s="17"/>
      <c r="I87" s="10"/>
    </row>
    <row r="88" spans="2:10">
      <c r="B88" s="32"/>
      <c r="C88" s="17"/>
      <c r="D88" s="17"/>
      <c r="E88" s="8">
        <f t="shared" si="1"/>
        <v>12505950</v>
      </c>
      <c r="F88" s="17"/>
      <c r="G88" s="17"/>
      <c r="H88" s="17"/>
      <c r="I88" s="10"/>
    </row>
    <row r="89" spans="2:10">
      <c r="B89" s="32"/>
      <c r="C89" s="17"/>
      <c r="D89" s="17"/>
      <c r="E89" s="8">
        <f t="shared" si="1"/>
        <v>12505950</v>
      </c>
      <c r="F89" s="17"/>
      <c r="G89" s="36"/>
      <c r="H89" s="36"/>
      <c r="I89" s="10"/>
      <c r="J89" s="10"/>
    </row>
    <row r="90" spans="2:10">
      <c r="B90" s="2"/>
      <c r="C90" s="16"/>
      <c r="D90" s="16"/>
      <c r="E90" s="8">
        <f t="shared" si="1"/>
        <v>12505950</v>
      </c>
      <c r="F90" s="17"/>
      <c r="G90" s="17"/>
      <c r="H90" s="17"/>
      <c r="I90" s="10"/>
      <c r="J90" s="10"/>
    </row>
    <row r="91" spans="2:10">
      <c r="B91" s="2"/>
      <c r="C91" s="16"/>
      <c r="D91" s="16"/>
      <c r="E91" s="8">
        <f t="shared" si="1"/>
        <v>12505950</v>
      </c>
      <c r="F91" s="17"/>
      <c r="G91" s="17"/>
      <c r="H91" s="17"/>
      <c r="I91" s="10"/>
      <c r="J91" s="10"/>
    </row>
    <row r="92" spans="2:10">
      <c r="B92" s="2"/>
      <c r="C92" s="16"/>
      <c r="D92" s="16"/>
      <c r="E92" s="8">
        <f t="shared" si="1"/>
        <v>12505950</v>
      </c>
      <c r="F92" s="17"/>
      <c r="G92" s="17"/>
      <c r="H92" s="17"/>
      <c r="I92" s="10"/>
    </row>
    <row r="93" spans="2:10">
      <c r="B93" s="2"/>
      <c r="C93" s="16"/>
      <c r="D93" s="16"/>
      <c r="E93" s="8">
        <f t="shared" si="1"/>
        <v>12505950</v>
      </c>
      <c r="F93" s="17"/>
      <c r="G93" s="17"/>
      <c r="H93" s="17"/>
      <c r="J93" s="10"/>
    </row>
    <row r="94" spans="2:10">
      <c r="B94" s="2"/>
      <c r="C94" s="16"/>
      <c r="D94" s="16"/>
      <c r="E94" s="8">
        <f t="shared" si="1"/>
        <v>12505950</v>
      </c>
      <c r="F94" s="17"/>
      <c r="G94" s="17"/>
      <c r="H94" s="17"/>
      <c r="I94" s="10"/>
      <c r="J94" s="10"/>
    </row>
    <row r="95" spans="2:10">
      <c r="B95" s="2"/>
      <c r="C95" s="16"/>
      <c r="D95" s="16"/>
      <c r="E95" s="8">
        <f t="shared" si="1"/>
        <v>12505950</v>
      </c>
      <c r="F95" s="17"/>
      <c r="G95" s="17"/>
      <c r="H95" s="17"/>
      <c r="I95" s="10"/>
      <c r="J95" s="10"/>
    </row>
    <row r="96" spans="2:10">
      <c r="B96" s="2"/>
      <c r="C96" s="16"/>
      <c r="D96" s="16"/>
      <c r="E96" s="8">
        <f t="shared" si="1"/>
        <v>12505950</v>
      </c>
      <c r="F96" s="17"/>
      <c r="G96" s="17"/>
      <c r="H96" s="17"/>
      <c r="I96" s="10"/>
      <c r="J96" s="10"/>
    </row>
    <row r="97" spans="2:10">
      <c r="B97" s="30"/>
      <c r="C97" s="46"/>
      <c r="D97" s="46"/>
      <c r="E97" s="8">
        <f t="shared" si="1"/>
        <v>12505950</v>
      </c>
      <c r="F97" s="17"/>
      <c r="G97" s="17"/>
      <c r="H97" s="17"/>
      <c r="I97" s="10"/>
      <c r="J97" s="10"/>
    </row>
    <row r="98" spans="2:10">
      <c r="B98" s="30"/>
      <c r="C98" s="46"/>
      <c r="D98" s="46"/>
      <c r="E98" s="8">
        <f t="shared" si="1"/>
        <v>12505950</v>
      </c>
      <c r="F98" s="17"/>
      <c r="G98" s="17"/>
      <c r="H98" s="17"/>
      <c r="I98" s="10"/>
      <c r="J98" s="10"/>
    </row>
    <row r="99" spans="2:10">
      <c r="B99" s="2"/>
      <c r="C99" s="16"/>
      <c r="D99" s="16"/>
      <c r="E99" s="8">
        <f t="shared" si="1"/>
        <v>12505950</v>
      </c>
      <c r="F99" s="17"/>
      <c r="G99" s="17"/>
      <c r="H99" s="17"/>
      <c r="I99" s="10"/>
      <c r="J99" s="10"/>
    </row>
    <row r="100" spans="2:10">
      <c r="B100" s="2"/>
      <c r="C100" s="16"/>
      <c r="D100" s="16"/>
      <c r="E100" s="8">
        <f t="shared" si="1"/>
        <v>12505950</v>
      </c>
      <c r="F100" s="17"/>
      <c r="G100" s="17"/>
      <c r="H100" s="17"/>
      <c r="J100" s="10"/>
    </row>
    <row r="101" spans="2:10">
      <c r="B101" s="2"/>
      <c r="C101" s="16"/>
      <c r="D101" s="16"/>
      <c r="E101" s="8">
        <f t="shared" si="1"/>
        <v>12505950</v>
      </c>
      <c r="F101" s="17"/>
      <c r="G101" s="17"/>
      <c r="H101" s="17"/>
      <c r="I101" s="10"/>
      <c r="J101" s="10"/>
    </row>
    <row r="102" spans="2:10">
      <c r="B102" s="2"/>
      <c r="C102" s="16"/>
      <c r="D102" s="16"/>
      <c r="E102" s="8">
        <f t="shared" si="1"/>
        <v>12505950</v>
      </c>
      <c r="F102" s="17"/>
      <c r="G102" s="17"/>
      <c r="H102" s="17"/>
      <c r="J102" s="10"/>
    </row>
    <row r="103" spans="2:10">
      <c r="B103" s="2"/>
      <c r="D103" s="16"/>
      <c r="E103" s="8">
        <f t="shared" si="1"/>
        <v>12505950</v>
      </c>
      <c r="F103" s="17"/>
      <c r="G103" s="10"/>
      <c r="H103" s="17"/>
      <c r="J103" s="10"/>
    </row>
    <row r="104" spans="2:10">
      <c r="B104" s="2"/>
      <c r="D104" s="16"/>
      <c r="E104" s="8">
        <f t="shared" si="1"/>
        <v>12505950</v>
      </c>
      <c r="F104" s="17"/>
      <c r="G104" s="10"/>
      <c r="H104" s="17"/>
      <c r="I104" s="10"/>
      <c r="J104" s="10"/>
    </row>
    <row r="105" spans="2:10">
      <c r="B105" s="2"/>
      <c r="C105" s="16"/>
      <c r="D105" s="16"/>
      <c r="E105" s="8">
        <f t="shared" si="1"/>
        <v>12505950</v>
      </c>
      <c r="F105" s="17"/>
      <c r="G105" s="17"/>
      <c r="H105" s="17"/>
      <c r="I105" s="10"/>
      <c r="J105" s="10"/>
    </row>
    <row r="106" spans="2:10">
      <c r="B106" s="2"/>
      <c r="C106" s="16"/>
      <c r="D106" s="16"/>
      <c r="E106" s="8">
        <f t="shared" si="1"/>
        <v>12505950</v>
      </c>
      <c r="F106" s="17"/>
      <c r="G106" s="17"/>
      <c r="H106" s="17"/>
      <c r="I106" s="10"/>
      <c r="J106" s="10"/>
    </row>
    <row r="107" spans="2:10">
      <c r="B107" s="2"/>
      <c r="C107" s="16"/>
      <c r="D107" s="16"/>
      <c r="E107" s="8">
        <f t="shared" si="1"/>
        <v>12505950</v>
      </c>
      <c r="F107" s="17"/>
      <c r="G107" s="17"/>
      <c r="H107" s="17"/>
      <c r="J107" s="10"/>
    </row>
    <row r="108" spans="2:10">
      <c r="B108" s="2"/>
      <c r="C108" s="16"/>
      <c r="D108" s="16"/>
      <c r="E108" s="8">
        <f t="shared" si="1"/>
        <v>12505950</v>
      </c>
      <c r="F108" s="17"/>
      <c r="G108" s="17"/>
      <c r="H108" s="17"/>
      <c r="I108" s="10"/>
      <c r="J108" s="10"/>
    </row>
    <row r="109" spans="2:10">
      <c r="B109" s="2"/>
      <c r="C109" s="16"/>
      <c r="D109" s="16"/>
      <c r="E109" s="8">
        <f t="shared" si="1"/>
        <v>12505950</v>
      </c>
      <c r="F109" s="17"/>
      <c r="G109" s="17"/>
      <c r="H109" s="17"/>
      <c r="I109" s="10"/>
      <c r="J109" s="10"/>
    </row>
    <row r="110" spans="2:10">
      <c r="B110" s="2"/>
      <c r="C110" s="16"/>
      <c r="D110" s="16"/>
      <c r="E110" s="8">
        <f t="shared" si="1"/>
        <v>12505950</v>
      </c>
      <c r="F110" s="17"/>
      <c r="G110" s="17"/>
      <c r="H110" s="17"/>
      <c r="J110" s="10"/>
    </row>
    <row r="111" spans="2:10">
      <c r="B111" s="2"/>
      <c r="C111" s="16"/>
      <c r="D111" s="16"/>
      <c r="E111" s="8">
        <f t="shared" si="1"/>
        <v>12505950</v>
      </c>
      <c r="F111" s="17"/>
      <c r="G111" s="17"/>
      <c r="H111" s="17"/>
      <c r="I111" s="10"/>
      <c r="J111" s="10"/>
    </row>
    <row r="112" spans="2:10">
      <c r="B112" s="2"/>
      <c r="C112" s="16"/>
      <c r="D112" s="16"/>
      <c r="E112" s="8">
        <f t="shared" si="1"/>
        <v>12505950</v>
      </c>
      <c r="F112" s="17"/>
      <c r="G112" s="17"/>
      <c r="H112" s="17"/>
      <c r="I112" s="10"/>
      <c r="J112" s="10"/>
    </row>
    <row r="113" spans="1:10">
      <c r="B113" s="39"/>
      <c r="C113" s="36"/>
      <c r="D113" s="36"/>
      <c r="E113" s="8">
        <f t="shared" si="1"/>
        <v>12505950</v>
      </c>
      <c r="F113" s="36"/>
      <c r="G113" s="36"/>
      <c r="H113" s="36"/>
      <c r="I113" s="10"/>
      <c r="J113" s="10"/>
    </row>
    <row r="114" spans="1:10">
      <c r="B114" s="2"/>
      <c r="C114" s="16"/>
      <c r="D114" s="16"/>
      <c r="E114" s="8">
        <f t="shared" si="1"/>
        <v>12505950</v>
      </c>
      <c r="F114" s="17"/>
      <c r="G114" s="17"/>
      <c r="H114" s="17"/>
      <c r="I114" s="10"/>
      <c r="J114" s="10"/>
    </row>
    <row r="115" spans="1:10">
      <c r="B115" s="2"/>
      <c r="C115" s="16"/>
      <c r="D115" s="16"/>
      <c r="E115" s="8">
        <f t="shared" si="1"/>
        <v>12505950</v>
      </c>
      <c r="F115" s="17"/>
      <c r="G115" s="17"/>
      <c r="H115" s="17"/>
      <c r="J115" s="10"/>
    </row>
    <row r="116" spans="1:10">
      <c r="B116" s="2"/>
      <c r="C116" s="16"/>
      <c r="D116" s="16"/>
      <c r="E116" s="8">
        <f t="shared" si="1"/>
        <v>12505950</v>
      </c>
      <c r="G116" s="17"/>
      <c r="J116" s="10"/>
    </row>
    <row r="117" spans="1:10">
      <c r="B117" s="2"/>
      <c r="C117" s="16"/>
      <c r="D117" s="16"/>
      <c r="E117" s="8">
        <f t="shared" si="1"/>
        <v>12505950</v>
      </c>
      <c r="F117" s="17"/>
      <c r="G117" s="17"/>
      <c r="H117" s="17"/>
      <c r="I117" s="10"/>
      <c r="J117" s="10"/>
    </row>
    <row r="118" spans="1:10">
      <c r="B118" s="2"/>
      <c r="C118" s="16"/>
      <c r="D118" s="16"/>
      <c r="E118" s="8">
        <f t="shared" si="1"/>
        <v>12505950</v>
      </c>
      <c r="F118" s="17"/>
      <c r="G118" s="17"/>
      <c r="H118" s="17"/>
      <c r="I118" s="10"/>
      <c r="J118" s="10"/>
    </row>
    <row r="119" spans="1:10">
      <c r="B119" s="39"/>
      <c r="C119" s="36"/>
      <c r="D119" s="36"/>
      <c r="E119" s="8">
        <f t="shared" si="1"/>
        <v>12505950</v>
      </c>
      <c r="F119" s="36"/>
      <c r="G119" s="36"/>
      <c r="H119" s="36"/>
      <c r="I119" s="10"/>
      <c r="J119" s="10"/>
    </row>
    <row r="120" spans="1:10">
      <c r="B120" s="32"/>
      <c r="C120" s="17"/>
      <c r="D120" s="17"/>
      <c r="E120" s="8">
        <f t="shared" si="1"/>
        <v>12505950</v>
      </c>
      <c r="F120" s="17"/>
      <c r="G120" s="17"/>
      <c r="H120" s="17"/>
      <c r="I120" s="10"/>
      <c r="J120" s="10"/>
    </row>
    <row r="121" spans="1:10">
      <c r="B121" s="2"/>
      <c r="C121" s="16"/>
      <c r="D121" s="16"/>
      <c r="E121" s="8">
        <f t="shared" si="1"/>
        <v>12505950</v>
      </c>
      <c r="I121" s="10"/>
      <c r="J121" s="10"/>
    </row>
    <row r="122" spans="1:10">
      <c r="B122" s="2"/>
      <c r="C122" s="16"/>
      <c r="D122" s="16"/>
      <c r="E122" s="8">
        <f t="shared" si="1"/>
        <v>12505950</v>
      </c>
      <c r="I122" s="10"/>
      <c r="J122" s="10"/>
    </row>
    <row r="123" spans="1:10">
      <c r="B123" s="39"/>
      <c r="C123" s="17"/>
      <c r="D123" s="17"/>
      <c r="E123" s="8">
        <f t="shared" si="1"/>
        <v>12505950</v>
      </c>
      <c r="I123" s="10"/>
      <c r="J123" s="10"/>
    </row>
    <row r="124" spans="1:10">
      <c r="B124" s="2"/>
      <c r="C124" s="16"/>
      <c r="D124" s="16"/>
      <c r="E124" s="8">
        <f t="shared" si="1"/>
        <v>12505950</v>
      </c>
      <c r="F124" s="17"/>
      <c r="G124" s="17"/>
      <c r="H124" s="10"/>
      <c r="I124" s="10"/>
      <c r="J124" s="10"/>
    </row>
    <row r="125" spans="1:10">
      <c r="B125" s="2"/>
      <c r="C125" s="16"/>
      <c r="D125" s="16"/>
      <c r="E125" s="8">
        <f t="shared" si="1"/>
        <v>12505950</v>
      </c>
      <c r="F125" s="17"/>
      <c r="G125" s="17"/>
      <c r="H125" s="17"/>
      <c r="I125" s="10"/>
      <c r="J125" s="10"/>
    </row>
    <row r="126" spans="1:10">
      <c r="A126" s="44"/>
      <c r="B126" s="44"/>
      <c r="C126" s="43"/>
      <c r="D126" s="43">
        <v>-33950</v>
      </c>
      <c r="E126" s="8">
        <f t="shared" si="1"/>
        <v>12472000</v>
      </c>
      <c r="F126" s="43"/>
      <c r="G126" s="43"/>
      <c r="H126" s="43"/>
      <c r="I126" s="44" t="s">
        <v>263</v>
      </c>
    </row>
    <row r="127" spans="1:10">
      <c r="B127" s="39"/>
      <c r="C127" s="17"/>
      <c r="D127" s="17"/>
      <c r="E127" s="8">
        <f t="shared" si="1"/>
        <v>12472000</v>
      </c>
      <c r="F127" s="17"/>
      <c r="G127" s="17"/>
      <c r="H127" s="17"/>
      <c r="I127" s="10"/>
    </row>
    <row r="128" spans="1:10">
      <c r="B128" s="32"/>
      <c r="C128" s="17"/>
      <c r="D128" s="17"/>
      <c r="E128" s="8">
        <f t="shared" si="1"/>
        <v>12472000</v>
      </c>
      <c r="F128" s="17"/>
      <c r="G128" s="17"/>
      <c r="H128" s="17"/>
      <c r="I128" s="10"/>
    </row>
    <row r="129" spans="2:12">
      <c r="B129" s="39"/>
      <c r="C129" s="17"/>
      <c r="D129" s="17"/>
      <c r="E129" s="8">
        <f t="shared" si="1"/>
        <v>12472000</v>
      </c>
      <c r="F129" s="36"/>
      <c r="G129" s="36"/>
      <c r="H129" s="36"/>
      <c r="I129" s="10"/>
    </row>
    <row r="130" spans="2:12">
      <c r="B130" s="2"/>
      <c r="C130" s="16"/>
      <c r="D130" s="16"/>
      <c r="E130" s="8">
        <f t="shared" si="1"/>
        <v>12472000</v>
      </c>
      <c r="F130" s="17"/>
      <c r="G130" s="17"/>
      <c r="H130" s="17"/>
      <c r="I130" s="10"/>
    </row>
    <row r="131" spans="2:12">
      <c r="B131" s="2"/>
      <c r="C131" s="16"/>
      <c r="D131" s="16"/>
      <c r="E131" s="8">
        <f t="shared" si="1"/>
        <v>12472000</v>
      </c>
      <c r="F131" s="17"/>
      <c r="G131" s="17"/>
      <c r="H131" s="17"/>
      <c r="I131" s="10"/>
    </row>
    <row r="132" spans="2:12">
      <c r="B132" s="2"/>
      <c r="C132" s="16"/>
      <c r="D132" s="16"/>
      <c r="E132" s="8">
        <f t="shared" si="1"/>
        <v>12472000</v>
      </c>
      <c r="F132" s="17"/>
      <c r="G132" s="17"/>
      <c r="H132" s="17"/>
      <c r="I132" s="10"/>
    </row>
    <row r="133" spans="2:12">
      <c r="B133" s="2"/>
      <c r="C133" s="16"/>
      <c r="D133" s="16"/>
      <c r="E133" s="8">
        <f t="shared" si="1"/>
        <v>12472000</v>
      </c>
      <c r="F133" s="16"/>
      <c r="G133" s="16"/>
      <c r="H133" s="16"/>
    </row>
    <row r="134" spans="2:12">
      <c r="B134" s="2"/>
      <c r="C134" s="16"/>
      <c r="D134" s="16"/>
      <c r="E134" s="8">
        <f t="shared" si="1"/>
        <v>12472000</v>
      </c>
      <c r="F134" s="16"/>
      <c r="G134" s="16"/>
      <c r="H134" s="16"/>
    </row>
    <row r="135" spans="2:12">
      <c r="B135" s="2"/>
      <c r="C135" s="16"/>
      <c r="D135" s="16"/>
      <c r="E135" s="8">
        <f t="shared" si="1"/>
        <v>12472000</v>
      </c>
      <c r="F135" s="16"/>
      <c r="G135" s="16"/>
      <c r="H135" s="16"/>
    </row>
    <row r="136" spans="2:12">
      <c r="B136" s="2"/>
      <c r="C136" s="16"/>
      <c r="D136" s="16"/>
      <c r="E136" s="8">
        <f t="shared" si="1"/>
        <v>12472000</v>
      </c>
      <c r="F136" s="16"/>
      <c r="G136" s="16"/>
      <c r="H136" s="16"/>
    </row>
    <row r="137" spans="2:12">
      <c r="B137" s="2"/>
      <c r="C137" s="16"/>
      <c r="D137" s="16"/>
      <c r="E137" s="8">
        <f t="shared" si="1"/>
        <v>12472000</v>
      </c>
      <c r="F137" s="16"/>
      <c r="G137" s="16"/>
      <c r="H137" s="16"/>
    </row>
    <row r="138" spans="2:12">
      <c r="B138" s="2"/>
      <c r="C138" s="16"/>
      <c r="D138" s="16"/>
      <c r="E138" s="8">
        <f t="shared" si="1"/>
        <v>12472000</v>
      </c>
      <c r="F138" s="16"/>
      <c r="G138" s="16"/>
      <c r="H138" s="16"/>
    </row>
    <row r="139" spans="2:12">
      <c r="B139" s="2"/>
      <c r="C139" s="16"/>
      <c r="D139" s="16"/>
      <c r="E139" s="8">
        <f t="shared" si="1"/>
        <v>12472000</v>
      </c>
      <c r="F139" s="16"/>
      <c r="G139" s="16"/>
      <c r="H139" s="16"/>
    </row>
    <row r="140" spans="2:12">
      <c r="B140" s="2"/>
      <c r="C140" s="16"/>
      <c r="D140" s="16"/>
      <c r="E140" s="8">
        <f t="shared" si="1"/>
        <v>12472000</v>
      </c>
      <c r="F140" s="16"/>
      <c r="G140" s="16"/>
      <c r="H140" s="16"/>
    </row>
    <row r="141" spans="2:12">
      <c r="B141" s="2"/>
      <c r="C141" s="17"/>
      <c r="D141" s="17"/>
      <c r="E141" s="8">
        <f t="shared" si="1"/>
        <v>12472000</v>
      </c>
      <c r="F141" s="17"/>
      <c r="G141" s="17"/>
      <c r="H141" s="17"/>
      <c r="I141" s="10"/>
    </row>
    <row r="142" spans="2:12">
      <c r="B142" s="32"/>
      <c r="C142" s="17"/>
      <c r="D142" s="17"/>
      <c r="E142" s="8">
        <f t="shared" si="1"/>
        <v>12472000</v>
      </c>
      <c r="F142" s="17"/>
      <c r="G142" s="17"/>
      <c r="H142" s="17"/>
      <c r="I142" s="10"/>
      <c r="J142" s="10"/>
      <c r="K142" s="10"/>
      <c r="L142" s="10"/>
    </row>
    <row r="143" spans="2:12">
      <c r="B143" s="32"/>
      <c r="C143" s="17"/>
      <c r="D143" s="17"/>
      <c r="E143" s="8">
        <f t="shared" si="1"/>
        <v>12472000</v>
      </c>
      <c r="F143" s="17"/>
      <c r="G143" s="17"/>
      <c r="H143" s="17"/>
      <c r="I143" s="10"/>
      <c r="J143" s="10"/>
      <c r="K143" s="10"/>
      <c r="L143" s="10"/>
    </row>
    <row r="144" spans="2:12">
      <c r="B144" s="32"/>
      <c r="C144" s="17"/>
      <c r="D144" s="17"/>
      <c r="E144" s="8">
        <f t="shared" si="1"/>
        <v>12472000</v>
      </c>
      <c r="F144" s="17"/>
      <c r="G144" s="17"/>
      <c r="H144" s="17"/>
      <c r="I144" s="10"/>
      <c r="J144" s="10"/>
      <c r="K144" s="10"/>
      <c r="L144" s="10"/>
    </row>
    <row r="145" spans="2:12">
      <c r="B145" s="2"/>
      <c r="C145" s="16"/>
      <c r="D145" s="16"/>
      <c r="E145" s="8">
        <f t="shared" ref="E145:E186" si="2">E144+C145+D145</f>
        <v>12472000</v>
      </c>
      <c r="F145" s="17"/>
      <c r="G145" s="17"/>
      <c r="H145" s="17"/>
      <c r="I145" s="10"/>
      <c r="J145" s="10"/>
      <c r="K145" s="10"/>
      <c r="L145" s="10"/>
    </row>
    <row r="146" spans="2:12">
      <c r="B146" s="2"/>
      <c r="C146" s="16"/>
      <c r="D146" s="16"/>
      <c r="E146" s="8">
        <f t="shared" si="2"/>
        <v>12472000</v>
      </c>
      <c r="F146" s="17"/>
      <c r="G146" s="17"/>
      <c r="H146" s="17"/>
      <c r="I146" s="10"/>
      <c r="J146" s="10"/>
      <c r="K146" s="10"/>
      <c r="L146" s="10"/>
    </row>
    <row r="147" spans="2:12">
      <c r="B147" s="2"/>
      <c r="C147" s="16"/>
      <c r="D147" s="16"/>
      <c r="E147" s="8">
        <f t="shared" si="2"/>
        <v>12472000</v>
      </c>
      <c r="F147" s="17"/>
      <c r="G147" s="17"/>
      <c r="H147" s="17"/>
      <c r="I147" s="10"/>
      <c r="J147" s="10"/>
      <c r="K147" s="10"/>
      <c r="L147" s="10"/>
    </row>
    <row r="148" spans="2:12">
      <c r="B148" s="2"/>
      <c r="C148" s="16"/>
      <c r="D148" s="16"/>
      <c r="E148" s="8">
        <f t="shared" si="2"/>
        <v>12472000</v>
      </c>
      <c r="F148" s="16"/>
      <c r="G148" s="16"/>
      <c r="H148" s="16"/>
    </row>
    <row r="149" spans="2:12">
      <c r="B149" s="2"/>
      <c r="C149" s="16"/>
      <c r="D149" s="16"/>
      <c r="E149" s="8">
        <f t="shared" si="2"/>
        <v>12472000</v>
      </c>
      <c r="F149" s="16"/>
      <c r="G149" s="16"/>
      <c r="H149" s="16"/>
    </row>
    <row r="150" spans="2:12">
      <c r="B150" s="2"/>
      <c r="C150" s="16"/>
      <c r="D150" s="16"/>
      <c r="E150" s="8">
        <f t="shared" si="2"/>
        <v>12472000</v>
      </c>
      <c r="F150" s="16"/>
      <c r="G150" s="16"/>
      <c r="H150" s="16"/>
    </row>
    <row r="151" spans="2:12">
      <c r="B151" s="2"/>
      <c r="C151" s="16"/>
      <c r="D151" s="16"/>
      <c r="E151" s="8">
        <f t="shared" si="2"/>
        <v>12472000</v>
      </c>
      <c r="F151" s="16"/>
      <c r="G151" s="16"/>
      <c r="H151" s="16"/>
    </row>
    <row r="152" spans="2:12">
      <c r="B152" s="2"/>
      <c r="C152" s="16"/>
      <c r="D152" s="16"/>
      <c r="E152" s="8">
        <f t="shared" si="2"/>
        <v>12472000</v>
      </c>
      <c r="F152" s="16"/>
      <c r="G152" s="16"/>
      <c r="H152" s="16"/>
    </row>
    <row r="153" spans="2:12">
      <c r="B153" s="2"/>
      <c r="C153" s="16"/>
      <c r="D153" s="16"/>
      <c r="E153" s="8">
        <f t="shared" si="2"/>
        <v>12472000</v>
      </c>
      <c r="F153" s="16"/>
      <c r="G153" s="16"/>
      <c r="H153" s="16"/>
    </row>
    <row r="154" spans="2:12">
      <c r="B154" s="2"/>
      <c r="C154" s="16"/>
      <c r="D154" s="16"/>
      <c r="E154" s="8">
        <f t="shared" si="2"/>
        <v>12472000</v>
      </c>
      <c r="F154" s="16"/>
      <c r="G154" s="16"/>
      <c r="H154" s="16"/>
    </row>
    <row r="155" spans="2:12">
      <c r="B155" s="2"/>
      <c r="C155" s="16"/>
      <c r="D155" s="16"/>
      <c r="E155" s="8">
        <f t="shared" si="2"/>
        <v>12472000</v>
      </c>
      <c r="F155" s="16"/>
      <c r="G155" s="16"/>
      <c r="H155" s="16"/>
    </row>
    <row r="156" spans="2:12">
      <c r="B156" s="2"/>
      <c r="C156" s="16"/>
      <c r="D156" s="16"/>
      <c r="E156" s="8">
        <f t="shared" si="2"/>
        <v>12472000</v>
      </c>
      <c r="F156" s="16"/>
      <c r="G156" s="16"/>
      <c r="H156" s="16"/>
    </row>
    <row r="157" spans="2:12">
      <c r="B157" s="2"/>
      <c r="C157" s="16"/>
      <c r="D157" s="16"/>
      <c r="E157" s="8">
        <f t="shared" si="2"/>
        <v>12472000</v>
      </c>
      <c r="F157" s="16"/>
      <c r="G157" s="16"/>
      <c r="H157" s="16"/>
    </row>
    <row r="158" spans="2:12">
      <c r="C158" s="16"/>
      <c r="D158" s="16"/>
      <c r="E158" s="8">
        <f t="shared" si="2"/>
        <v>12472000</v>
      </c>
      <c r="G158" s="16"/>
      <c r="I158" s="24"/>
    </row>
    <row r="159" spans="2:12">
      <c r="C159" s="16"/>
      <c r="D159" s="16"/>
      <c r="E159" s="8">
        <f t="shared" si="2"/>
        <v>12472000</v>
      </c>
      <c r="I159" s="24"/>
    </row>
    <row r="160" spans="2:12">
      <c r="B160" s="2"/>
      <c r="C160" s="16"/>
      <c r="D160" s="16"/>
      <c r="E160" s="8">
        <f t="shared" si="2"/>
        <v>12472000</v>
      </c>
      <c r="F160" s="16"/>
      <c r="G160" s="16"/>
      <c r="H160" s="16"/>
    </row>
    <row r="161" spans="2:8">
      <c r="C161" s="16"/>
      <c r="D161" s="16"/>
      <c r="E161" s="8">
        <f t="shared" si="2"/>
        <v>12472000</v>
      </c>
      <c r="F161" s="16"/>
      <c r="G161" s="16"/>
      <c r="H161" s="16"/>
    </row>
    <row r="162" spans="2:8">
      <c r="C162" s="16"/>
      <c r="D162" s="16"/>
      <c r="E162" s="8">
        <f t="shared" si="2"/>
        <v>12472000</v>
      </c>
      <c r="F162" s="16"/>
      <c r="G162" s="16"/>
      <c r="H162" s="16"/>
    </row>
    <row r="163" spans="2:8">
      <c r="C163" s="16"/>
      <c r="D163" s="16"/>
      <c r="E163" s="8">
        <f t="shared" si="2"/>
        <v>12472000</v>
      </c>
      <c r="F163" s="16"/>
      <c r="G163" s="16"/>
      <c r="H163" s="16"/>
    </row>
    <row r="164" spans="2:8">
      <c r="C164" s="16"/>
      <c r="D164" s="16"/>
      <c r="E164" s="8">
        <f t="shared" si="2"/>
        <v>12472000</v>
      </c>
      <c r="F164" s="16"/>
      <c r="G164" s="16"/>
      <c r="H164" s="16"/>
    </row>
    <row r="165" spans="2:8">
      <c r="B165" s="2"/>
      <c r="C165" s="16"/>
      <c r="D165" s="16"/>
      <c r="E165" s="8">
        <f t="shared" si="2"/>
        <v>12472000</v>
      </c>
      <c r="F165" s="16"/>
      <c r="G165" s="16"/>
      <c r="H165" s="16"/>
    </row>
    <row r="166" spans="2:8">
      <c r="B166" s="2"/>
      <c r="C166" s="16"/>
      <c r="D166" s="16"/>
      <c r="E166" s="8">
        <f t="shared" si="2"/>
        <v>12472000</v>
      </c>
      <c r="F166" s="16"/>
      <c r="G166" s="16"/>
      <c r="H166" s="16"/>
    </row>
    <row r="167" spans="2:8">
      <c r="C167" s="16"/>
      <c r="D167" s="16"/>
      <c r="E167" s="8">
        <f t="shared" si="2"/>
        <v>12472000</v>
      </c>
      <c r="F167" s="16"/>
      <c r="G167" s="16"/>
      <c r="H167" s="16"/>
    </row>
    <row r="168" spans="2:8">
      <c r="C168" s="16"/>
      <c r="D168" s="16"/>
      <c r="E168" s="8">
        <f t="shared" si="2"/>
        <v>12472000</v>
      </c>
      <c r="F168" s="16"/>
      <c r="G168" s="16"/>
      <c r="H168" s="16"/>
    </row>
    <row r="169" spans="2:8">
      <c r="C169" s="16"/>
      <c r="D169" s="16"/>
      <c r="E169" s="8">
        <f t="shared" si="2"/>
        <v>12472000</v>
      </c>
      <c r="F169" s="16"/>
      <c r="G169" s="16"/>
      <c r="H169" s="16"/>
    </row>
    <row r="170" spans="2:8">
      <c r="C170" s="16"/>
      <c r="D170" s="16"/>
      <c r="E170" s="8">
        <f t="shared" si="2"/>
        <v>12472000</v>
      </c>
      <c r="F170" s="16"/>
      <c r="G170" s="16"/>
      <c r="H170" s="16"/>
    </row>
    <row r="171" spans="2:8">
      <c r="C171" s="16"/>
      <c r="D171" s="16"/>
      <c r="E171" s="8">
        <f t="shared" si="2"/>
        <v>12472000</v>
      </c>
      <c r="F171" s="16"/>
      <c r="G171" s="16"/>
      <c r="H171" s="16"/>
    </row>
    <row r="172" spans="2:8">
      <c r="C172" s="16"/>
      <c r="D172" s="16"/>
      <c r="E172" s="8">
        <f t="shared" si="2"/>
        <v>12472000</v>
      </c>
      <c r="F172" s="16"/>
      <c r="G172" s="16"/>
      <c r="H172" s="16"/>
    </row>
    <row r="173" spans="2:8">
      <c r="C173" s="16"/>
      <c r="D173" s="16"/>
      <c r="E173" s="8">
        <f t="shared" si="2"/>
        <v>12472000</v>
      </c>
      <c r="F173" s="16"/>
      <c r="G173" s="16"/>
      <c r="H173" s="16"/>
    </row>
    <row r="174" spans="2:8">
      <c r="C174" s="16"/>
      <c r="D174" s="16"/>
      <c r="E174" s="8">
        <f t="shared" si="2"/>
        <v>12472000</v>
      </c>
      <c r="F174" s="16"/>
      <c r="G174" s="16"/>
      <c r="H174" s="16"/>
    </row>
    <row r="175" spans="2:8">
      <c r="C175" s="16"/>
      <c r="D175" s="16"/>
      <c r="E175" s="8">
        <f t="shared" si="2"/>
        <v>12472000</v>
      </c>
      <c r="F175" s="16"/>
      <c r="G175" s="16"/>
      <c r="H175" s="16"/>
    </row>
    <row r="176" spans="2:8">
      <c r="C176" s="16"/>
      <c r="D176" s="16"/>
      <c r="E176" s="8">
        <f t="shared" si="2"/>
        <v>12472000</v>
      </c>
      <c r="F176" s="16"/>
      <c r="G176" s="16"/>
      <c r="H176" s="16"/>
    </row>
    <row r="177" spans="3:9">
      <c r="C177" s="16"/>
      <c r="D177" s="16"/>
      <c r="E177" s="8">
        <f t="shared" si="2"/>
        <v>12472000</v>
      </c>
      <c r="F177" s="16"/>
      <c r="G177" s="16"/>
      <c r="H177" s="16"/>
    </row>
    <row r="178" spans="3:9">
      <c r="C178" s="16"/>
      <c r="D178" s="16"/>
      <c r="E178" s="8">
        <f t="shared" si="2"/>
        <v>12472000</v>
      </c>
      <c r="F178" s="16"/>
      <c r="G178" s="16"/>
      <c r="H178" s="16"/>
    </row>
    <row r="179" spans="3:9">
      <c r="C179" s="16"/>
      <c r="D179" s="16"/>
      <c r="E179" s="8">
        <f t="shared" si="2"/>
        <v>12472000</v>
      </c>
      <c r="F179" s="16"/>
      <c r="G179" s="16"/>
      <c r="H179" s="16"/>
    </row>
    <row r="180" spans="3:9">
      <c r="C180" s="16"/>
      <c r="D180" s="16"/>
      <c r="E180" s="8">
        <f t="shared" si="2"/>
        <v>12472000</v>
      </c>
      <c r="F180" s="16"/>
      <c r="G180" s="16"/>
      <c r="H180" s="16"/>
    </row>
    <row r="181" spans="3:9">
      <c r="C181" s="16"/>
      <c r="D181" s="16"/>
      <c r="E181" s="8">
        <f t="shared" si="2"/>
        <v>12472000</v>
      </c>
      <c r="F181" s="16"/>
      <c r="G181" s="16"/>
      <c r="H181" s="16"/>
    </row>
    <row r="182" spans="3:9">
      <c r="C182" s="16"/>
      <c r="D182" s="16"/>
      <c r="E182" s="8">
        <f t="shared" si="2"/>
        <v>12472000</v>
      </c>
      <c r="F182" s="16"/>
      <c r="G182" s="16"/>
      <c r="H182" s="16"/>
      <c r="I182" s="2"/>
    </row>
    <row r="183" spans="3:9">
      <c r="C183" s="16"/>
      <c r="D183" s="16">
        <v>-12000000</v>
      </c>
      <c r="E183" s="8">
        <f t="shared" si="2"/>
        <v>472000</v>
      </c>
      <c r="F183" s="16"/>
      <c r="G183" s="16"/>
      <c r="H183" s="16"/>
      <c r="I183" s="1" t="s">
        <v>557</v>
      </c>
    </row>
    <row r="184" spans="3:9">
      <c r="C184" s="16"/>
      <c r="D184" s="16"/>
      <c r="E184" s="8">
        <f t="shared" si="2"/>
        <v>472000</v>
      </c>
      <c r="F184" s="16"/>
      <c r="G184" s="16"/>
      <c r="H184" s="16"/>
    </row>
    <row r="185" spans="3:9">
      <c r="C185" s="16"/>
      <c r="D185" s="16"/>
      <c r="E185" s="8">
        <f t="shared" si="2"/>
        <v>472000</v>
      </c>
      <c r="F185" s="16"/>
      <c r="G185" s="16"/>
      <c r="H185" s="16"/>
    </row>
    <row r="186" spans="3:9">
      <c r="C186" s="4"/>
      <c r="D186" s="16"/>
      <c r="E186" s="8">
        <f t="shared" si="2"/>
        <v>472000</v>
      </c>
      <c r="F186" s="4"/>
      <c r="G186" s="4"/>
      <c r="H186" s="4"/>
      <c r="I186" s="20"/>
    </row>
    <row r="187" spans="3:9">
      <c r="C187" s="4"/>
      <c r="D187" s="4"/>
      <c r="E187" s="8"/>
      <c r="F187" s="4"/>
      <c r="G187" s="4"/>
      <c r="H187" s="4"/>
    </row>
    <row r="188" spans="3:9">
      <c r="C188" s="4"/>
      <c r="D188" s="4"/>
      <c r="E188" s="8"/>
      <c r="F188" s="4"/>
      <c r="G188" s="4"/>
      <c r="H188" s="4"/>
    </row>
    <row r="189" spans="3:9">
      <c r="C189" s="4"/>
      <c r="D189" s="4"/>
      <c r="E189" s="8"/>
      <c r="F189" s="4"/>
      <c r="G189" s="4"/>
      <c r="H189" s="4"/>
    </row>
    <row r="190" spans="3:9">
      <c r="C190" s="4"/>
      <c r="D190" s="4"/>
      <c r="E190" s="8"/>
      <c r="F190" s="4"/>
      <c r="G190" s="4"/>
      <c r="H190" s="4"/>
    </row>
    <row r="191" spans="3:9">
      <c r="C191" s="4"/>
      <c r="D191" s="4"/>
      <c r="E191" s="8"/>
      <c r="F191" s="4"/>
      <c r="G191" s="4"/>
      <c r="H191" s="4"/>
    </row>
    <row r="192" spans="3:9">
      <c r="C192" s="4"/>
      <c r="D192" s="4"/>
      <c r="E192" s="8"/>
      <c r="F192" s="4"/>
      <c r="G192" s="4"/>
      <c r="H192" s="4"/>
    </row>
    <row r="193" spans="5:5">
      <c r="E193" s="7"/>
    </row>
    <row r="194" spans="5:5">
      <c r="E194" s="7"/>
    </row>
    <row r="195" spans="5:5">
      <c r="E195" s="7"/>
    </row>
  </sheetData>
  <pageMargins left="0.7" right="0.7" top="0.75" bottom="0.75" header="0.3" footer="0.3"/>
  <pageSetup orientation="portrait" verticalDpi="200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>
  <dimension ref="A2:R207"/>
  <sheetViews>
    <sheetView workbookViewId="0">
      <selection activeCell="I16" sqref="I16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9.140625" style="1" bestFit="1" customWidth="1"/>
    <col min="4" max="5" width="10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9" style="1" bestFit="1" customWidth="1"/>
    <col min="12" max="12" width="9.28515625" style="1" bestFit="1" customWidth="1"/>
    <col min="13" max="13" width="6.42578125" style="1" bestFit="1" customWidth="1"/>
    <col min="14" max="14" width="7.28515625" style="1" bestFit="1" customWidth="1"/>
    <col min="15" max="15" width="8.7109375" style="1" bestFit="1" customWidth="1"/>
    <col min="16" max="16" width="7.5703125" style="1" bestFit="1" customWidth="1"/>
    <col min="17" max="17" width="13.42578125" style="1" bestFit="1" customWidth="1"/>
    <col min="18" max="18" width="8.42578125" style="1" bestFit="1" customWidth="1"/>
    <col min="19" max="16384" width="11.42578125" style="1"/>
  </cols>
  <sheetData>
    <row r="2" spans="2:12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2">
      <c r="C3" s="3"/>
      <c r="D3" s="3"/>
      <c r="E3" s="6"/>
      <c r="I3" s="3"/>
    </row>
    <row r="4" spans="2:12">
      <c r="B4" s="13" t="s">
        <v>36</v>
      </c>
      <c r="C4" s="13"/>
      <c r="D4" s="13"/>
      <c r="E4" s="14">
        <v>12505950</v>
      </c>
      <c r="F4" s="29">
        <v>0</v>
      </c>
      <c r="G4" s="13"/>
      <c r="H4" s="22">
        <v>804534</v>
      </c>
    </row>
    <row r="5" spans="2:12">
      <c r="B5" s="2"/>
      <c r="C5" s="16"/>
      <c r="D5" s="16"/>
      <c r="E5" s="8">
        <f>E4+C5+D5</f>
        <v>12505950</v>
      </c>
      <c r="F5" s="17"/>
      <c r="G5" s="17"/>
      <c r="H5" s="17"/>
    </row>
    <row r="6" spans="2:12">
      <c r="B6" s="2">
        <v>43497</v>
      </c>
      <c r="C6" s="16"/>
      <c r="D6" s="16"/>
      <c r="E6" s="8">
        <f t="shared" ref="E6:E69" si="0">E5+C6+D6</f>
        <v>12505950</v>
      </c>
      <c r="F6" s="17">
        <v>76700</v>
      </c>
      <c r="G6" s="17"/>
      <c r="H6" s="17"/>
      <c r="I6" s="1" t="s">
        <v>721</v>
      </c>
    </row>
    <row r="7" spans="2:12">
      <c r="B7" s="2">
        <v>43498</v>
      </c>
      <c r="C7" s="16"/>
      <c r="D7" s="16"/>
      <c r="E7" s="8">
        <f t="shared" si="0"/>
        <v>12505950</v>
      </c>
      <c r="F7" s="17">
        <v>49900</v>
      </c>
      <c r="G7" s="17"/>
      <c r="H7" s="17"/>
      <c r="I7" s="1" t="s">
        <v>660</v>
      </c>
    </row>
    <row r="8" spans="2:12">
      <c r="B8" s="32">
        <v>43500</v>
      </c>
      <c r="C8" s="17"/>
      <c r="D8" s="17">
        <v>-5000</v>
      </c>
      <c r="E8" s="8">
        <f t="shared" si="0"/>
        <v>12500950</v>
      </c>
      <c r="F8" s="17"/>
      <c r="G8" s="17"/>
      <c r="H8" s="17"/>
      <c r="I8" s="1" t="s">
        <v>340</v>
      </c>
      <c r="J8" s="20"/>
    </row>
    <row r="9" spans="2:12">
      <c r="B9" s="32">
        <v>43501</v>
      </c>
      <c r="C9" s="17"/>
      <c r="D9" s="17"/>
      <c r="E9" s="8">
        <f t="shared" si="0"/>
        <v>12500950</v>
      </c>
      <c r="F9" s="17">
        <v>35000</v>
      </c>
      <c r="G9" s="17"/>
      <c r="H9" s="17"/>
      <c r="I9" s="1" t="s">
        <v>613</v>
      </c>
      <c r="J9" s="20"/>
    </row>
    <row r="10" spans="2:12">
      <c r="B10" s="32">
        <v>43502</v>
      </c>
      <c r="C10" s="17"/>
      <c r="D10" s="17">
        <v>-53000</v>
      </c>
      <c r="E10" s="8">
        <f t="shared" si="0"/>
        <v>12447950</v>
      </c>
      <c r="F10" s="17">
        <v>-53000</v>
      </c>
      <c r="G10" s="17"/>
      <c r="H10" s="17"/>
      <c r="I10" s="1" t="s">
        <v>158</v>
      </c>
      <c r="J10" s="20"/>
    </row>
    <row r="11" spans="2:12">
      <c r="B11" s="32">
        <v>43502</v>
      </c>
      <c r="C11" s="17"/>
      <c r="D11" s="17">
        <v>-55000</v>
      </c>
      <c r="E11" s="8">
        <f t="shared" si="0"/>
        <v>12392950</v>
      </c>
      <c r="F11" s="17">
        <v>-55000</v>
      </c>
      <c r="G11" s="17"/>
      <c r="H11" s="17"/>
      <c r="I11" s="1" t="s">
        <v>297</v>
      </c>
      <c r="J11" s="20"/>
    </row>
    <row r="12" spans="2:12">
      <c r="B12" s="32">
        <v>43502</v>
      </c>
      <c r="C12" s="17"/>
      <c r="D12" s="17">
        <v>-102000</v>
      </c>
      <c r="E12" s="8">
        <f t="shared" si="0"/>
        <v>12290950</v>
      </c>
      <c r="F12" s="17">
        <v>-102000</v>
      </c>
      <c r="G12" s="17"/>
      <c r="H12" s="17"/>
      <c r="I12" s="10" t="s">
        <v>160</v>
      </c>
      <c r="J12" s="20"/>
    </row>
    <row r="13" spans="2:12">
      <c r="B13" s="32">
        <v>43503</v>
      </c>
      <c r="C13" s="17"/>
      <c r="D13" s="17">
        <v>-25000</v>
      </c>
      <c r="E13" s="8">
        <f t="shared" si="0"/>
        <v>12265950</v>
      </c>
      <c r="F13" s="17"/>
      <c r="G13" s="17"/>
      <c r="H13" s="17"/>
      <c r="I13" s="10" t="s">
        <v>614</v>
      </c>
      <c r="J13" s="20"/>
    </row>
    <row r="14" spans="2:12">
      <c r="B14" s="32">
        <v>43504</v>
      </c>
      <c r="C14" s="17"/>
      <c r="D14" s="17">
        <v>-5200</v>
      </c>
      <c r="E14" s="8">
        <f t="shared" si="0"/>
        <v>12260750</v>
      </c>
      <c r="F14" s="17"/>
      <c r="G14" s="17"/>
      <c r="H14" s="17"/>
      <c r="I14" s="1" t="s">
        <v>340</v>
      </c>
      <c r="J14" s="20"/>
    </row>
    <row r="15" spans="2:12">
      <c r="B15" s="32">
        <v>43504</v>
      </c>
      <c r="C15" s="17">
        <v>137500</v>
      </c>
      <c r="D15" s="17"/>
      <c r="E15" s="8">
        <f t="shared" si="0"/>
        <v>12398250</v>
      </c>
      <c r="F15" s="17"/>
      <c r="G15" s="17"/>
      <c r="H15" s="17"/>
      <c r="I15" s="10" t="s">
        <v>615</v>
      </c>
      <c r="J15" s="20"/>
    </row>
    <row r="16" spans="2:12">
      <c r="B16" s="32">
        <v>43504</v>
      </c>
      <c r="C16" s="17"/>
      <c r="D16" s="17">
        <v>-120000</v>
      </c>
      <c r="E16" s="8">
        <f t="shared" si="0"/>
        <v>12278250</v>
      </c>
      <c r="F16" s="17"/>
      <c r="G16" s="17"/>
      <c r="H16" s="17"/>
      <c r="I16" s="10" t="s">
        <v>616</v>
      </c>
      <c r="J16" s="20"/>
      <c r="L16" s="2"/>
    </row>
    <row r="17" spans="2:12">
      <c r="B17" s="32">
        <v>43508</v>
      </c>
      <c r="C17" s="17">
        <v>49500</v>
      </c>
      <c r="D17" s="17"/>
      <c r="E17" s="8">
        <f t="shared" si="0"/>
        <v>12327750</v>
      </c>
      <c r="F17" s="17"/>
      <c r="G17" s="17"/>
      <c r="H17" s="17"/>
      <c r="I17" s="1" t="s">
        <v>617</v>
      </c>
      <c r="J17" s="20"/>
      <c r="L17" s="2"/>
    </row>
    <row r="18" spans="2:12">
      <c r="B18" s="32">
        <v>43509</v>
      </c>
      <c r="C18" s="17"/>
      <c r="D18" s="17">
        <v>-800</v>
      </c>
      <c r="E18" s="8">
        <f t="shared" si="0"/>
        <v>12326950</v>
      </c>
      <c r="F18" s="17"/>
      <c r="G18" s="17"/>
      <c r="H18" s="17"/>
      <c r="I18" s="1" t="s">
        <v>618</v>
      </c>
      <c r="J18" s="20"/>
    </row>
    <row r="19" spans="2:12">
      <c r="B19" s="32">
        <v>43509</v>
      </c>
      <c r="C19" s="17"/>
      <c r="D19" s="17"/>
      <c r="E19" s="8">
        <f t="shared" si="0"/>
        <v>12326950</v>
      </c>
      <c r="F19" s="17"/>
      <c r="G19" s="17"/>
      <c r="H19" s="17">
        <v>150000</v>
      </c>
      <c r="I19" s="1" t="s">
        <v>620</v>
      </c>
      <c r="J19" s="20"/>
    </row>
    <row r="20" spans="2:12">
      <c r="B20" s="32">
        <v>43510</v>
      </c>
      <c r="C20" s="17"/>
      <c r="D20" s="17">
        <v>-5700</v>
      </c>
      <c r="E20" s="8">
        <f t="shared" si="0"/>
        <v>12321250</v>
      </c>
      <c r="F20" s="17"/>
      <c r="G20" s="17"/>
      <c r="H20" s="17"/>
      <c r="I20" s="10" t="s">
        <v>340</v>
      </c>
      <c r="J20" s="20"/>
    </row>
    <row r="21" spans="2:12">
      <c r="B21" s="32">
        <v>43511</v>
      </c>
      <c r="C21" s="17"/>
      <c r="D21" s="17"/>
      <c r="E21" s="8">
        <f t="shared" si="0"/>
        <v>12321250</v>
      </c>
      <c r="F21" s="17">
        <v>2650</v>
      </c>
      <c r="G21" s="17"/>
      <c r="H21" s="17"/>
      <c r="I21" s="10" t="s">
        <v>661</v>
      </c>
      <c r="J21" s="20"/>
    </row>
    <row r="22" spans="2:12">
      <c r="B22" s="32">
        <v>43514</v>
      </c>
      <c r="C22" s="17">
        <v>26400</v>
      </c>
      <c r="D22" s="17"/>
      <c r="E22" s="8">
        <f t="shared" si="0"/>
        <v>12347650</v>
      </c>
      <c r="F22" s="17"/>
      <c r="G22" s="17"/>
      <c r="H22" s="17"/>
      <c r="I22" s="10" t="s">
        <v>619</v>
      </c>
      <c r="J22" s="20"/>
    </row>
    <row r="23" spans="2:12">
      <c r="B23" s="32">
        <v>43515</v>
      </c>
      <c r="C23" s="17">
        <v>200000</v>
      </c>
      <c r="D23" s="17"/>
      <c r="E23" s="8">
        <f t="shared" si="0"/>
        <v>12547650</v>
      </c>
      <c r="F23" s="17"/>
      <c r="G23" s="17"/>
      <c r="H23" s="17"/>
      <c r="I23" s="10" t="s">
        <v>644</v>
      </c>
      <c r="J23" s="20"/>
    </row>
    <row r="24" spans="2:12">
      <c r="B24" s="32">
        <v>43515</v>
      </c>
      <c r="C24" s="17"/>
      <c r="D24" s="17"/>
      <c r="E24" s="8">
        <f t="shared" si="0"/>
        <v>12547650</v>
      </c>
      <c r="F24" s="17">
        <v>140000</v>
      </c>
      <c r="G24" s="17"/>
      <c r="H24" s="17"/>
      <c r="I24" s="10" t="s">
        <v>654</v>
      </c>
      <c r="J24" s="20"/>
    </row>
    <row r="25" spans="2:12">
      <c r="B25" s="32">
        <v>43516</v>
      </c>
      <c r="C25" s="17"/>
      <c r="D25" s="17">
        <v>-154100</v>
      </c>
      <c r="E25" s="8">
        <f t="shared" si="0"/>
        <v>12393550</v>
      </c>
      <c r="F25" s="17"/>
      <c r="G25" s="17"/>
      <c r="H25" s="17"/>
      <c r="I25" s="10" t="s">
        <v>61</v>
      </c>
      <c r="J25" s="20"/>
    </row>
    <row r="26" spans="2:12">
      <c r="B26" s="32">
        <v>43516</v>
      </c>
      <c r="C26" s="17"/>
      <c r="D26" s="17">
        <v>-83700</v>
      </c>
      <c r="E26" s="8">
        <f t="shared" si="0"/>
        <v>12309850</v>
      </c>
      <c r="F26" s="17"/>
      <c r="G26" s="17"/>
      <c r="H26" s="17"/>
      <c r="I26" s="10" t="s">
        <v>96</v>
      </c>
      <c r="J26" s="20"/>
    </row>
    <row r="27" spans="2:12">
      <c r="B27" s="32">
        <v>43516</v>
      </c>
      <c r="C27" s="17">
        <v>5000000</v>
      </c>
      <c r="D27" s="17"/>
      <c r="E27" s="8">
        <f t="shared" si="0"/>
        <v>17309850</v>
      </c>
      <c r="F27" s="17"/>
      <c r="G27" s="17"/>
      <c r="H27" s="17"/>
      <c r="I27" s="10" t="s">
        <v>577</v>
      </c>
      <c r="J27" s="20"/>
    </row>
    <row r="28" spans="2:12">
      <c r="B28" s="32">
        <v>43517</v>
      </c>
      <c r="C28" s="17"/>
      <c r="D28" s="17"/>
      <c r="E28" s="8">
        <f t="shared" si="0"/>
        <v>17309850</v>
      </c>
      <c r="F28" s="17">
        <v>9550</v>
      </c>
      <c r="G28" s="17"/>
      <c r="H28" s="17"/>
      <c r="I28" s="10" t="s">
        <v>628</v>
      </c>
      <c r="J28" s="20"/>
    </row>
    <row r="29" spans="2:12">
      <c r="B29" s="32">
        <v>43517</v>
      </c>
      <c r="C29" s="17"/>
      <c r="D29" s="17"/>
      <c r="E29" s="8">
        <f t="shared" si="0"/>
        <v>17309850</v>
      </c>
      <c r="F29" s="17">
        <v>52500</v>
      </c>
      <c r="G29" s="17"/>
      <c r="H29" s="17"/>
      <c r="I29" s="10" t="s">
        <v>629</v>
      </c>
      <c r="J29" s="20"/>
    </row>
    <row r="30" spans="2:12">
      <c r="B30" s="32">
        <v>43517</v>
      </c>
      <c r="C30" s="17"/>
      <c r="D30" s="17"/>
      <c r="E30" s="8">
        <f t="shared" si="0"/>
        <v>17309850</v>
      </c>
      <c r="F30" s="17">
        <v>292500</v>
      </c>
      <c r="G30" s="17"/>
      <c r="H30" s="17"/>
      <c r="I30" s="10" t="s">
        <v>630</v>
      </c>
      <c r="J30" s="20"/>
    </row>
    <row r="31" spans="2:12">
      <c r="B31" s="32">
        <v>43517</v>
      </c>
      <c r="C31" s="17"/>
      <c r="D31" s="17"/>
      <c r="E31" s="8">
        <f t="shared" si="0"/>
        <v>17309850</v>
      </c>
      <c r="F31" s="17">
        <v>64150</v>
      </c>
      <c r="G31" s="17"/>
      <c r="H31" s="17"/>
      <c r="I31" s="10" t="s">
        <v>662</v>
      </c>
      <c r="J31" s="20"/>
    </row>
    <row r="32" spans="2:12">
      <c r="B32" s="32">
        <v>43517</v>
      </c>
      <c r="C32" s="17"/>
      <c r="D32" s="17"/>
      <c r="E32" s="8">
        <f t="shared" si="0"/>
        <v>17309850</v>
      </c>
      <c r="F32" s="17">
        <v>429950</v>
      </c>
      <c r="G32" s="17"/>
      <c r="H32" s="17"/>
      <c r="I32" s="10" t="s">
        <v>663</v>
      </c>
      <c r="J32" s="20"/>
    </row>
    <row r="33" spans="1:11">
      <c r="A33" s="2"/>
      <c r="B33" s="32">
        <v>43518</v>
      </c>
      <c r="C33" s="17"/>
      <c r="D33" s="17"/>
      <c r="E33" s="8">
        <f t="shared" si="0"/>
        <v>17309850</v>
      </c>
      <c r="F33" s="17">
        <v>34800</v>
      </c>
      <c r="G33" s="17"/>
      <c r="H33" s="17"/>
      <c r="I33" s="10" t="s">
        <v>666</v>
      </c>
      <c r="J33" s="20"/>
    </row>
    <row r="34" spans="1:11">
      <c r="A34" s="2"/>
      <c r="B34" s="32">
        <v>43518</v>
      </c>
      <c r="C34" s="17"/>
      <c r="D34" s="17"/>
      <c r="E34" s="8">
        <f t="shared" si="0"/>
        <v>17309850</v>
      </c>
      <c r="F34" s="17">
        <v>240000</v>
      </c>
      <c r="G34" s="17"/>
      <c r="H34" s="17"/>
      <c r="I34" s="10" t="s">
        <v>654</v>
      </c>
      <c r="J34" s="20"/>
    </row>
    <row r="35" spans="1:11">
      <c r="B35" s="32">
        <v>43521</v>
      </c>
      <c r="C35" s="17">
        <v>50000</v>
      </c>
      <c r="D35" s="17"/>
      <c r="E35" s="8">
        <f t="shared" si="0"/>
        <v>17359850</v>
      </c>
      <c r="F35" s="17"/>
      <c r="G35" s="17"/>
      <c r="H35" s="17"/>
      <c r="I35" s="10" t="s">
        <v>621</v>
      </c>
      <c r="J35" s="20"/>
    </row>
    <row r="36" spans="1:11">
      <c r="B36" s="32">
        <v>43521</v>
      </c>
      <c r="C36" s="17"/>
      <c r="D36" s="17">
        <v>-72000</v>
      </c>
      <c r="E36" s="8">
        <f t="shared" si="0"/>
        <v>17287850</v>
      </c>
      <c r="F36" s="17">
        <v>-72000</v>
      </c>
      <c r="G36" s="17"/>
      <c r="H36" s="17"/>
      <c r="I36" s="10" t="s">
        <v>622</v>
      </c>
    </row>
    <row r="37" spans="1:11">
      <c r="B37" s="32">
        <v>43521</v>
      </c>
      <c r="C37" s="17"/>
      <c r="D37" s="17">
        <v>-71400</v>
      </c>
      <c r="E37" s="8">
        <f t="shared" si="0"/>
        <v>17216450</v>
      </c>
      <c r="F37" s="17"/>
      <c r="G37" s="17"/>
      <c r="H37" s="17"/>
      <c r="I37" s="10" t="s">
        <v>76</v>
      </c>
      <c r="J37" s="20"/>
    </row>
    <row r="38" spans="1:11">
      <c r="B38" s="32">
        <v>43521</v>
      </c>
      <c r="C38" s="17"/>
      <c r="D38" s="17">
        <v>-4000</v>
      </c>
      <c r="E38" s="8">
        <f t="shared" si="0"/>
        <v>17212450</v>
      </c>
      <c r="F38" s="17"/>
      <c r="G38" s="17"/>
      <c r="H38" s="17"/>
      <c r="I38" s="10" t="s">
        <v>623</v>
      </c>
      <c r="J38" s="20"/>
    </row>
    <row r="39" spans="1:11">
      <c r="B39" s="32">
        <v>43523</v>
      </c>
      <c r="C39" s="17"/>
      <c r="D39" s="17"/>
      <c r="E39" s="8">
        <f t="shared" si="0"/>
        <v>17212450</v>
      </c>
      <c r="F39" s="17"/>
      <c r="G39" s="17"/>
      <c r="H39" s="17">
        <v>-236100</v>
      </c>
      <c r="I39" s="1" t="s">
        <v>631</v>
      </c>
    </row>
    <row r="40" spans="1:11">
      <c r="B40" s="32">
        <v>43523</v>
      </c>
      <c r="C40" s="17"/>
      <c r="D40" s="17"/>
      <c r="E40" s="8">
        <f t="shared" si="0"/>
        <v>17212450</v>
      </c>
      <c r="F40" s="17"/>
      <c r="G40" s="17"/>
      <c r="H40" s="17">
        <v>-236100</v>
      </c>
      <c r="I40" s="10" t="s">
        <v>632</v>
      </c>
    </row>
    <row r="41" spans="1:11">
      <c r="B41" s="32">
        <v>43523</v>
      </c>
      <c r="C41" s="17"/>
      <c r="D41" s="17"/>
      <c r="E41" s="8">
        <f t="shared" si="0"/>
        <v>17212450</v>
      </c>
      <c r="F41" s="17">
        <v>58000</v>
      </c>
      <c r="G41" s="17"/>
      <c r="H41" s="17"/>
      <c r="I41" s="10" t="s">
        <v>665</v>
      </c>
    </row>
    <row r="42" spans="1:11">
      <c r="B42" s="32">
        <v>43523</v>
      </c>
      <c r="C42" s="17"/>
      <c r="D42" s="17"/>
      <c r="E42" s="8">
        <f t="shared" si="0"/>
        <v>17212450</v>
      </c>
      <c r="F42" s="17">
        <v>125000</v>
      </c>
      <c r="G42" s="17"/>
      <c r="H42" s="17"/>
      <c r="I42" s="10" t="s">
        <v>654</v>
      </c>
    </row>
    <row r="43" spans="1:11">
      <c r="B43" s="32">
        <v>43524</v>
      </c>
      <c r="C43" s="17"/>
      <c r="D43" s="17"/>
      <c r="E43" s="8">
        <f t="shared" si="0"/>
        <v>17212450</v>
      </c>
      <c r="F43" s="17">
        <v>40000</v>
      </c>
      <c r="G43" s="17"/>
      <c r="H43" s="17"/>
      <c r="I43" s="10" t="s">
        <v>654</v>
      </c>
    </row>
    <row r="44" spans="1:11">
      <c r="B44" s="32">
        <v>43524</v>
      </c>
      <c r="C44" s="17"/>
      <c r="D44" s="17"/>
      <c r="E44" s="8">
        <f t="shared" si="0"/>
        <v>17212450</v>
      </c>
      <c r="F44" s="17">
        <v>12300</v>
      </c>
      <c r="G44" s="17"/>
      <c r="H44" s="17"/>
      <c r="I44" s="10" t="s">
        <v>667</v>
      </c>
    </row>
    <row r="45" spans="1:11">
      <c r="B45" s="32">
        <v>43524</v>
      </c>
      <c r="C45" s="17"/>
      <c r="D45" s="17">
        <v>-6800</v>
      </c>
      <c r="E45" s="8">
        <f t="shared" si="0"/>
        <v>17205650</v>
      </c>
      <c r="F45" s="17"/>
      <c r="G45" s="17"/>
      <c r="H45" s="17"/>
      <c r="I45" s="10" t="s">
        <v>340</v>
      </c>
    </row>
    <row r="46" spans="1:11">
      <c r="B46" s="32">
        <v>43524</v>
      </c>
      <c r="C46" s="17">
        <v>4000000</v>
      </c>
      <c r="D46" s="17"/>
      <c r="E46" s="8">
        <f t="shared" si="0"/>
        <v>21205650</v>
      </c>
      <c r="F46" s="17"/>
      <c r="G46" s="17"/>
      <c r="H46" s="17"/>
      <c r="I46" s="10" t="s">
        <v>634</v>
      </c>
    </row>
    <row r="47" spans="1:11">
      <c r="B47" s="23">
        <v>43524</v>
      </c>
      <c r="C47" s="18">
        <v>900000</v>
      </c>
      <c r="D47" s="18"/>
      <c r="E47" s="8">
        <f t="shared" si="0"/>
        <v>22105650</v>
      </c>
      <c r="F47" s="18"/>
      <c r="G47" s="18"/>
      <c r="H47" s="18"/>
      <c r="I47" s="19" t="s">
        <v>637</v>
      </c>
      <c r="J47" s="19"/>
      <c r="K47" s="19"/>
    </row>
    <row r="48" spans="1:11">
      <c r="B48" s="32">
        <v>43524</v>
      </c>
      <c r="C48" s="17"/>
      <c r="D48" s="17">
        <v>-66000</v>
      </c>
      <c r="E48" s="8">
        <f t="shared" si="0"/>
        <v>22039650</v>
      </c>
      <c r="F48" s="17"/>
      <c r="G48" s="17"/>
      <c r="H48" s="17"/>
      <c r="I48" s="10" t="s">
        <v>635</v>
      </c>
    </row>
    <row r="49" spans="2:18">
      <c r="B49" s="32">
        <v>43524</v>
      </c>
      <c r="C49" s="17"/>
      <c r="D49" s="17">
        <v>-88000</v>
      </c>
      <c r="E49" s="8">
        <f t="shared" si="0"/>
        <v>21951650</v>
      </c>
      <c r="F49" s="17"/>
      <c r="G49" s="17"/>
      <c r="H49" s="17"/>
      <c r="I49" s="10" t="s">
        <v>227</v>
      </c>
    </row>
    <row r="50" spans="2:18">
      <c r="B50" s="32">
        <v>43524</v>
      </c>
      <c r="C50" s="17"/>
      <c r="D50" s="17">
        <v>-100000</v>
      </c>
      <c r="E50" s="8">
        <f t="shared" si="0"/>
        <v>21851650</v>
      </c>
      <c r="F50" s="17"/>
      <c r="G50" s="17"/>
      <c r="H50" s="17"/>
      <c r="I50" s="10" t="s">
        <v>636</v>
      </c>
    </row>
    <row r="51" spans="2:18">
      <c r="B51" s="32">
        <v>43524</v>
      </c>
      <c r="C51" s="17"/>
      <c r="D51" s="17">
        <v>-450000</v>
      </c>
      <c r="E51" s="8">
        <f t="shared" si="0"/>
        <v>21401650</v>
      </c>
      <c r="F51" s="17">
        <v>-450000</v>
      </c>
      <c r="G51" s="17"/>
      <c r="H51" s="17"/>
      <c r="I51" s="1" t="s">
        <v>638</v>
      </c>
    </row>
    <row r="52" spans="2:18">
      <c r="B52" s="32"/>
      <c r="C52" s="17"/>
      <c r="D52" s="17"/>
      <c r="E52" s="8">
        <f t="shared" si="0"/>
        <v>21401650</v>
      </c>
      <c r="F52" s="17"/>
      <c r="G52" s="17"/>
      <c r="H52" s="17"/>
      <c r="I52" s="10"/>
      <c r="M52" s="49"/>
      <c r="N52" s="50"/>
      <c r="P52" s="20"/>
      <c r="R52" s="20"/>
    </row>
    <row r="53" spans="2:18">
      <c r="B53" s="32"/>
      <c r="C53" s="17"/>
      <c r="D53" s="17"/>
      <c r="E53" s="8">
        <f t="shared" si="0"/>
        <v>21401650</v>
      </c>
      <c r="F53" s="17">
        <f>SUM(F4:F52)</f>
        <v>931000</v>
      </c>
      <c r="G53" s="17"/>
      <c r="H53" s="17">
        <f>SUM(H4:H52)</f>
        <v>482334</v>
      </c>
      <c r="M53" s="49"/>
      <c r="N53" s="50"/>
      <c r="P53" s="20"/>
      <c r="R53" s="20"/>
    </row>
    <row r="54" spans="2:18">
      <c r="B54" s="32"/>
      <c r="C54" s="17"/>
      <c r="D54" s="17"/>
      <c r="E54" s="8">
        <f t="shared" si="0"/>
        <v>21401650</v>
      </c>
      <c r="F54" s="17"/>
      <c r="G54" s="17"/>
      <c r="H54" s="17">
        <f>H53-F53</f>
        <v>-448666</v>
      </c>
      <c r="M54" s="49"/>
      <c r="N54" s="50"/>
      <c r="P54" s="20"/>
      <c r="R54" s="20"/>
    </row>
    <row r="55" spans="2:18">
      <c r="B55" s="32"/>
      <c r="C55" s="17"/>
      <c r="D55" s="17"/>
      <c r="E55" s="8">
        <f t="shared" si="0"/>
        <v>21401650</v>
      </c>
      <c r="F55" s="17"/>
      <c r="G55" s="17"/>
      <c r="H55" s="17"/>
      <c r="I55" s="10"/>
      <c r="M55" s="49"/>
      <c r="N55" s="50"/>
      <c r="P55" s="20"/>
      <c r="R55" s="20"/>
    </row>
    <row r="56" spans="2:18">
      <c r="B56" s="32"/>
      <c r="C56" s="17"/>
      <c r="D56" s="17"/>
      <c r="E56" s="8">
        <f t="shared" si="0"/>
        <v>21401650</v>
      </c>
      <c r="F56" s="17"/>
      <c r="G56" s="17"/>
      <c r="H56" s="17">
        <v>-400000</v>
      </c>
      <c r="I56" s="10" t="s">
        <v>41</v>
      </c>
      <c r="M56" s="49"/>
      <c r="N56" s="50"/>
      <c r="P56" s="20"/>
      <c r="R56" s="20"/>
    </row>
    <row r="57" spans="2:18">
      <c r="B57" s="32"/>
      <c r="C57" s="17"/>
      <c r="D57" s="17">
        <v>-400000</v>
      </c>
      <c r="E57" s="8">
        <f t="shared" si="0"/>
        <v>21001650</v>
      </c>
      <c r="F57" s="17"/>
      <c r="G57" s="17"/>
      <c r="H57" s="17"/>
      <c r="I57" s="10" t="s">
        <v>42</v>
      </c>
      <c r="M57" s="49"/>
      <c r="N57" s="50"/>
      <c r="P57" s="20"/>
      <c r="R57" s="20"/>
    </row>
    <row r="58" spans="2:18">
      <c r="B58" s="32"/>
      <c r="C58" s="17"/>
      <c r="D58" s="17"/>
      <c r="E58" s="8">
        <f t="shared" si="0"/>
        <v>21001650</v>
      </c>
      <c r="F58" s="17"/>
      <c r="G58" s="17"/>
      <c r="H58" s="17"/>
      <c r="M58" s="49"/>
      <c r="N58" s="50"/>
      <c r="P58" s="20"/>
      <c r="R58" s="20"/>
    </row>
    <row r="59" spans="2:18">
      <c r="B59" s="28" t="s">
        <v>47</v>
      </c>
      <c r="C59" s="22"/>
      <c r="D59" s="22"/>
      <c r="E59" s="14">
        <f t="shared" si="0"/>
        <v>21001650</v>
      </c>
      <c r="F59" s="22"/>
      <c r="G59" s="22"/>
      <c r="H59" s="22">
        <f>H54+H56</f>
        <v>-848666</v>
      </c>
      <c r="M59" s="49"/>
      <c r="N59" s="50"/>
      <c r="P59" s="20"/>
      <c r="R59" s="20"/>
    </row>
    <row r="60" spans="2:18">
      <c r="B60" s="32"/>
      <c r="C60" s="17"/>
      <c r="D60" s="17"/>
      <c r="E60" s="8">
        <f t="shared" si="0"/>
        <v>21001650</v>
      </c>
      <c r="F60" s="17"/>
      <c r="G60" s="17"/>
      <c r="H60" s="17"/>
      <c r="I60" s="10"/>
      <c r="M60" s="49"/>
      <c r="N60" s="50"/>
      <c r="P60" s="20"/>
      <c r="R60" s="20"/>
    </row>
    <row r="61" spans="2:18">
      <c r="B61" s="32"/>
      <c r="C61" s="17"/>
      <c r="D61" s="17"/>
      <c r="E61" s="8">
        <f t="shared" si="0"/>
        <v>21001650</v>
      </c>
      <c r="F61" s="17"/>
      <c r="G61" s="17"/>
      <c r="H61" s="17"/>
      <c r="M61" s="49"/>
      <c r="N61" s="50"/>
      <c r="P61" s="20"/>
      <c r="R61" s="20"/>
    </row>
    <row r="62" spans="2:18">
      <c r="B62" s="32"/>
      <c r="C62" s="17"/>
      <c r="D62" s="17"/>
      <c r="E62" s="8">
        <f t="shared" si="0"/>
        <v>21001650</v>
      </c>
      <c r="F62" s="17"/>
      <c r="M62" s="49"/>
      <c r="N62" s="50"/>
      <c r="P62" s="20"/>
      <c r="R62" s="20"/>
    </row>
    <row r="63" spans="2:18">
      <c r="B63" s="32"/>
      <c r="C63" s="17"/>
      <c r="D63" s="17"/>
      <c r="E63" s="8">
        <f t="shared" si="0"/>
        <v>21001650</v>
      </c>
      <c r="I63" s="10"/>
      <c r="M63" s="49"/>
      <c r="N63" s="50"/>
      <c r="P63" s="20"/>
      <c r="R63" s="20"/>
    </row>
    <row r="64" spans="2:18">
      <c r="B64" s="32"/>
      <c r="C64" s="17"/>
      <c r="D64" s="17"/>
      <c r="E64" s="8">
        <f t="shared" si="0"/>
        <v>21001650</v>
      </c>
      <c r="F64" s="17"/>
      <c r="G64" s="17"/>
      <c r="H64" s="17"/>
      <c r="M64" s="49"/>
      <c r="N64" s="50"/>
      <c r="P64" s="20"/>
      <c r="R64" s="20"/>
    </row>
    <row r="65" spans="2:18">
      <c r="B65" s="32"/>
      <c r="C65" s="17"/>
      <c r="D65" s="17"/>
      <c r="E65" s="8">
        <f t="shared" si="0"/>
        <v>21001650</v>
      </c>
      <c r="F65" s="17"/>
      <c r="G65" s="17"/>
      <c r="H65" s="17"/>
      <c r="M65" s="49"/>
      <c r="N65" s="50"/>
      <c r="P65" s="20"/>
      <c r="R65" s="20"/>
    </row>
    <row r="66" spans="2:18">
      <c r="B66" s="32"/>
      <c r="C66" s="17"/>
      <c r="D66" s="17"/>
      <c r="E66" s="8">
        <f t="shared" si="0"/>
        <v>21001650</v>
      </c>
      <c r="F66" s="17"/>
      <c r="G66" s="17"/>
      <c r="H66" s="17"/>
      <c r="I66" s="10"/>
      <c r="M66" s="49"/>
      <c r="N66" s="50"/>
      <c r="P66" s="20"/>
      <c r="R66" s="20"/>
    </row>
    <row r="67" spans="2:18">
      <c r="B67" s="32"/>
      <c r="C67" s="17"/>
      <c r="D67" s="17"/>
      <c r="E67" s="8">
        <f t="shared" si="0"/>
        <v>21001650</v>
      </c>
      <c r="F67" s="17"/>
      <c r="G67" s="17"/>
      <c r="H67" s="17"/>
      <c r="I67" s="10"/>
      <c r="M67" s="49"/>
      <c r="N67" s="50"/>
      <c r="P67" s="20"/>
      <c r="R67" s="20"/>
    </row>
    <row r="68" spans="2:18">
      <c r="B68" s="32"/>
      <c r="C68" s="17"/>
      <c r="D68" s="17"/>
      <c r="E68" s="8">
        <f t="shared" si="0"/>
        <v>21001650</v>
      </c>
      <c r="F68" s="17"/>
      <c r="G68" s="17"/>
      <c r="H68" s="17"/>
      <c r="I68" s="10"/>
      <c r="M68" s="49"/>
      <c r="N68" s="50"/>
      <c r="P68" s="20"/>
      <c r="R68" s="20"/>
    </row>
    <row r="69" spans="2:18">
      <c r="B69" s="32"/>
      <c r="C69" s="17"/>
      <c r="D69" s="17"/>
      <c r="E69" s="8">
        <f t="shared" si="0"/>
        <v>21001650</v>
      </c>
      <c r="F69" s="17"/>
      <c r="G69" s="17"/>
      <c r="H69" s="17"/>
      <c r="I69" s="10"/>
      <c r="M69" s="49"/>
      <c r="N69" s="50"/>
      <c r="P69" s="20"/>
      <c r="R69" s="20"/>
    </row>
    <row r="70" spans="2:18">
      <c r="B70" s="32"/>
      <c r="C70" s="17"/>
      <c r="D70" s="17"/>
      <c r="E70" s="8">
        <f t="shared" ref="E70:E133" si="1">E69+C70+D70</f>
        <v>21001650</v>
      </c>
      <c r="F70" s="17"/>
      <c r="G70" s="17"/>
      <c r="H70" s="17"/>
      <c r="I70" s="10"/>
      <c r="M70" s="49"/>
      <c r="N70" s="50"/>
      <c r="P70" s="20"/>
      <c r="R70" s="20"/>
    </row>
    <row r="71" spans="2:18">
      <c r="B71" s="32"/>
      <c r="C71" s="17"/>
      <c r="D71" s="17"/>
      <c r="E71" s="8">
        <f t="shared" si="1"/>
        <v>21001650</v>
      </c>
      <c r="F71" s="17"/>
      <c r="G71" s="17"/>
      <c r="H71" s="17"/>
      <c r="M71" s="49"/>
      <c r="N71" s="50"/>
      <c r="P71" s="20"/>
      <c r="R71" s="20"/>
    </row>
    <row r="72" spans="2:18">
      <c r="B72" s="32"/>
      <c r="C72" s="17"/>
      <c r="D72" s="17"/>
      <c r="E72" s="8">
        <f t="shared" si="1"/>
        <v>21001650</v>
      </c>
      <c r="F72" s="17"/>
      <c r="G72" s="17"/>
      <c r="H72" s="17"/>
      <c r="I72" s="10"/>
      <c r="M72" s="49"/>
      <c r="N72" s="50"/>
      <c r="P72" s="20"/>
      <c r="R72" s="20"/>
    </row>
    <row r="73" spans="2:18">
      <c r="B73" s="32"/>
      <c r="C73" s="17"/>
      <c r="D73" s="17"/>
      <c r="E73" s="8">
        <f t="shared" si="1"/>
        <v>21001650</v>
      </c>
      <c r="F73" s="17"/>
      <c r="G73" s="17"/>
      <c r="H73" s="17"/>
      <c r="I73" s="10"/>
      <c r="M73" s="49"/>
      <c r="N73" s="50"/>
      <c r="P73" s="20"/>
      <c r="R73" s="20"/>
    </row>
    <row r="74" spans="2:18">
      <c r="B74" s="32"/>
      <c r="C74" s="17"/>
      <c r="D74" s="17"/>
      <c r="E74" s="8">
        <f t="shared" si="1"/>
        <v>21001650</v>
      </c>
      <c r="F74" s="17"/>
      <c r="G74" s="17"/>
      <c r="H74" s="10"/>
      <c r="I74" s="10"/>
      <c r="M74" s="49"/>
      <c r="N74" s="50"/>
      <c r="P74" s="20"/>
      <c r="R74" s="20"/>
    </row>
    <row r="75" spans="2:18">
      <c r="B75" s="39"/>
      <c r="C75" s="36"/>
      <c r="D75" s="36"/>
      <c r="E75" s="8">
        <f t="shared" si="1"/>
        <v>21001650</v>
      </c>
      <c r="F75" s="36"/>
      <c r="G75" s="36"/>
      <c r="H75" s="36"/>
      <c r="M75" s="49"/>
      <c r="N75" s="50"/>
      <c r="P75" s="20"/>
      <c r="R75" s="20"/>
    </row>
    <row r="76" spans="2:18">
      <c r="B76" s="32"/>
      <c r="C76" s="17"/>
      <c r="D76" s="17"/>
      <c r="E76" s="8">
        <f t="shared" si="1"/>
        <v>21001650</v>
      </c>
      <c r="F76" s="17"/>
      <c r="G76" s="17"/>
      <c r="H76" s="17"/>
      <c r="M76" s="49"/>
      <c r="N76" s="50"/>
      <c r="P76" s="20"/>
      <c r="R76" s="20"/>
    </row>
    <row r="77" spans="2:18">
      <c r="B77" s="32"/>
      <c r="C77" s="17"/>
      <c r="D77" s="17"/>
      <c r="E77" s="8">
        <f t="shared" si="1"/>
        <v>21001650</v>
      </c>
      <c r="F77" s="17"/>
      <c r="G77" s="17"/>
      <c r="H77" s="17"/>
      <c r="I77" s="10"/>
      <c r="M77" s="49"/>
      <c r="N77" s="50"/>
      <c r="P77" s="20"/>
      <c r="R77" s="20"/>
    </row>
    <row r="78" spans="2:18">
      <c r="B78" s="32"/>
      <c r="C78" s="17"/>
      <c r="D78" s="17"/>
      <c r="E78" s="8">
        <f t="shared" si="1"/>
        <v>21001650</v>
      </c>
      <c r="F78" s="36"/>
      <c r="G78" s="36"/>
      <c r="H78" s="36"/>
      <c r="I78" s="48"/>
      <c r="M78" s="49"/>
      <c r="N78" s="50"/>
      <c r="P78" s="20"/>
      <c r="R78" s="20"/>
    </row>
    <row r="79" spans="2:18">
      <c r="B79" s="32"/>
      <c r="C79" s="17"/>
      <c r="D79" s="17"/>
      <c r="E79" s="8">
        <f t="shared" si="1"/>
        <v>21001650</v>
      </c>
      <c r="F79" s="17"/>
      <c r="G79" s="17"/>
      <c r="H79" s="17"/>
      <c r="R79" s="20"/>
    </row>
    <row r="80" spans="2:18">
      <c r="B80" s="32"/>
      <c r="C80" s="17"/>
      <c r="D80" s="17"/>
      <c r="E80" s="8">
        <f t="shared" si="1"/>
        <v>21001650</v>
      </c>
      <c r="F80" s="17"/>
      <c r="G80" s="17"/>
      <c r="H80" s="17"/>
    </row>
    <row r="81" spans="2:9">
      <c r="B81" s="32"/>
      <c r="C81" s="17"/>
      <c r="D81" s="17"/>
      <c r="E81" s="8">
        <f t="shared" si="1"/>
        <v>21001650</v>
      </c>
      <c r="F81" s="17"/>
      <c r="G81" s="17"/>
      <c r="H81" s="17"/>
      <c r="I81" s="10"/>
    </row>
    <row r="82" spans="2:9">
      <c r="B82" s="32"/>
      <c r="C82" s="17"/>
      <c r="D82" s="17"/>
      <c r="E82" s="8">
        <f t="shared" si="1"/>
        <v>21001650</v>
      </c>
      <c r="F82" s="17"/>
      <c r="G82" s="17"/>
      <c r="H82" s="17"/>
    </row>
    <row r="83" spans="2:9">
      <c r="B83" s="32"/>
      <c r="C83" s="17"/>
      <c r="D83" s="17"/>
      <c r="E83" s="8">
        <f t="shared" si="1"/>
        <v>21001650</v>
      </c>
      <c r="F83" s="17"/>
      <c r="G83" s="17"/>
      <c r="H83" s="17"/>
    </row>
    <row r="84" spans="2:9">
      <c r="B84" s="32"/>
      <c r="C84" s="17"/>
      <c r="D84" s="17"/>
      <c r="E84" s="8">
        <f t="shared" si="1"/>
        <v>21001650</v>
      </c>
      <c r="F84" s="17"/>
      <c r="G84" s="17"/>
      <c r="H84" s="17"/>
    </row>
    <row r="85" spans="2:9">
      <c r="B85" s="32"/>
      <c r="C85" s="17"/>
      <c r="D85" s="17"/>
      <c r="E85" s="8">
        <f t="shared" si="1"/>
        <v>21001650</v>
      </c>
      <c r="F85" s="17"/>
      <c r="G85" s="17"/>
      <c r="H85" s="17"/>
    </row>
    <row r="86" spans="2:9">
      <c r="B86" s="32"/>
      <c r="C86" s="17"/>
      <c r="D86" s="17"/>
      <c r="E86" s="8">
        <f t="shared" si="1"/>
        <v>21001650</v>
      </c>
      <c r="F86" s="17"/>
      <c r="G86" s="17"/>
      <c r="H86" s="17"/>
      <c r="I86" s="10"/>
    </row>
    <row r="87" spans="2:9">
      <c r="B87" s="32"/>
      <c r="C87" s="17"/>
      <c r="D87" s="17"/>
      <c r="E87" s="8">
        <f t="shared" si="1"/>
        <v>21001650</v>
      </c>
      <c r="F87" s="17"/>
      <c r="G87" s="17"/>
      <c r="H87" s="17"/>
      <c r="I87" s="10"/>
    </row>
    <row r="88" spans="2:9">
      <c r="B88" s="10"/>
      <c r="C88" s="17"/>
      <c r="D88" s="17"/>
      <c r="E88" s="8">
        <f t="shared" si="1"/>
        <v>21001650</v>
      </c>
      <c r="F88" s="17"/>
      <c r="G88" s="17"/>
      <c r="H88" s="17"/>
      <c r="I88" s="10"/>
    </row>
    <row r="89" spans="2:9">
      <c r="B89" s="10"/>
      <c r="C89" s="17"/>
      <c r="D89" s="17"/>
      <c r="E89" s="8">
        <f t="shared" si="1"/>
        <v>21001650</v>
      </c>
      <c r="F89" s="17"/>
      <c r="G89" s="17"/>
      <c r="H89" s="17"/>
    </row>
    <row r="90" spans="2:9">
      <c r="B90" s="32"/>
      <c r="C90" s="17"/>
      <c r="D90" s="17"/>
      <c r="E90" s="8">
        <f t="shared" si="1"/>
        <v>21001650</v>
      </c>
      <c r="F90" s="36"/>
      <c r="G90" s="36"/>
      <c r="H90" s="36"/>
      <c r="I90" s="48"/>
    </row>
    <row r="91" spans="2:9">
      <c r="B91" s="32"/>
      <c r="C91" s="17"/>
      <c r="D91" s="17"/>
      <c r="E91" s="8">
        <f t="shared" si="1"/>
        <v>21001650</v>
      </c>
      <c r="F91" s="17"/>
      <c r="G91" s="17"/>
      <c r="H91" s="17"/>
      <c r="I91" s="10"/>
    </row>
    <row r="92" spans="2:9">
      <c r="B92" s="32"/>
      <c r="C92" s="17"/>
      <c r="D92" s="17"/>
      <c r="E92" s="8">
        <f t="shared" si="1"/>
        <v>21001650</v>
      </c>
      <c r="F92" s="17"/>
      <c r="G92" s="17"/>
      <c r="H92" s="17"/>
      <c r="I92" s="10"/>
    </row>
    <row r="93" spans="2:9">
      <c r="B93" s="32"/>
      <c r="C93" s="17"/>
      <c r="D93" s="17"/>
      <c r="E93" s="8">
        <f t="shared" si="1"/>
        <v>21001650</v>
      </c>
      <c r="F93" s="17"/>
      <c r="G93" s="17"/>
      <c r="H93" s="17"/>
      <c r="I93" s="10"/>
    </row>
    <row r="94" spans="2:9">
      <c r="B94" s="32"/>
      <c r="C94" s="17"/>
      <c r="D94" s="17"/>
      <c r="E94" s="8">
        <f t="shared" si="1"/>
        <v>21001650</v>
      </c>
      <c r="F94" s="17"/>
      <c r="G94" s="17"/>
      <c r="H94" s="17"/>
      <c r="I94" s="10"/>
    </row>
    <row r="95" spans="2:9">
      <c r="B95" s="32"/>
      <c r="C95" s="17"/>
      <c r="D95" s="17"/>
      <c r="E95" s="8">
        <f t="shared" si="1"/>
        <v>21001650</v>
      </c>
      <c r="F95" s="17"/>
      <c r="G95" s="17"/>
      <c r="H95" s="17"/>
      <c r="I95" s="10"/>
    </row>
    <row r="96" spans="2:9">
      <c r="B96" s="32"/>
      <c r="C96" s="17"/>
      <c r="D96" s="17"/>
      <c r="E96" s="8">
        <f t="shared" si="1"/>
        <v>21001650</v>
      </c>
      <c r="F96" s="17"/>
      <c r="G96" s="17"/>
      <c r="H96" s="17"/>
      <c r="I96" s="10"/>
    </row>
    <row r="97" spans="2:10">
      <c r="B97" s="32"/>
      <c r="C97" s="17"/>
      <c r="D97" s="17"/>
      <c r="E97" s="8">
        <f t="shared" si="1"/>
        <v>21001650</v>
      </c>
      <c r="F97" s="36"/>
      <c r="G97" s="36"/>
      <c r="H97" s="36"/>
      <c r="I97" s="48"/>
      <c r="J97" s="10"/>
    </row>
    <row r="98" spans="2:10">
      <c r="B98" s="32"/>
      <c r="C98" s="17"/>
      <c r="D98" s="17"/>
      <c r="E98" s="8">
        <f t="shared" si="1"/>
        <v>21001650</v>
      </c>
      <c r="F98" s="17"/>
      <c r="G98" s="17"/>
      <c r="H98" s="17"/>
      <c r="I98" s="10"/>
    </row>
    <row r="99" spans="2:10">
      <c r="B99" s="32"/>
      <c r="C99" s="17"/>
      <c r="D99" s="17"/>
      <c r="E99" s="8">
        <f t="shared" si="1"/>
        <v>21001650</v>
      </c>
      <c r="F99" s="17"/>
      <c r="G99" s="17"/>
      <c r="H99" s="17"/>
      <c r="I99" s="10"/>
    </row>
    <row r="100" spans="2:10">
      <c r="B100" s="32"/>
      <c r="C100" s="17"/>
      <c r="D100" s="17"/>
      <c r="E100" s="8">
        <f t="shared" si="1"/>
        <v>21001650</v>
      </c>
      <c r="F100" s="17"/>
      <c r="G100" s="17"/>
      <c r="H100" s="17"/>
      <c r="I100" s="10"/>
    </row>
    <row r="101" spans="2:10">
      <c r="B101" s="32"/>
      <c r="C101" s="17"/>
      <c r="D101" s="17"/>
      <c r="E101" s="8">
        <f t="shared" si="1"/>
        <v>21001650</v>
      </c>
      <c r="F101" s="17"/>
      <c r="G101" s="36"/>
      <c r="H101" s="36"/>
      <c r="I101" s="10"/>
      <c r="J101" s="10"/>
    </row>
    <row r="102" spans="2:10">
      <c r="B102" s="2"/>
      <c r="C102" s="16"/>
      <c r="D102" s="16"/>
      <c r="E102" s="8">
        <f t="shared" si="1"/>
        <v>21001650</v>
      </c>
      <c r="F102" s="17"/>
      <c r="G102" s="17"/>
      <c r="H102" s="17"/>
      <c r="I102" s="10"/>
      <c r="J102" s="10"/>
    </row>
    <row r="103" spans="2:10">
      <c r="B103" s="2"/>
      <c r="C103" s="16"/>
      <c r="D103" s="16"/>
      <c r="E103" s="8">
        <f t="shared" si="1"/>
        <v>21001650</v>
      </c>
      <c r="F103" s="17"/>
      <c r="G103" s="17"/>
      <c r="H103" s="17"/>
      <c r="I103" s="10"/>
      <c r="J103" s="10"/>
    </row>
    <row r="104" spans="2:10">
      <c r="B104" s="2"/>
      <c r="C104" s="16"/>
      <c r="D104" s="16"/>
      <c r="E104" s="8">
        <f t="shared" si="1"/>
        <v>21001650</v>
      </c>
      <c r="F104" s="17"/>
      <c r="G104" s="17"/>
      <c r="H104" s="17"/>
      <c r="I104" s="10"/>
    </row>
    <row r="105" spans="2:10">
      <c r="B105" s="2"/>
      <c r="C105" s="16"/>
      <c r="D105" s="16"/>
      <c r="E105" s="8">
        <f t="shared" si="1"/>
        <v>21001650</v>
      </c>
      <c r="F105" s="17"/>
      <c r="G105" s="17"/>
      <c r="H105" s="17"/>
      <c r="J105" s="10"/>
    </row>
    <row r="106" spans="2:10">
      <c r="B106" s="2"/>
      <c r="C106" s="16"/>
      <c r="D106" s="16"/>
      <c r="E106" s="8">
        <f t="shared" si="1"/>
        <v>21001650</v>
      </c>
      <c r="F106" s="17"/>
      <c r="G106" s="17"/>
      <c r="H106" s="17"/>
      <c r="I106" s="10"/>
      <c r="J106" s="10"/>
    </row>
    <row r="107" spans="2:10">
      <c r="B107" s="2"/>
      <c r="C107" s="16"/>
      <c r="D107" s="16"/>
      <c r="E107" s="8">
        <f t="shared" si="1"/>
        <v>21001650</v>
      </c>
      <c r="F107" s="17"/>
      <c r="G107" s="17"/>
      <c r="H107" s="17"/>
      <c r="I107" s="10"/>
      <c r="J107" s="10"/>
    </row>
    <row r="108" spans="2:10">
      <c r="B108" s="2"/>
      <c r="C108" s="16"/>
      <c r="D108" s="16"/>
      <c r="E108" s="8">
        <f t="shared" si="1"/>
        <v>21001650</v>
      </c>
      <c r="F108" s="17"/>
      <c r="G108" s="17"/>
      <c r="H108" s="17"/>
      <c r="I108" s="10"/>
      <c r="J108" s="10"/>
    </row>
    <row r="109" spans="2:10">
      <c r="B109" s="30"/>
      <c r="C109" s="46"/>
      <c r="D109" s="46"/>
      <c r="E109" s="8">
        <f t="shared" si="1"/>
        <v>21001650</v>
      </c>
      <c r="F109" s="17"/>
      <c r="G109" s="17"/>
      <c r="H109" s="17"/>
      <c r="I109" s="10"/>
      <c r="J109" s="10"/>
    </row>
    <row r="110" spans="2:10">
      <c r="B110" s="30"/>
      <c r="C110" s="46"/>
      <c r="D110" s="46"/>
      <c r="E110" s="8">
        <f t="shared" si="1"/>
        <v>21001650</v>
      </c>
      <c r="F110" s="17"/>
      <c r="G110" s="17"/>
      <c r="H110" s="17"/>
      <c r="I110" s="10"/>
      <c r="J110" s="10"/>
    </row>
    <row r="111" spans="2:10">
      <c r="B111" s="2"/>
      <c r="C111" s="16"/>
      <c r="D111" s="16"/>
      <c r="E111" s="8">
        <f t="shared" si="1"/>
        <v>21001650</v>
      </c>
      <c r="F111" s="17"/>
      <c r="G111" s="17"/>
      <c r="H111" s="17"/>
      <c r="I111" s="10"/>
      <c r="J111" s="10"/>
    </row>
    <row r="112" spans="2:10">
      <c r="B112" s="2"/>
      <c r="C112" s="16"/>
      <c r="D112" s="16"/>
      <c r="E112" s="8">
        <f t="shared" si="1"/>
        <v>21001650</v>
      </c>
      <c r="F112" s="17"/>
      <c r="G112" s="17"/>
      <c r="H112" s="17"/>
      <c r="J112" s="10"/>
    </row>
    <row r="113" spans="2:10">
      <c r="B113" s="2"/>
      <c r="C113" s="16"/>
      <c r="D113" s="16"/>
      <c r="E113" s="8">
        <f t="shared" si="1"/>
        <v>21001650</v>
      </c>
      <c r="F113" s="17"/>
      <c r="G113" s="17"/>
      <c r="H113" s="17"/>
      <c r="I113" s="10"/>
      <c r="J113" s="10"/>
    </row>
    <row r="114" spans="2:10">
      <c r="B114" s="2"/>
      <c r="C114" s="16"/>
      <c r="D114" s="16"/>
      <c r="E114" s="8">
        <f t="shared" si="1"/>
        <v>21001650</v>
      </c>
      <c r="F114" s="17"/>
      <c r="G114" s="17"/>
      <c r="H114" s="17"/>
      <c r="J114" s="10"/>
    </row>
    <row r="115" spans="2:10">
      <c r="B115" s="2"/>
      <c r="D115" s="16"/>
      <c r="E115" s="8">
        <f t="shared" si="1"/>
        <v>21001650</v>
      </c>
      <c r="F115" s="17"/>
      <c r="G115" s="10"/>
      <c r="H115" s="17"/>
      <c r="J115" s="10"/>
    </row>
    <row r="116" spans="2:10">
      <c r="B116" s="2"/>
      <c r="D116" s="16"/>
      <c r="E116" s="8">
        <f t="shared" si="1"/>
        <v>21001650</v>
      </c>
      <c r="F116" s="17"/>
      <c r="G116" s="10"/>
      <c r="H116" s="17"/>
      <c r="I116" s="10"/>
      <c r="J116" s="10"/>
    </row>
    <row r="117" spans="2:10">
      <c r="B117" s="2"/>
      <c r="C117" s="16"/>
      <c r="D117" s="16"/>
      <c r="E117" s="8">
        <f t="shared" si="1"/>
        <v>21001650</v>
      </c>
      <c r="F117" s="17"/>
      <c r="G117" s="17"/>
      <c r="H117" s="17"/>
      <c r="I117" s="10"/>
      <c r="J117" s="10"/>
    </row>
    <row r="118" spans="2:10">
      <c r="B118" s="2"/>
      <c r="C118" s="16"/>
      <c r="D118" s="16"/>
      <c r="E118" s="8">
        <f t="shared" si="1"/>
        <v>21001650</v>
      </c>
      <c r="F118" s="17"/>
      <c r="G118" s="17"/>
      <c r="H118" s="17"/>
      <c r="I118" s="10"/>
      <c r="J118" s="10"/>
    </row>
    <row r="119" spans="2:10">
      <c r="B119" s="2"/>
      <c r="C119" s="16"/>
      <c r="D119" s="16"/>
      <c r="E119" s="8">
        <f t="shared" si="1"/>
        <v>21001650</v>
      </c>
      <c r="F119" s="17"/>
      <c r="G119" s="17"/>
      <c r="H119" s="17"/>
      <c r="J119" s="10"/>
    </row>
    <row r="120" spans="2:10">
      <c r="B120" s="2"/>
      <c r="C120" s="16"/>
      <c r="D120" s="16"/>
      <c r="E120" s="8">
        <f t="shared" si="1"/>
        <v>21001650</v>
      </c>
      <c r="F120" s="17"/>
      <c r="G120" s="17"/>
      <c r="H120" s="17"/>
      <c r="I120" s="10"/>
      <c r="J120" s="10"/>
    </row>
    <row r="121" spans="2:10">
      <c r="B121" s="2"/>
      <c r="C121" s="16"/>
      <c r="D121" s="16"/>
      <c r="E121" s="8">
        <f t="shared" si="1"/>
        <v>21001650</v>
      </c>
      <c r="F121" s="17"/>
      <c r="G121" s="17"/>
      <c r="H121" s="17"/>
      <c r="I121" s="10"/>
      <c r="J121" s="10"/>
    </row>
    <row r="122" spans="2:10">
      <c r="B122" s="2"/>
      <c r="C122" s="16"/>
      <c r="D122" s="16"/>
      <c r="E122" s="8">
        <f t="shared" si="1"/>
        <v>21001650</v>
      </c>
      <c r="F122" s="17"/>
      <c r="G122" s="17"/>
      <c r="H122" s="17"/>
      <c r="J122" s="10"/>
    </row>
    <row r="123" spans="2:10">
      <c r="B123" s="2"/>
      <c r="C123" s="16"/>
      <c r="D123" s="16"/>
      <c r="E123" s="8">
        <f t="shared" si="1"/>
        <v>21001650</v>
      </c>
      <c r="F123" s="17"/>
      <c r="G123" s="17"/>
      <c r="H123" s="17"/>
      <c r="I123" s="10"/>
      <c r="J123" s="10"/>
    </row>
    <row r="124" spans="2:10">
      <c r="B124" s="2"/>
      <c r="C124" s="16"/>
      <c r="D124" s="16"/>
      <c r="E124" s="8">
        <f t="shared" si="1"/>
        <v>21001650</v>
      </c>
      <c r="F124" s="17"/>
      <c r="G124" s="17"/>
      <c r="H124" s="17"/>
      <c r="I124" s="10"/>
      <c r="J124" s="10"/>
    </row>
    <row r="125" spans="2:10">
      <c r="B125" s="39"/>
      <c r="C125" s="36"/>
      <c r="D125" s="36"/>
      <c r="E125" s="8">
        <f t="shared" si="1"/>
        <v>21001650</v>
      </c>
      <c r="F125" s="36"/>
      <c r="G125" s="36"/>
      <c r="H125" s="36"/>
      <c r="I125" s="10"/>
      <c r="J125" s="10"/>
    </row>
    <row r="126" spans="2:10">
      <c r="B126" s="2"/>
      <c r="C126" s="16"/>
      <c r="D126" s="16"/>
      <c r="E126" s="8">
        <f t="shared" si="1"/>
        <v>21001650</v>
      </c>
      <c r="F126" s="17"/>
      <c r="G126" s="17"/>
      <c r="H126" s="17"/>
      <c r="I126" s="10"/>
      <c r="J126" s="10"/>
    </row>
    <row r="127" spans="2:10">
      <c r="B127" s="2"/>
      <c r="C127" s="16"/>
      <c r="D127" s="16"/>
      <c r="E127" s="8">
        <f t="shared" si="1"/>
        <v>21001650</v>
      </c>
      <c r="F127" s="17"/>
      <c r="G127" s="17"/>
      <c r="H127" s="17"/>
      <c r="J127" s="10"/>
    </row>
    <row r="128" spans="2:10">
      <c r="B128" s="2"/>
      <c r="C128" s="16"/>
      <c r="D128" s="16"/>
      <c r="E128" s="8">
        <f t="shared" si="1"/>
        <v>21001650</v>
      </c>
      <c r="G128" s="17"/>
      <c r="J128" s="10"/>
    </row>
    <row r="129" spans="1:10">
      <c r="B129" s="2"/>
      <c r="C129" s="16"/>
      <c r="D129" s="16"/>
      <c r="E129" s="8">
        <f t="shared" si="1"/>
        <v>21001650</v>
      </c>
      <c r="F129" s="17"/>
      <c r="G129" s="17"/>
      <c r="H129" s="17"/>
      <c r="I129" s="10"/>
      <c r="J129" s="10"/>
    </row>
    <row r="130" spans="1:10">
      <c r="B130" s="2"/>
      <c r="C130" s="16"/>
      <c r="D130" s="16"/>
      <c r="E130" s="8">
        <f t="shared" si="1"/>
        <v>21001650</v>
      </c>
      <c r="F130" s="17"/>
      <c r="G130" s="17"/>
      <c r="H130" s="17"/>
      <c r="I130" s="10"/>
      <c r="J130" s="10"/>
    </row>
    <row r="131" spans="1:10">
      <c r="B131" s="39"/>
      <c r="C131" s="36"/>
      <c r="D131" s="36"/>
      <c r="E131" s="8">
        <f t="shared" si="1"/>
        <v>21001650</v>
      </c>
      <c r="F131" s="36"/>
      <c r="G131" s="36"/>
      <c r="H131" s="36"/>
      <c r="I131" s="10"/>
      <c r="J131" s="10"/>
    </row>
    <row r="132" spans="1:10">
      <c r="B132" s="32"/>
      <c r="C132" s="17"/>
      <c r="D132" s="17"/>
      <c r="E132" s="8">
        <f t="shared" si="1"/>
        <v>21001650</v>
      </c>
      <c r="F132" s="17"/>
      <c r="G132" s="17"/>
      <c r="H132" s="17"/>
      <c r="I132" s="10"/>
      <c r="J132" s="10"/>
    </row>
    <row r="133" spans="1:10">
      <c r="B133" s="2"/>
      <c r="C133" s="16"/>
      <c r="D133" s="16"/>
      <c r="E133" s="8">
        <f t="shared" si="1"/>
        <v>21001650</v>
      </c>
      <c r="I133" s="10"/>
      <c r="J133" s="10"/>
    </row>
    <row r="134" spans="1:10">
      <c r="B134" s="2"/>
      <c r="C134" s="16"/>
      <c r="D134" s="16"/>
      <c r="E134" s="8">
        <f t="shared" ref="E134:E197" si="2">E133+C134+D134</f>
        <v>21001650</v>
      </c>
      <c r="I134" s="10"/>
      <c r="J134" s="10"/>
    </row>
    <row r="135" spans="1:10">
      <c r="B135" s="39"/>
      <c r="C135" s="17"/>
      <c r="D135" s="17"/>
      <c r="E135" s="8">
        <f t="shared" si="2"/>
        <v>21001650</v>
      </c>
      <c r="I135" s="10"/>
      <c r="J135" s="10"/>
    </row>
    <row r="136" spans="1:10">
      <c r="B136" s="2"/>
      <c r="C136" s="16"/>
      <c r="D136" s="16"/>
      <c r="E136" s="8">
        <f t="shared" si="2"/>
        <v>21001650</v>
      </c>
      <c r="F136" s="17"/>
      <c r="G136" s="17"/>
      <c r="H136" s="10"/>
      <c r="I136" s="10"/>
      <c r="J136" s="10"/>
    </row>
    <row r="137" spans="1:10">
      <c r="B137" s="2"/>
      <c r="C137" s="16"/>
      <c r="D137" s="16"/>
      <c r="E137" s="8">
        <f t="shared" si="2"/>
        <v>21001650</v>
      </c>
      <c r="F137" s="17"/>
      <c r="G137" s="17"/>
      <c r="H137" s="17"/>
      <c r="I137" s="10"/>
      <c r="J137" s="10"/>
    </row>
    <row r="138" spans="1:10">
      <c r="A138" s="44"/>
      <c r="B138" s="44"/>
      <c r="C138" s="43"/>
      <c r="D138" s="43">
        <v>-31650</v>
      </c>
      <c r="E138" s="8">
        <f t="shared" si="2"/>
        <v>20970000</v>
      </c>
      <c r="F138" s="43"/>
      <c r="G138" s="43"/>
      <c r="H138" s="43"/>
      <c r="I138" s="44" t="s">
        <v>263</v>
      </c>
    </row>
    <row r="139" spans="1:10">
      <c r="B139" s="39"/>
      <c r="C139" s="17"/>
      <c r="D139" s="17"/>
      <c r="E139" s="8">
        <f t="shared" si="2"/>
        <v>20970000</v>
      </c>
      <c r="F139" s="17"/>
      <c r="G139" s="17"/>
      <c r="H139" s="17"/>
      <c r="I139" s="10"/>
    </row>
    <row r="140" spans="1:10">
      <c r="B140" s="32"/>
      <c r="C140" s="17"/>
      <c r="D140" s="17"/>
      <c r="E140" s="8">
        <f t="shared" si="2"/>
        <v>20970000</v>
      </c>
      <c r="F140" s="17"/>
      <c r="G140" s="17"/>
      <c r="H140" s="17"/>
      <c r="I140" s="10"/>
    </row>
    <row r="141" spans="1:10">
      <c r="B141" s="39"/>
      <c r="C141" s="17"/>
      <c r="D141" s="17"/>
      <c r="E141" s="8">
        <f t="shared" si="2"/>
        <v>20970000</v>
      </c>
      <c r="F141" s="36"/>
      <c r="G141" s="36"/>
      <c r="H141" s="36"/>
      <c r="I141" s="10"/>
    </row>
    <row r="142" spans="1:10">
      <c r="B142" s="2"/>
      <c r="C142" s="16"/>
      <c r="D142" s="16"/>
      <c r="E142" s="8">
        <f t="shared" si="2"/>
        <v>20970000</v>
      </c>
      <c r="F142" s="17"/>
      <c r="G142" s="17"/>
      <c r="H142" s="17"/>
      <c r="I142" s="10"/>
    </row>
    <row r="143" spans="1:10">
      <c r="B143" s="2"/>
      <c r="C143" s="16"/>
      <c r="D143" s="16"/>
      <c r="E143" s="8">
        <f t="shared" si="2"/>
        <v>20970000</v>
      </c>
      <c r="F143" s="17"/>
      <c r="G143" s="17"/>
      <c r="H143" s="17"/>
      <c r="I143" s="10"/>
    </row>
    <row r="144" spans="1:10">
      <c r="B144" s="2"/>
      <c r="C144" s="16"/>
      <c r="D144" s="16"/>
      <c r="E144" s="8">
        <f t="shared" si="2"/>
        <v>20970000</v>
      </c>
      <c r="F144" s="17"/>
      <c r="G144" s="17"/>
      <c r="H144" s="17"/>
      <c r="I144" s="10"/>
    </row>
    <row r="145" spans="2:12">
      <c r="B145" s="2"/>
      <c r="C145" s="16"/>
      <c r="D145" s="16"/>
      <c r="E145" s="8">
        <f t="shared" si="2"/>
        <v>20970000</v>
      </c>
      <c r="F145" s="16"/>
      <c r="G145" s="16"/>
      <c r="H145" s="16"/>
    </row>
    <row r="146" spans="2:12">
      <c r="B146" s="2"/>
      <c r="C146" s="16"/>
      <c r="D146" s="16"/>
      <c r="E146" s="8">
        <f t="shared" si="2"/>
        <v>20970000</v>
      </c>
      <c r="F146" s="16"/>
      <c r="G146" s="16"/>
      <c r="H146" s="16"/>
    </row>
    <row r="147" spans="2:12">
      <c r="B147" s="2"/>
      <c r="C147" s="16"/>
      <c r="D147" s="16"/>
      <c r="E147" s="8">
        <f t="shared" si="2"/>
        <v>20970000</v>
      </c>
      <c r="F147" s="16"/>
      <c r="G147" s="16"/>
      <c r="H147" s="16"/>
    </row>
    <row r="148" spans="2:12">
      <c r="B148" s="2"/>
      <c r="C148" s="16"/>
      <c r="D148" s="16"/>
      <c r="E148" s="8">
        <f t="shared" si="2"/>
        <v>20970000</v>
      </c>
      <c r="F148" s="16"/>
      <c r="G148" s="16"/>
      <c r="H148" s="16"/>
    </row>
    <row r="149" spans="2:12">
      <c r="B149" s="2"/>
      <c r="C149" s="16"/>
      <c r="D149" s="16"/>
      <c r="E149" s="8">
        <f t="shared" si="2"/>
        <v>20970000</v>
      </c>
      <c r="F149" s="16"/>
      <c r="G149" s="16"/>
      <c r="H149" s="16"/>
    </row>
    <row r="150" spans="2:12">
      <c r="B150" s="2"/>
      <c r="C150" s="16"/>
      <c r="D150" s="16"/>
      <c r="E150" s="8">
        <f t="shared" si="2"/>
        <v>20970000</v>
      </c>
      <c r="F150" s="16"/>
      <c r="G150" s="16"/>
      <c r="H150" s="16"/>
    </row>
    <row r="151" spans="2:12">
      <c r="B151" s="2"/>
      <c r="C151" s="16"/>
      <c r="D151" s="16"/>
      <c r="E151" s="8">
        <f t="shared" si="2"/>
        <v>20970000</v>
      </c>
      <c r="F151" s="16"/>
      <c r="G151" s="16"/>
      <c r="H151" s="16"/>
    </row>
    <row r="152" spans="2:12">
      <c r="B152" s="2"/>
      <c r="C152" s="16"/>
      <c r="D152" s="16"/>
      <c r="E152" s="8">
        <f t="shared" si="2"/>
        <v>20970000</v>
      </c>
      <c r="F152" s="16"/>
      <c r="G152" s="16"/>
      <c r="H152" s="16"/>
    </row>
    <row r="153" spans="2:12">
      <c r="B153" s="2"/>
      <c r="C153" s="17"/>
      <c r="D153" s="17"/>
      <c r="E153" s="8">
        <f t="shared" si="2"/>
        <v>20970000</v>
      </c>
      <c r="F153" s="17"/>
      <c r="G153" s="17"/>
      <c r="H153" s="17"/>
      <c r="I153" s="10"/>
    </row>
    <row r="154" spans="2:12">
      <c r="B154" s="32"/>
      <c r="C154" s="17"/>
      <c r="D154" s="17"/>
      <c r="E154" s="8">
        <f t="shared" si="2"/>
        <v>20970000</v>
      </c>
      <c r="F154" s="17"/>
      <c r="G154" s="17"/>
      <c r="H154" s="17"/>
      <c r="I154" s="10"/>
      <c r="J154" s="10"/>
      <c r="K154" s="10"/>
      <c r="L154" s="10"/>
    </row>
    <row r="155" spans="2:12">
      <c r="B155" s="32"/>
      <c r="C155" s="17"/>
      <c r="D155" s="17"/>
      <c r="E155" s="8">
        <f t="shared" si="2"/>
        <v>20970000</v>
      </c>
      <c r="F155" s="17"/>
      <c r="G155" s="17"/>
      <c r="H155" s="17"/>
      <c r="I155" s="10"/>
      <c r="J155" s="10"/>
      <c r="K155" s="10"/>
      <c r="L155" s="10"/>
    </row>
    <row r="156" spans="2:12">
      <c r="B156" s="32"/>
      <c r="C156" s="17"/>
      <c r="D156" s="17"/>
      <c r="E156" s="8">
        <f t="shared" si="2"/>
        <v>20970000</v>
      </c>
      <c r="F156" s="17"/>
      <c r="G156" s="17"/>
      <c r="H156" s="17"/>
      <c r="I156" s="10"/>
      <c r="J156" s="10"/>
      <c r="K156" s="10"/>
      <c r="L156" s="10"/>
    </row>
    <row r="157" spans="2:12">
      <c r="B157" s="2"/>
      <c r="C157" s="16"/>
      <c r="D157" s="16"/>
      <c r="E157" s="8">
        <f t="shared" si="2"/>
        <v>20970000</v>
      </c>
      <c r="F157" s="17"/>
      <c r="G157" s="17"/>
      <c r="H157" s="17"/>
      <c r="I157" s="10"/>
      <c r="J157" s="10"/>
      <c r="K157" s="10"/>
      <c r="L157" s="10"/>
    </row>
    <row r="158" spans="2:12">
      <c r="B158" s="2"/>
      <c r="C158" s="16"/>
      <c r="D158" s="16"/>
      <c r="E158" s="8">
        <f t="shared" si="2"/>
        <v>20970000</v>
      </c>
      <c r="F158" s="17"/>
      <c r="G158" s="17"/>
      <c r="H158" s="17"/>
      <c r="I158" s="10"/>
      <c r="J158" s="10"/>
      <c r="K158" s="10"/>
      <c r="L158" s="10"/>
    </row>
    <row r="159" spans="2:12">
      <c r="B159" s="2"/>
      <c r="C159" s="16"/>
      <c r="D159" s="16"/>
      <c r="E159" s="8">
        <f t="shared" si="2"/>
        <v>20970000</v>
      </c>
      <c r="F159" s="17"/>
      <c r="G159" s="17"/>
      <c r="H159" s="17"/>
      <c r="I159" s="10"/>
      <c r="J159" s="10"/>
      <c r="K159" s="10"/>
      <c r="L159" s="10"/>
    </row>
    <row r="160" spans="2:12">
      <c r="B160" s="2"/>
      <c r="C160" s="16"/>
      <c r="D160" s="16"/>
      <c r="E160" s="8">
        <f t="shared" si="2"/>
        <v>20970000</v>
      </c>
      <c r="F160" s="16"/>
      <c r="G160" s="16"/>
      <c r="H160" s="16"/>
    </row>
    <row r="161" spans="2:9">
      <c r="B161" s="2"/>
      <c r="C161" s="16"/>
      <c r="D161" s="16"/>
      <c r="E161" s="8">
        <f t="shared" si="2"/>
        <v>20970000</v>
      </c>
      <c r="F161" s="16"/>
      <c r="G161" s="16"/>
      <c r="H161" s="16"/>
    </row>
    <row r="162" spans="2:9">
      <c r="B162" s="2"/>
      <c r="C162" s="16"/>
      <c r="D162" s="16"/>
      <c r="E162" s="8">
        <f t="shared" si="2"/>
        <v>20970000</v>
      </c>
      <c r="F162" s="16"/>
      <c r="G162" s="16"/>
      <c r="H162" s="16"/>
    </row>
    <row r="163" spans="2:9">
      <c r="B163" s="2"/>
      <c r="C163" s="16"/>
      <c r="D163" s="16"/>
      <c r="E163" s="8">
        <f t="shared" si="2"/>
        <v>20970000</v>
      </c>
      <c r="F163" s="16"/>
      <c r="G163" s="16"/>
      <c r="H163" s="16"/>
    </row>
    <row r="164" spans="2:9">
      <c r="B164" s="2"/>
      <c r="C164" s="16"/>
      <c r="D164" s="16"/>
      <c r="E164" s="8">
        <f t="shared" si="2"/>
        <v>20970000</v>
      </c>
      <c r="F164" s="16"/>
      <c r="G164" s="16"/>
      <c r="H164" s="16"/>
    </row>
    <row r="165" spans="2:9">
      <c r="B165" s="2"/>
      <c r="C165" s="16"/>
      <c r="D165" s="16"/>
      <c r="E165" s="8">
        <f t="shared" si="2"/>
        <v>20970000</v>
      </c>
      <c r="F165" s="16"/>
      <c r="G165" s="16"/>
      <c r="H165" s="16"/>
    </row>
    <row r="166" spans="2:9">
      <c r="B166" s="2"/>
      <c r="C166" s="16"/>
      <c r="D166" s="16"/>
      <c r="E166" s="8">
        <f t="shared" si="2"/>
        <v>20970000</v>
      </c>
      <c r="F166" s="16"/>
      <c r="G166" s="16"/>
      <c r="H166" s="16"/>
    </row>
    <row r="167" spans="2:9">
      <c r="B167" s="2"/>
      <c r="C167" s="16"/>
      <c r="D167" s="16"/>
      <c r="E167" s="8">
        <f t="shared" si="2"/>
        <v>20970000</v>
      </c>
      <c r="F167" s="16"/>
      <c r="G167" s="16"/>
      <c r="H167" s="16"/>
    </row>
    <row r="168" spans="2:9">
      <c r="B168" s="2"/>
      <c r="C168" s="16"/>
      <c r="D168" s="16"/>
      <c r="E168" s="8">
        <f t="shared" si="2"/>
        <v>20970000</v>
      </c>
      <c r="F168" s="16"/>
      <c r="G168" s="16"/>
      <c r="H168" s="16"/>
    </row>
    <row r="169" spans="2:9">
      <c r="B169" s="2"/>
      <c r="C169" s="16"/>
      <c r="D169" s="16"/>
      <c r="E169" s="8">
        <f t="shared" si="2"/>
        <v>20970000</v>
      </c>
      <c r="F169" s="16"/>
      <c r="G169" s="16"/>
      <c r="H169" s="16"/>
    </row>
    <row r="170" spans="2:9">
      <c r="C170" s="16"/>
      <c r="D170" s="16"/>
      <c r="E170" s="8">
        <f t="shared" si="2"/>
        <v>20970000</v>
      </c>
      <c r="G170" s="16"/>
      <c r="I170" s="24"/>
    </row>
    <row r="171" spans="2:9">
      <c r="C171" s="16"/>
      <c r="D171" s="16"/>
      <c r="E171" s="8">
        <f t="shared" si="2"/>
        <v>20970000</v>
      </c>
      <c r="I171" s="24"/>
    </row>
    <row r="172" spans="2:9">
      <c r="B172" s="2"/>
      <c r="C172" s="16"/>
      <c r="D172" s="16"/>
      <c r="E172" s="8">
        <f t="shared" si="2"/>
        <v>20970000</v>
      </c>
      <c r="F172" s="16"/>
      <c r="G172" s="16"/>
      <c r="H172" s="16"/>
    </row>
    <row r="173" spans="2:9">
      <c r="C173" s="16"/>
      <c r="D173" s="16"/>
      <c r="E173" s="8">
        <f t="shared" si="2"/>
        <v>20970000</v>
      </c>
      <c r="F173" s="16"/>
      <c r="G173" s="16"/>
      <c r="H173" s="16"/>
    </row>
    <row r="174" spans="2:9">
      <c r="C174" s="16"/>
      <c r="D174" s="16"/>
      <c r="E174" s="8">
        <f t="shared" si="2"/>
        <v>20970000</v>
      </c>
      <c r="F174" s="16"/>
      <c r="G174" s="16"/>
      <c r="H174" s="16"/>
    </row>
    <row r="175" spans="2:9">
      <c r="C175" s="16"/>
      <c r="D175" s="16"/>
      <c r="E175" s="8">
        <f t="shared" si="2"/>
        <v>20970000</v>
      </c>
      <c r="F175" s="16"/>
      <c r="G175" s="16"/>
      <c r="H175" s="16"/>
    </row>
    <row r="176" spans="2:9">
      <c r="C176" s="16"/>
      <c r="D176" s="16"/>
      <c r="E176" s="8">
        <f t="shared" si="2"/>
        <v>20970000</v>
      </c>
      <c r="F176" s="16"/>
      <c r="G176" s="16"/>
      <c r="H176" s="16"/>
    </row>
    <row r="177" spans="2:8">
      <c r="B177" s="2"/>
      <c r="C177" s="16"/>
      <c r="D177" s="16"/>
      <c r="E177" s="8">
        <f t="shared" si="2"/>
        <v>20970000</v>
      </c>
      <c r="F177" s="16"/>
      <c r="G177" s="16"/>
      <c r="H177" s="16"/>
    </row>
    <row r="178" spans="2:8">
      <c r="B178" s="2"/>
      <c r="C178" s="16"/>
      <c r="D178" s="16"/>
      <c r="E178" s="8">
        <f t="shared" si="2"/>
        <v>20970000</v>
      </c>
      <c r="F178" s="16"/>
      <c r="G178" s="16"/>
      <c r="H178" s="16"/>
    </row>
    <row r="179" spans="2:8">
      <c r="C179" s="16"/>
      <c r="D179" s="16"/>
      <c r="E179" s="8">
        <f t="shared" si="2"/>
        <v>20970000</v>
      </c>
      <c r="F179" s="16"/>
      <c r="G179" s="16"/>
      <c r="H179" s="16"/>
    </row>
    <row r="180" spans="2:8">
      <c r="C180" s="16"/>
      <c r="D180" s="16"/>
      <c r="E180" s="8">
        <f t="shared" si="2"/>
        <v>20970000</v>
      </c>
      <c r="F180" s="16"/>
      <c r="G180" s="16"/>
      <c r="H180" s="16"/>
    </row>
    <row r="181" spans="2:8">
      <c r="C181" s="16"/>
      <c r="D181" s="16"/>
      <c r="E181" s="8">
        <f t="shared" si="2"/>
        <v>20970000</v>
      </c>
      <c r="F181" s="16"/>
      <c r="G181" s="16"/>
      <c r="H181" s="16"/>
    </row>
    <row r="182" spans="2:8">
      <c r="C182" s="16"/>
      <c r="D182" s="16"/>
      <c r="E182" s="8">
        <f t="shared" si="2"/>
        <v>20970000</v>
      </c>
      <c r="F182" s="16"/>
      <c r="G182" s="16"/>
      <c r="H182" s="16"/>
    </row>
    <row r="183" spans="2:8">
      <c r="C183" s="16"/>
      <c r="D183" s="16"/>
      <c r="E183" s="8">
        <f t="shared" si="2"/>
        <v>20970000</v>
      </c>
      <c r="F183" s="16"/>
      <c r="G183" s="16"/>
      <c r="H183" s="16"/>
    </row>
    <row r="184" spans="2:8">
      <c r="C184" s="16"/>
      <c r="D184" s="16"/>
      <c r="E184" s="8">
        <f t="shared" si="2"/>
        <v>20970000</v>
      </c>
      <c r="F184" s="16"/>
      <c r="G184" s="16"/>
      <c r="H184" s="16"/>
    </row>
    <row r="185" spans="2:8">
      <c r="C185" s="16"/>
      <c r="D185" s="16"/>
      <c r="E185" s="8">
        <f t="shared" si="2"/>
        <v>20970000</v>
      </c>
      <c r="F185" s="16"/>
      <c r="G185" s="16"/>
      <c r="H185" s="16"/>
    </row>
    <row r="186" spans="2:8">
      <c r="C186" s="16"/>
      <c r="D186" s="16"/>
      <c r="E186" s="8">
        <f t="shared" si="2"/>
        <v>20970000</v>
      </c>
      <c r="F186" s="16"/>
      <c r="G186" s="16"/>
      <c r="H186" s="16"/>
    </row>
    <row r="187" spans="2:8">
      <c r="C187" s="16"/>
      <c r="D187" s="16"/>
      <c r="E187" s="8">
        <f t="shared" si="2"/>
        <v>20970000</v>
      </c>
      <c r="F187" s="16"/>
      <c r="G187" s="16"/>
      <c r="H187" s="16"/>
    </row>
    <row r="188" spans="2:8">
      <c r="C188" s="16"/>
      <c r="D188" s="16"/>
      <c r="E188" s="8">
        <f t="shared" si="2"/>
        <v>20970000</v>
      </c>
      <c r="F188" s="16"/>
      <c r="G188" s="16"/>
      <c r="H188" s="16"/>
    </row>
    <row r="189" spans="2:8">
      <c r="C189" s="16"/>
      <c r="D189" s="16"/>
      <c r="E189" s="8">
        <f t="shared" si="2"/>
        <v>20970000</v>
      </c>
      <c r="F189" s="16"/>
      <c r="G189" s="16"/>
      <c r="H189" s="16"/>
    </row>
    <row r="190" spans="2:8">
      <c r="C190" s="16"/>
      <c r="D190" s="16"/>
      <c r="E190" s="8">
        <f t="shared" si="2"/>
        <v>20970000</v>
      </c>
      <c r="F190" s="16"/>
      <c r="G190" s="16"/>
      <c r="H190" s="16"/>
    </row>
    <row r="191" spans="2:8">
      <c r="C191" s="16"/>
      <c r="D191" s="16"/>
      <c r="E191" s="8">
        <f t="shared" si="2"/>
        <v>20970000</v>
      </c>
      <c r="F191" s="16"/>
      <c r="G191" s="16"/>
      <c r="H191" s="16"/>
    </row>
    <row r="192" spans="2:8">
      <c r="C192" s="16"/>
      <c r="D192" s="16"/>
      <c r="E192" s="8">
        <f t="shared" si="2"/>
        <v>20970000</v>
      </c>
      <c r="F192" s="16"/>
      <c r="G192" s="16"/>
      <c r="H192" s="16"/>
    </row>
    <row r="193" spans="3:9">
      <c r="C193" s="16"/>
      <c r="D193" s="16"/>
      <c r="E193" s="8">
        <f t="shared" si="2"/>
        <v>20970000</v>
      </c>
      <c r="F193" s="16"/>
      <c r="G193" s="16"/>
      <c r="H193" s="16"/>
    </row>
    <row r="194" spans="3:9">
      <c r="C194" s="16"/>
      <c r="D194" s="16"/>
      <c r="E194" s="8">
        <f t="shared" si="2"/>
        <v>20970000</v>
      </c>
      <c r="F194" s="16"/>
      <c r="G194" s="16"/>
      <c r="H194" s="16"/>
      <c r="I194" s="2"/>
    </row>
    <row r="195" spans="3:9">
      <c r="C195" s="16"/>
      <c r="D195" s="16">
        <v>-20000000</v>
      </c>
      <c r="E195" s="8">
        <f t="shared" si="2"/>
        <v>970000</v>
      </c>
      <c r="F195" s="16"/>
      <c r="G195" s="16"/>
      <c r="H195" s="16"/>
      <c r="I195" s="1" t="s">
        <v>557</v>
      </c>
    </row>
    <row r="196" spans="3:9">
      <c r="C196" s="16"/>
      <c r="D196" s="16"/>
      <c r="E196" s="8">
        <f t="shared" si="2"/>
        <v>970000</v>
      </c>
      <c r="F196" s="16"/>
      <c r="G196" s="16"/>
      <c r="H196" s="16"/>
    </row>
    <row r="197" spans="3:9">
      <c r="C197" s="16"/>
      <c r="D197" s="16"/>
      <c r="E197" s="8">
        <f t="shared" si="2"/>
        <v>970000</v>
      </c>
      <c r="F197" s="16"/>
      <c r="G197" s="16"/>
      <c r="H197" s="16"/>
    </row>
    <row r="198" spans="3:9">
      <c r="C198" s="4"/>
      <c r="D198" s="16"/>
      <c r="E198" s="8">
        <f t="shared" ref="E198" si="3">E197+C198+D198</f>
        <v>970000</v>
      </c>
      <c r="F198" s="4"/>
      <c r="G198" s="4"/>
      <c r="H198" s="4"/>
      <c r="I198" s="20"/>
    </row>
    <row r="199" spans="3:9">
      <c r="C199" s="4"/>
      <c r="D199" s="4"/>
      <c r="E199" s="8"/>
      <c r="F199" s="4"/>
      <c r="G199" s="4"/>
      <c r="H199" s="4"/>
    </row>
    <row r="200" spans="3:9">
      <c r="C200" s="4"/>
      <c r="D200" s="4"/>
      <c r="E200" s="8"/>
      <c r="F200" s="4"/>
      <c r="G200" s="4"/>
      <c r="H200" s="4"/>
    </row>
    <row r="201" spans="3:9">
      <c r="C201" s="4"/>
      <c r="D201" s="4"/>
      <c r="E201" s="8"/>
      <c r="F201" s="4"/>
      <c r="G201" s="4"/>
      <c r="H201" s="4"/>
    </row>
    <row r="202" spans="3:9">
      <c r="C202" s="4"/>
      <c r="D202" s="4"/>
      <c r="E202" s="8"/>
      <c r="F202" s="4"/>
      <c r="G202" s="4"/>
      <c r="H202" s="4"/>
    </row>
    <row r="203" spans="3:9">
      <c r="C203" s="4"/>
      <c r="D203" s="4"/>
      <c r="E203" s="8"/>
      <c r="F203" s="4"/>
      <c r="G203" s="4"/>
      <c r="H203" s="4"/>
    </row>
    <row r="204" spans="3:9">
      <c r="C204" s="4"/>
      <c r="D204" s="4"/>
      <c r="E204" s="8"/>
      <c r="F204" s="4"/>
      <c r="G204" s="4"/>
      <c r="H204" s="4"/>
    </row>
    <row r="205" spans="3:9">
      <c r="E205" s="7"/>
    </row>
    <row r="206" spans="3:9">
      <c r="E206" s="7"/>
    </row>
    <row r="207" spans="3:9">
      <c r="E207" s="7"/>
    </row>
  </sheetData>
  <pageMargins left="0.7" right="0.7" top="0.75" bottom="0.75" header="0.3" footer="0.3"/>
  <pageSetup orientation="portrait" verticalDpi="200"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2:L127"/>
  <sheetViews>
    <sheetView workbookViewId="0">
      <selection activeCell="I33" sqref="I33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9.140625" style="1" bestFit="1" customWidth="1"/>
    <col min="4" max="5" width="10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9" style="1" bestFit="1" customWidth="1"/>
    <col min="12" max="12" width="9.28515625" style="1" bestFit="1" customWidth="1"/>
    <col min="13" max="13" width="6.42578125" style="1" bestFit="1" customWidth="1"/>
    <col min="14" max="14" width="7.28515625" style="1" bestFit="1" customWidth="1"/>
    <col min="15" max="15" width="8.7109375" style="1" bestFit="1" customWidth="1"/>
    <col min="16" max="16" width="7.5703125" style="1" bestFit="1" customWidth="1"/>
    <col min="17" max="17" width="13.42578125" style="1" bestFit="1" customWidth="1"/>
    <col min="18" max="18" width="8.42578125" style="1" bestFit="1" customWidth="1"/>
    <col min="19" max="16384" width="11.42578125" style="1"/>
  </cols>
  <sheetData>
    <row r="2" spans="2:10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0">
      <c r="C3" s="3"/>
      <c r="D3" s="3"/>
      <c r="E3" s="6"/>
      <c r="I3" s="3"/>
    </row>
    <row r="4" spans="2:10">
      <c r="B4" s="13" t="s">
        <v>36</v>
      </c>
      <c r="C4" s="13"/>
      <c r="D4" s="13"/>
      <c r="E4" s="14">
        <f>'0219'!E59</f>
        <v>21001650</v>
      </c>
      <c r="F4" s="29">
        <v>0</v>
      </c>
      <c r="G4" s="13"/>
      <c r="H4" s="22">
        <v>-848666</v>
      </c>
    </row>
    <row r="5" spans="2:10">
      <c r="B5" s="2"/>
      <c r="C5" s="16"/>
      <c r="D5" s="16"/>
      <c r="E5" s="8">
        <f>E4+C5+D5</f>
        <v>21001650</v>
      </c>
      <c r="F5" s="17"/>
      <c r="G5" s="17"/>
      <c r="H5" s="17"/>
    </row>
    <row r="6" spans="2:10">
      <c r="B6" s="32">
        <v>43525</v>
      </c>
      <c r="C6" s="17"/>
      <c r="D6" s="17">
        <v>-10500</v>
      </c>
      <c r="E6" s="8">
        <f t="shared" ref="E6:E84" si="0">E5+C6+D6</f>
        <v>20991150</v>
      </c>
      <c r="F6" s="17"/>
      <c r="G6" s="17"/>
      <c r="H6" s="17"/>
      <c r="I6" s="10" t="s">
        <v>340</v>
      </c>
      <c r="J6" s="20"/>
    </row>
    <row r="7" spans="2:10">
      <c r="B7" s="32">
        <v>43525</v>
      </c>
      <c r="C7" s="17">
        <v>185000</v>
      </c>
      <c r="D7" s="17"/>
      <c r="E7" s="8">
        <f t="shared" si="0"/>
        <v>21176150</v>
      </c>
      <c r="F7" s="17"/>
      <c r="G7" s="17"/>
      <c r="H7" s="17"/>
      <c r="I7" s="10" t="s">
        <v>639</v>
      </c>
      <c r="J7" s="20"/>
    </row>
    <row r="8" spans="2:10">
      <c r="B8" s="32">
        <v>43525</v>
      </c>
      <c r="C8" s="17"/>
      <c r="D8" s="17"/>
      <c r="E8" s="8">
        <f t="shared" si="0"/>
        <v>21176150</v>
      </c>
      <c r="F8" s="17">
        <v>24600</v>
      </c>
      <c r="G8" s="17"/>
      <c r="H8" s="17"/>
      <c r="I8" s="10" t="s">
        <v>462</v>
      </c>
      <c r="J8" s="20"/>
    </row>
    <row r="9" spans="2:10">
      <c r="B9" s="32">
        <v>43525</v>
      </c>
      <c r="C9" s="17"/>
      <c r="D9" s="17"/>
      <c r="E9" s="8">
        <f t="shared" si="0"/>
        <v>21176150</v>
      </c>
      <c r="F9" s="17">
        <v>38400</v>
      </c>
      <c r="G9" s="17"/>
      <c r="H9" s="17"/>
      <c r="I9" s="10" t="s">
        <v>668</v>
      </c>
      <c r="J9" s="20"/>
    </row>
    <row r="10" spans="2:10">
      <c r="B10" s="32">
        <v>43528</v>
      </c>
      <c r="C10" s="17"/>
      <c r="D10" s="17">
        <v>-2000</v>
      </c>
      <c r="E10" s="8">
        <f t="shared" si="0"/>
        <v>21174150</v>
      </c>
      <c r="F10" s="17"/>
      <c r="G10" s="17"/>
      <c r="H10" s="17"/>
      <c r="I10" s="10" t="s">
        <v>315</v>
      </c>
      <c r="J10" s="20"/>
    </row>
    <row r="11" spans="2:10">
      <c r="B11" s="32">
        <v>43528</v>
      </c>
      <c r="C11" s="17">
        <v>55550</v>
      </c>
      <c r="D11" s="17"/>
      <c r="E11" s="8">
        <f t="shared" si="0"/>
        <v>21229700</v>
      </c>
      <c r="F11" s="17"/>
      <c r="G11" s="17"/>
      <c r="H11" s="17"/>
      <c r="I11" s="10" t="s">
        <v>640</v>
      </c>
      <c r="J11" s="20"/>
    </row>
    <row r="12" spans="2:10">
      <c r="B12" s="32">
        <v>43528</v>
      </c>
      <c r="C12" s="17"/>
      <c r="D12" s="17"/>
      <c r="E12" s="8">
        <f t="shared" si="0"/>
        <v>21229700</v>
      </c>
      <c r="F12" s="17">
        <v>1166900</v>
      </c>
      <c r="G12" s="17"/>
      <c r="H12" s="17"/>
      <c r="I12" s="10" t="s">
        <v>643</v>
      </c>
      <c r="J12" s="20"/>
    </row>
    <row r="13" spans="2:10">
      <c r="B13" s="32">
        <v>43528</v>
      </c>
      <c r="C13" s="17"/>
      <c r="D13" s="17"/>
      <c r="E13" s="8">
        <f t="shared" si="0"/>
        <v>21229700</v>
      </c>
      <c r="F13" s="17"/>
      <c r="G13" s="17"/>
      <c r="H13" s="36"/>
      <c r="I13" s="44" t="s">
        <v>676</v>
      </c>
      <c r="J13" s="20"/>
    </row>
    <row r="14" spans="2:10">
      <c r="B14" s="32">
        <v>43529</v>
      </c>
      <c r="C14" s="17"/>
      <c r="D14" s="17">
        <v>-5600</v>
      </c>
      <c r="E14" s="8">
        <f t="shared" si="0"/>
        <v>21224100</v>
      </c>
      <c r="F14" s="17"/>
      <c r="G14" s="17"/>
      <c r="H14" s="17"/>
      <c r="I14" s="10" t="s">
        <v>340</v>
      </c>
      <c r="J14" s="20"/>
    </row>
    <row r="15" spans="2:10">
      <c r="B15" s="32">
        <v>43529</v>
      </c>
      <c r="C15" s="17"/>
      <c r="D15" s="17"/>
      <c r="E15" s="8">
        <f t="shared" si="0"/>
        <v>21224100</v>
      </c>
      <c r="F15" s="17">
        <v>56800</v>
      </c>
      <c r="G15" s="17"/>
      <c r="H15" s="17"/>
      <c r="I15" s="10" t="s">
        <v>669</v>
      </c>
      <c r="J15" s="20"/>
    </row>
    <row r="16" spans="2:10">
      <c r="B16" s="2">
        <v>43530</v>
      </c>
      <c r="C16" s="17"/>
      <c r="D16" s="17"/>
      <c r="E16" s="8">
        <f t="shared" si="0"/>
        <v>21224100</v>
      </c>
      <c r="F16" s="17">
        <v>38650</v>
      </c>
      <c r="G16" s="17"/>
      <c r="H16" s="17"/>
      <c r="I16" s="1" t="s">
        <v>641</v>
      </c>
      <c r="J16" s="20"/>
    </row>
    <row r="17" spans="2:12">
      <c r="B17" s="2">
        <v>43530</v>
      </c>
      <c r="C17" s="17"/>
      <c r="D17" s="17"/>
      <c r="E17" s="8">
        <f t="shared" si="0"/>
        <v>21224100</v>
      </c>
      <c r="F17" s="17">
        <v>59500</v>
      </c>
      <c r="G17" s="17"/>
      <c r="H17" s="17"/>
      <c r="I17" s="10" t="s">
        <v>642</v>
      </c>
      <c r="J17" s="20"/>
    </row>
    <row r="18" spans="2:12">
      <c r="B18" s="2">
        <v>43530</v>
      </c>
      <c r="C18" s="17"/>
      <c r="D18" s="17"/>
      <c r="E18" s="8">
        <f t="shared" si="0"/>
        <v>21224100</v>
      </c>
      <c r="F18" s="17"/>
      <c r="G18" s="17"/>
      <c r="H18" s="17">
        <v>300000</v>
      </c>
      <c r="I18" s="10" t="s">
        <v>649</v>
      </c>
      <c r="J18" s="20"/>
    </row>
    <row r="19" spans="2:12">
      <c r="B19" s="32">
        <v>43531</v>
      </c>
      <c r="C19" s="17"/>
      <c r="D19" s="17">
        <v>-9300</v>
      </c>
      <c r="E19" s="8">
        <f t="shared" si="0"/>
        <v>21214800</v>
      </c>
      <c r="F19" s="17"/>
      <c r="G19" s="17"/>
      <c r="H19" s="17"/>
      <c r="I19" s="10" t="s">
        <v>340</v>
      </c>
      <c r="J19" s="20"/>
    </row>
    <row r="20" spans="2:12">
      <c r="B20" s="32">
        <v>43532</v>
      </c>
      <c r="C20" s="17"/>
      <c r="D20" s="17">
        <v>-58000</v>
      </c>
      <c r="E20" s="8">
        <f t="shared" si="0"/>
        <v>21156800</v>
      </c>
      <c r="F20" s="17">
        <v>-58000</v>
      </c>
      <c r="G20" s="17"/>
      <c r="H20" s="17"/>
      <c r="I20" s="10" t="s">
        <v>158</v>
      </c>
      <c r="J20" s="20"/>
      <c r="L20" s="2"/>
    </row>
    <row r="21" spans="2:12">
      <c r="B21" s="32">
        <v>43532</v>
      </c>
      <c r="C21" s="17"/>
      <c r="D21" s="17">
        <v>-56000</v>
      </c>
      <c r="E21" s="8">
        <f t="shared" si="0"/>
        <v>21100800</v>
      </c>
      <c r="F21" s="17">
        <v>-56000</v>
      </c>
      <c r="G21" s="17"/>
      <c r="H21" s="17"/>
      <c r="I21" s="10" t="s">
        <v>297</v>
      </c>
      <c r="J21" s="20"/>
      <c r="L21" s="2"/>
    </row>
    <row r="22" spans="2:12">
      <c r="B22" s="32">
        <v>43532</v>
      </c>
      <c r="C22" s="17"/>
      <c r="D22" s="17">
        <v>-101000</v>
      </c>
      <c r="E22" s="8">
        <f t="shared" si="0"/>
        <v>20999800</v>
      </c>
      <c r="F22" s="17">
        <v>-101000</v>
      </c>
      <c r="G22" s="17"/>
      <c r="H22" s="17"/>
      <c r="I22" s="10" t="s">
        <v>160</v>
      </c>
      <c r="J22" s="20"/>
    </row>
    <row r="23" spans="2:12">
      <c r="B23" s="32">
        <v>43532</v>
      </c>
      <c r="C23" s="17"/>
      <c r="D23" s="17">
        <v>-80000</v>
      </c>
      <c r="E23" s="8">
        <f t="shared" si="0"/>
        <v>20919800</v>
      </c>
      <c r="F23" s="17"/>
      <c r="G23" s="17"/>
      <c r="H23" s="17"/>
      <c r="I23" s="10" t="s">
        <v>275</v>
      </c>
      <c r="J23" s="20"/>
    </row>
    <row r="24" spans="2:12">
      <c r="B24" s="32">
        <v>43536</v>
      </c>
      <c r="C24" s="17"/>
      <c r="D24" s="17"/>
      <c r="E24" s="8">
        <f t="shared" si="0"/>
        <v>20919800</v>
      </c>
      <c r="F24" s="17">
        <v>183700</v>
      </c>
      <c r="G24" s="17"/>
      <c r="H24" s="17"/>
      <c r="I24" s="10" t="s">
        <v>670</v>
      </c>
      <c r="J24" s="20"/>
    </row>
    <row r="25" spans="2:12">
      <c r="B25" s="32">
        <v>43536</v>
      </c>
      <c r="C25" s="17"/>
      <c r="D25" s="17"/>
      <c r="E25" s="8">
        <f t="shared" si="0"/>
        <v>20919800</v>
      </c>
      <c r="F25" s="17">
        <v>64150</v>
      </c>
      <c r="G25" s="17"/>
      <c r="H25" s="17"/>
      <c r="I25" s="10" t="s">
        <v>662</v>
      </c>
      <c r="J25" s="20"/>
    </row>
    <row r="26" spans="2:12">
      <c r="B26" s="32">
        <v>43537</v>
      </c>
      <c r="C26" s="17">
        <v>167500</v>
      </c>
      <c r="D26" s="17"/>
      <c r="E26" s="8">
        <f t="shared" si="0"/>
        <v>21087300</v>
      </c>
      <c r="F26" s="17"/>
      <c r="G26" s="17"/>
      <c r="H26" s="17"/>
      <c r="I26" s="10" t="s">
        <v>645</v>
      </c>
      <c r="J26" s="20"/>
    </row>
    <row r="27" spans="2:12">
      <c r="B27" s="32">
        <v>43537</v>
      </c>
      <c r="C27" s="17">
        <v>175000</v>
      </c>
      <c r="D27" s="17"/>
      <c r="E27" s="8">
        <f t="shared" si="0"/>
        <v>21262300</v>
      </c>
      <c r="F27" s="17"/>
      <c r="G27" s="17"/>
      <c r="H27" s="17"/>
      <c r="I27" s="10" t="s">
        <v>646</v>
      </c>
      <c r="J27" s="20"/>
    </row>
    <row r="28" spans="2:12">
      <c r="B28" s="32">
        <v>43537</v>
      </c>
      <c r="C28" s="17"/>
      <c r="D28" s="17"/>
      <c r="E28" s="8">
        <f t="shared" si="0"/>
        <v>21262300</v>
      </c>
      <c r="F28" s="17"/>
      <c r="G28" s="17"/>
      <c r="H28" s="17">
        <v>135000</v>
      </c>
      <c r="I28" s="10" t="s">
        <v>649</v>
      </c>
      <c r="J28" s="20"/>
    </row>
    <row r="29" spans="2:12">
      <c r="B29" s="32">
        <v>43539</v>
      </c>
      <c r="C29" s="17"/>
      <c r="D29" s="17">
        <v>-6700</v>
      </c>
      <c r="E29" s="8">
        <f t="shared" si="0"/>
        <v>21255600</v>
      </c>
      <c r="F29" s="17"/>
      <c r="G29" s="17"/>
      <c r="H29" s="17"/>
      <c r="I29" s="10" t="s">
        <v>340</v>
      </c>
      <c r="J29" s="20"/>
    </row>
    <row r="30" spans="2:12">
      <c r="B30" s="32">
        <v>43542</v>
      </c>
      <c r="C30" s="17"/>
      <c r="D30" s="17">
        <v>-4300</v>
      </c>
      <c r="E30" s="8">
        <f t="shared" si="0"/>
        <v>21251300</v>
      </c>
      <c r="F30" s="17"/>
      <c r="G30" s="17"/>
      <c r="H30" s="17"/>
      <c r="I30" s="10" t="s">
        <v>340</v>
      </c>
      <c r="J30" s="20"/>
    </row>
    <row r="31" spans="2:12">
      <c r="B31" s="32">
        <v>43543</v>
      </c>
      <c r="C31" s="17"/>
      <c r="D31" s="17"/>
      <c r="E31" s="8">
        <f t="shared" si="0"/>
        <v>21251300</v>
      </c>
      <c r="F31" s="17">
        <v>43100</v>
      </c>
      <c r="G31" s="17"/>
      <c r="H31" s="17"/>
      <c r="I31" s="10" t="s">
        <v>671</v>
      </c>
      <c r="J31" s="20"/>
    </row>
    <row r="32" spans="2:12">
      <c r="B32" s="32">
        <v>43543</v>
      </c>
      <c r="C32" s="17"/>
      <c r="D32" s="17"/>
      <c r="E32" s="8">
        <f t="shared" si="0"/>
        <v>21251300</v>
      </c>
      <c r="F32" s="17">
        <v>24000</v>
      </c>
      <c r="G32" s="17"/>
      <c r="H32" s="17"/>
      <c r="I32" s="10" t="s">
        <v>672</v>
      </c>
      <c r="J32" s="20"/>
    </row>
    <row r="33" spans="2:10">
      <c r="B33" s="32">
        <v>43543</v>
      </c>
      <c r="C33" s="17"/>
      <c r="D33" s="17"/>
      <c r="E33" s="8">
        <f t="shared" si="0"/>
        <v>21251300</v>
      </c>
      <c r="F33" s="17">
        <v>81000</v>
      </c>
      <c r="G33" s="17"/>
      <c r="H33" s="17"/>
      <c r="I33" s="10" t="s">
        <v>673</v>
      </c>
      <c r="J33" s="20"/>
    </row>
    <row r="34" spans="2:10">
      <c r="B34" s="32">
        <v>43545</v>
      </c>
      <c r="C34" s="17"/>
      <c r="D34" s="17"/>
      <c r="E34" s="8">
        <f t="shared" si="0"/>
        <v>21251300</v>
      </c>
      <c r="F34" s="17">
        <v>189000</v>
      </c>
      <c r="G34" s="17"/>
      <c r="H34" s="17"/>
      <c r="I34" s="10" t="s">
        <v>674</v>
      </c>
      <c r="J34" s="20"/>
    </row>
    <row r="35" spans="2:10">
      <c r="B35" s="32">
        <v>43545</v>
      </c>
      <c r="C35" s="17"/>
      <c r="D35" s="17"/>
      <c r="E35" s="8">
        <f t="shared" si="0"/>
        <v>21251300</v>
      </c>
      <c r="F35" s="17">
        <v>155000</v>
      </c>
      <c r="G35" s="17"/>
      <c r="H35" s="17"/>
      <c r="I35" s="10" t="s">
        <v>706</v>
      </c>
      <c r="J35" s="20"/>
    </row>
    <row r="36" spans="2:10">
      <c r="B36" s="32">
        <v>43546</v>
      </c>
      <c r="C36" s="17"/>
      <c r="D36" s="17">
        <v>-281550</v>
      </c>
      <c r="E36" s="8">
        <f t="shared" si="0"/>
        <v>20969750</v>
      </c>
      <c r="F36" s="17"/>
      <c r="G36" s="17"/>
      <c r="H36" s="17"/>
      <c r="I36" s="10" t="s">
        <v>61</v>
      </c>
      <c r="J36" s="20"/>
    </row>
    <row r="37" spans="2:10">
      <c r="B37" s="32">
        <v>43546</v>
      </c>
      <c r="C37" s="17"/>
      <c r="D37" s="17">
        <v>-1200</v>
      </c>
      <c r="E37" s="8">
        <f t="shared" si="0"/>
        <v>20968550</v>
      </c>
      <c r="F37" s="17"/>
      <c r="G37" s="17"/>
      <c r="H37" s="17"/>
      <c r="I37" s="10" t="s">
        <v>189</v>
      </c>
      <c r="J37" s="20"/>
    </row>
    <row r="38" spans="2:10">
      <c r="B38" s="32">
        <v>43546</v>
      </c>
      <c r="C38" s="17">
        <v>71900</v>
      </c>
      <c r="D38" s="17"/>
      <c r="E38" s="8">
        <f t="shared" si="0"/>
        <v>21040450</v>
      </c>
      <c r="F38" s="17"/>
      <c r="G38" s="17"/>
      <c r="H38" s="17"/>
      <c r="I38" s="10" t="s">
        <v>647</v>
      </c>
      <c r="J38" s="20"/>
    </row>
    <row r="39" spans="2:10">
      <c r="B39" s="32">
        <v>43550</v>
      </c>
      <c r="C39" s="17"/>
      <c r="D39" s="17">
        <v>-800000</v>
      </c>
      <c r="E39" s="8">
        <f t="shared" si="0"/>
        <v>20240450</v>
      </c>
      <c r="F39" s="17">
        <v>-800000</v>
      </c>
      <c r="G39" s="17"/>
      <c r="H39" s="17"/>
      <c r="I39" s="10" t="s">
        <v>648</v>
      </c>
      <c r="J39" s="20"/>
    </row>
    <row r="40" spans="2:10">
      <c r="B40" s="32">
        <v>43550</v>
      </c>
      <c r="C40" s="17"/>
      <c r="D40" s="17"/>
      <c r="E40" s="8">
        <f t="shared" si="0"/>
        <v>20240450</v>
      </c>
      <c r="F40" s="17">
        <v>107100</v>
      </c>
      <c r="G40" s="17"/>
      <c r="H40" s="17"/>
      <c r="I40" s="10" t="s">
        <v>679</v>
      </c>
      <c r="J40" s="20"/>
    </row>
    <row r="41" spans="2:10">
      <c r="B41" s="32">
        <v>43551</v>
      </c>
      <c r="C41" s="17"/>
      <c r="D41" s="17"/>
      <c r="E41" s="8">
        <f t="shared" si="0"/>
        <v>20240450</v>
      </c>
      <c r="F41" s="17">
        <v>99900</v>
      </c>
      <c r="G41" s="17"/>
      <c r="H41" s="17"/>
      <c r="I41" s="10" t="s">
        <v>674</v>
      </c>
      <c r="J41" s="20"/>
    </row>
    <row r="42" spans="2:10">
      <c r="B42" s="32">
        <v>43553</v>
      </c>
      <c r="C42" s="17"/>
      <c r="D42" s="17"/>
      <c r="E42" s="8">
        <f t="shared" si="0"/>
        <v>20240450</v>
      </c>
      <c r="F42" s="17">
        <v>46000</v>
      </c>
      <c r="G42" s="17"/>
      <c r="H42" s="17"/>
      <c r="I42" s="10" t="s">
        <v>675</v>
      </c>
      <c r="J42" s="20"/>
    </row>
    <row r="43" spans="2:10">
      <c r="B43" s="32"/>
      <c r="C43" s="17"/>
      <c r="D43" s="17"/>
      <c r="E43" s="8">
        <f t="shared" si="0"/>
        <v>20240450</v>
      </c>
      <c r="F43" s="17"/>
      <c r="G43" s="17"/>
      <c r="H43" s="17"/>
      <c r="I43" s="10"/>
      <c r="J43" s="20"/>
    </row>
    <row r="44" spans="2:10">
      <c r="B44" s="32"/>
      <c r="C44" s="17"/>
      <c r="D44" s="17"/>
      <c r="E44" s="8">
        <f t="shared" si="0"/>
        <v>20240450</v>
      </c>
      <c r="F44" s="17"/>
      <c r="G44" s="17"/>
      <c r="H44" s="17"/>
      <c r="I44" s="10"/>
    </row>
    <row r="45" spans="2:10">
      <c r="B45" s="32"/>
      <c r="C45" s="17"/>
      <c r="D45" s="17"/>
      <c r="E45" s="8">
        <f t="shared" si="0"/>
        <v>20240450</v>
      </c>
      <c r="F45" s="17"/>
      <c r="G45" s="17"/>
      <c r="H45" s="17"/>
      <c r="I45" s="10"/>
      <c r="J45" s="20"/>
    </row>
    <row r="46" spans="2:10">
      <c r="B46" s="32"/>
      <c r="C46" s="17"/>
      <c r="D46" s="17"/>
      <c r="E46" s="8">
        <f t="shared" si="0"/>
        <v>20240450</v>
      </c>
      <c r="F46" s="17"/>
      <c r="G46" s="17"/>
      <c r="H46" s="17"/>
      <c r="I46" s="10"/>
      <c r="J46" s="20"/>
    </row>
    <row r="47" spans="2:10">
      <c r="B47" s="32"/>
      <c r="C47" s="17"/>
      <c r="D47" s="17"/>
      <c r="E47" s="8">
        <f t="shared" si="0"/>
        <v>20240450</v>
      </c>
      <c r="F47" s="17">
        <f>SUM(F4:F46)</f>
        <v>1362800</v>
      </c>
      <c r="G47" s="17"/>
      <c r="H47" s="17">
        <f>SUM(H4:H46)</f>
        <v>-413666</v>
      </c>
      <c r="I47" s="10"/>
    </row>
    <row r="48" spans="2:10">
      <c r="B48" s="32"/>
      <c r="C48" s="17"/>
      <c r="D48" s="17"/>
      <c r="E48" s="8">
        <f t="shared" si="0"/>
        <v>20240450</v>
      </c>
      <c r="F48" s="17"/>
      <c r="G48" s="17"/>
      <c r="H48" s="17">
        <f>H47-F47</f>
        <v>-1776466</v>
      </c>
      <c r="I48" s="10"/>
    </row>
    <row r="49" spans="1:11">
      <c r="B49" s="32"/>
      <c r="C49" s="17"/>
      <c r="D49" s="17">
        <v>-800000</v>
      </c>
      <c r="E49" s="8">
        <f t="shared" si="0"/>
        <v>19440450</v>
      </c>
      <c r="F49" s="17"/>
      <c r="G49" s="17"/>
      <c r="H49" s="17"/>
      <c r="I49" s="10" t="s">
        <v>42</v>
      </c>
    </row>
    <row r="50" spans="1:11">
      <c r="B50" s="32"/>
      <c r="C50" s="17"/>
      <c r="D50" s="17"/>
      <c r="E50" s="8">
        <f t="shared" si="0"/>
        <v>19440450</v>
      </c>
      <c r="F50" s="17"/>
      <c r="G50" s="17"/>
      <c r="H50" s="17">
        <v>-800000</v>
      </c>
      <c r="I50" s="10" t="s">
        <v>41</v>
      </c>
      <c r="J50" s="10"/>
      <c r="K50" s="10"/>
    </row>
    <row r="51" spans="1:11">
      <c r="B51" s="32"/>
      <c r="C51" s="17"/>
      <c r="D51" s="17"/>
      <c r="E51" s="8">
        <f t="shared" si="0"/>
        <v>19440450</v>
      </c>
      <c r="F51" s="17"/>
      <c r="G51" s="17"/>
      <c r="H51" s="17"/>
      <c r="I51" s="10"/>
    </row>
    <row r="52" spans="1:11">
      <c r="B52" s="32"/>
      <c r="C52" s="17"/>
      <c r="D52" s="17"/>
      <c r="E52" s="8">
        <f t="shared" si="0"/>
        <v>19440450</v>
      </c>
      <c r="F52" s="17"/>
      <c r="G52" s="17"/>
      <c r="H52" s="17"/>
      <c r="I52" s="10"/>
      <c r="J52" s="10"/>
    </row>
    <row r="53" spans="1:11">
      <c r="B53" s="28" t="s">
        <v>47</v>
      </c>
      <c r="C53" s="22"/>
      <c r="D53" s="22"/>
      <c r="E53" s="14">
        <f t="shared" si="0"/>
        <v>19440450</v>
      </c>
      <c r="F53" s="13"/>
      <c r="G53" s="13"/>
      <c r="H53" s="22">
        <f>H48+H50</f>
        <v>-2576466</v>
      </c>
      <c r="I53" s="10"/>
      <c r="J53" s="10"/>
    </row>
    <row r="54" spans="1:11">
      <c r="B54" s="2"/>
      <c r="C54" s="16"/>
      <c r="D54" s="16"/>
      <c r="E54" s="8">
        <f t="shared" si="0"/>
        <v>19440450</v>
      </c>
      <c r="I54" s="10"/>
      <c r="J54" s="10"/>
    </row>
    <row r="55" spans="1:11">
      <c r="B55" s="39"/>
      <c r="C55" s="17"/>
      <c r="D55" s="17"/>
      <c r="E55" s="8">
        <f t="shared" si="0"/>
        <v>19440450</v>
      </c>
      <c r="I55" s="10"/>
      <c r="J55" s="10"/>
    </row>
    <row r="56" spans="1:11">
      <c r="B56" s="2"/>
      <c r="C56" s="16"/>
      <c r="D56" s="16"/>
      <c r="E56" s="8">
        <f t="shared" si="0"/>
        <v>19440450</v>
      </c>
      <c r="F56" s="17"/>
      <c r="G56" s="17"/>
      <c r="H56" s="10"/>
      <c r="I56" s="10"/>
      <c r="J56" s="10"/>
    </row>
    <row r="57" spans="1:11">
      <c r="B57" s="2"/>
      <c r="C57" s="16"/>
      <c r="D57" s="16"/>
      <c r="E57" s="8">
        <f t="shared" si="0"/>
        <v>19440450</v>
      </c>
      <c r="F57" s="17"/>
      <c r="G57" s="17"/>
      <c r="H57" s="17"/>
      <c r="I57" s="44" t="s">
        <v>676</v>
      </c>
      <c r="J57" s="10"/>
    </row>
    <row r="58" spans="1:11">
      <c r="A58" s="44"/>
      <c r="B58" s="44"/>
      <c r="C58" s="43"/>
      <c r="D58" s="43">
        <v>-28450</v>
      </c>
      <c r="E58" s="8">
        <f t="shared" si="0"/>
        <v>19412000</v>
      </c>
      <c r="F58" s="43"/>
      <c r="G58" s="43"/>
      <c r="H58" s="43"/>
      <c r="I58" s="44" t="s">
        <v>263</v>
      </c>
    </row>
    <row r="59" spans="1:11">
      <c r="B59" s="39"/>
      <c r="C59" s="17"/>
      <c r="D59" s="17"/>
      <c r="E59" s="8">
        <f t="shared" si="0"/>
        <v>19412000</v>
      </c>
      <c r="F59" s="17"/>
      <c r="G59" s="17"/>
      <c r="H59" s="17"/>
      <c r="I59" s="10"/>
    </row>
    <row r="60" spans="1:11">
      <c r="B60" s="32"/>
      <c r="C60" s="17"/>
      <c r="D60" s="17"/>
      <c r="E60" s="8">
        <f t="shared" si="0"/>
        <v>19412000</v>
      </c>
      <c r="F60" s="17"/>
      <c r="G60" s="17"/>
      <c r="H60" s="17"/>
      <c r="I60" s="10"/>
    </row>
    <row r="61" spans="1:11">
      <c r="B61" s="39"/>
      <c r="C61" s="17"/>
      <c r="D61" s="17"/>
      <c r="E61" s="8">
        <f t="shared" si="0"/>
        <v>19412000</v>
      </c>
      <c r="F61" s="36"/>
      <c r="G61" s="36"/>
      <c r="H61" s="36"/>
    </row>
    <row r="62" spans="1:11">
      <c r="B62" s="2"/>
      <c r="C62" s="16"/>
      <c r="D62" s="16"/>
      <c r="E62" s="8">
        <f t="shared" si="0"/>
        <v>19412000</v>
      </c>
      <c r="F62" s="17"/>
      <c r="G62" s="17"/>
      <c r="H62" s="17"/>
      <c r="I62" s="10"/>
    </row>
    <row r="63" spans="1:11">
      <c r="B63" s="2"/>
      <c r="C63" s="16"/>
      <c r="D63" s="16"/>
      <c r="E63" s="8">
        <f t="shared" si="0"/>
        <v>19412000</v>
      </c>
      <c r="F63" s="17"/>
      <c r="G63" s="17"/>
      <c r="H63" s="17"/>
      <c r="I63" s="10"/>
    </row>
    <row r="64" spans="1:11">
      <c r="B64" s="2"/>
      <c r="C64" s="16"/>
      <c r="D64" s="16"/>
      <c r="E64" s="8">
        <f t="shared" si="0"/>
        <v>19412000</v>
      </c>
      <c r="F64" s="17"/>
      <c r="G64" s="17"/>
      <c r="H64" s="17"/>
      <c r="I64" s="10"/>
    </row>
    <row r="65" spans="2:12">
      <c r="B65" s="2"/>
      <c r="C65" s="16"/>
      <c r="D65" s="16"/>
      <c r="E65" s="8">
        <f t="shared" si="0"/>
        <v>19412000</v>
      </c>
      <c r="F65" s="16"/>
      <c r="G65" s="16"/>
      <c r="H65" s="16"/>
    </row>
    <row r="66" spans="2:12">
      <c r="B66" s="2"/>
      <c r="C66" s="16"/>
      <c r="D66" s="16"/>
      <c r="E66" s="8">
        <f t="shared" si="0"/>
        <v>19412000</v>
      </c>
      <c r="F66" s="16"/>
      <c r="G66" s="16"/>
      <c r="H66" s="16"/>
    </row>
    <row r="67" spans="2:12">
      <c r="B67" s="2"/>
      <c r="C67" s="16"/>
      <c r="D67" s="16"/>
      <c r="E67" s="8">
        <f t="shared" si="0"/>
        <v>19412000</v>
      </c>
      <c r="F67" s="16"/>
      <c r="G67" s="16"/>
      <c r="H67" s="16"/>
    </row>
    <row r="68" spans="2:12">
      <c r="B68" s="2"/>
      <c r="C68" s="16"/>
      <c r="D68" s="16"/>
      <c r="E68" s="8">
        <f t="shared" si="0"/>
        <v>19412000</v>
      </c>
      <c r="F68" s="16"/>
      <c r="G68" s="16"/>
      <c r="H68" s="16"/>
    </row>
    <row r="69" spans="2:12">
      <c r="B69" s="2"/>
      <c r="C69" s="16"/>
      <c r="D69" s="16"/>
      <c r="E69" s="8">
        <f t="shared" si="0"/>
        <v>19412000</v>
      </c>
      <c r="F69" s="16"/>
      <c r="G69" s="16"/>
      <c r="H69" s="16"/>
    </row>
    <row r="70" spans="2:12">
      <c r="B70" s="2"/>
      <c r="C70" s="16"/>
      <c r="D70" s="16"/>
      <c r="E70" s="8">
        <f t="shared" si="0"/>
        <v>19412000</v>
      </c>
      <c r="F70" s="16"/>
      <c r="G70" s="16"/>
      <c r="H70" s="16"/>
    </row>
    <row r="71" spans="2:12">
      <c r="B71" s="2"/>
      <c r="C71" s="16"/>
      <c r="D71" s="16"/>
      <c r="E71" s="8">
        <f t="shared" si="0"/>
        <v>19412000</v>
      </c>
      <c r="F71" s="16"/>
      <c r="G71" s="16"/>
      <c r="H71" s="16"/>
    </row>
    <row r="72" spans="2:12">
      <c r="B72" s="2"/>
      <c r="C72" s="16"/>
      <c r="D72" s="16"/>
      <c r="E72" s="8">
        <f t="shared" si="0"/>
        <v>19412000</v>
      </c>
      <c r="F72" s="16"/>
      <c r="G72" s="16"/>
      <c r="H72" s="16"/>
    </row>
    <row r="73" spans="2:12">
      <c r="B73" s="2"/>
      <c r="C73" s="17"/>
      <c r="D73" s="17"/>
      <c r="E73" s="8">
        <f t="shared" si="0"/>
        <v>19412000</v>
      </c>
      <c r="F73" s="17"/>
      <c r="G73" s="17"/>
      <c r="H73" s="17"/>
      <c r="I73" s="10"/>
    </row>
    <row r="74" spans="2:12">
      <c r="B74" s="32"/>
      <c r="C74" s="17"/>
      <c r="D74" s="17"/>
      <c r="E74" s="8">
        <f t="shared" si="0"/>
        <v>19412000</v>
      </c>
      <c r="F74" s="17"/>
      <c r="G74" s="17"/>
      <c r="H74" s="17"/>
      <c r="I74" s="10"/>
      <c r="J74" s="10"/>
      <c r="K74" s="10"/>
      <c r="L74" s="10"/>
    </row>
    <row r="75" spans="2:12">
      <c r="B75" s="32"/>
      <c r="C75" s="17"/>
      <c r="D75" s="17"/>
      <c r="E75" s="8">
        <f t="shared" si="0"/>
        <v>19412000</v>
      </c>
      <c r="F75" s="17"/>
      <c r="G75" s="17"/>
      <c r="H75" s="17"/>
      <c r="I75" s="10"/>
      <c r="J75" s="10"/>
      <c r="K75" s="10"/>
      <c r="L75" s="10"/>
    </row>
    <row r="76" spans="2:12">
      <c r="B76" s="32"/>
      <c r="C76" s="17"/>
      <c r="D76" s="17"/>
      <c r="E76" s="8">
        <f t="shared" si="0"/>
        <v>19412000</v>
      </c>
      <c r="F76" s="17"/>
      <c r="G76" s="17"/>
      <c r="H76" s="17"/>
      <c r="I76" s="10"/>
      <c r="J76" s="10"/>
      <c r="K76" s="10"/>
      <c r="L76" s="10"/>
    </row>
    <row r="77" spans="2:12">
      <c r="B77" s="2"/>
      <c r="C77" s="16"/>
      <c r="D77" s="16"/>
      <c r="E77" s="8">
        <f t="shared" si="0"/>
        <v>19412000</v>
      </c>
      <c r="F77" s="17"/>
      <c r="G77" s="17"/>
      <c r="H77" s="17"/>
      <c r="I77" s="10"/>
      <c r="J77" s="10"/>
      <c r="K77" s="10"/>
      <c r="L77" s="10"/>
    </row>
    <row r="78" spans="2:12">
      <c r="B78" s="2"/>
      <c r="C78" s="16"/>
      <c r="D78" s="16"/>
      <c r="E78" s="8">
        <f t="shared" si="0"/>
        <v>19412000</v>
      </c>
      <c r="F78" s="17"/>
      <c r="G78" s="17"/>
      <c r="H78" s="17"/>
      <c r="I78" s="10"/>
      <c r="J78" s="10"/>
      <c r="K78" s="10"/>
      <c r="L78" s="10"/>
    </row>
    <row r="79" spans="2:12">
      <c r="B79" s="2"/>
      <c r="C79" s="16"/>
      <c r="D79" s="16"/>
      <c r="E79" s="8">
        <f t="shared" si="0"/>
        <v>19412000</v>
      </c>
      <c r="F79" s="17"/>
      <c r="G79" s="17"/>
      <c r="H79" s="17"/>
      <c r="I79" s="10"/>
      <c r="J79" s="10"/>
      <c r="K79" s="10"/>
      <c r="L79" s="10"/>
    </row>
    <row r="80" spans="2:12">
      <c r="B80" s="2"/>
      <c r="C80" s="16"/>
      <c r="D80" s="16"/>
      <c r="E80" s="8">
        <f t="shared" si="0"/>
        <v>19412000</v>
      </c>
      <c r="F80" s="16"/>
      <c r="G80" s="16"/>
      <c r="H80" s="16"/>
    </row>
    <row r="81" spans="2:9">
      <c r="B81" s="2"/>
      <c r="C81" s="16"/>
      <c r="D81" s="16"/>
      <c r="E81" s="8">
        <f t="shared" si="0"/>
        <v>19412000</v>
      </c>
      <c r="F81" s="16"/>
      <c r="G81" s="16"/>
      <c r="H81" s="16"/>
    </row>
    <row r="82" spans="2:9">
      <c r="B82" s="2"/>
      <c r="C82" s="16"/>
      <c r="D82" s="16"/>
      <c r="E82" s="8">
        <f t="shared" si="0"/>
        <v>19412000</v>
      </c>
      <c r="F82" s="16"/>
      <c r="G82" s="16"/>
      <c r="H82" s="16"/>
    </row>
    <row r="83" spans="2:9">
      <c r="B83" s="2"/>
      <c r="C83" s="16"/>
      <c r="D83" s="16"/>
      <c r="E83" s="8">
        <f t="shared" si="0"/>
        <v>19412000</v>
      </c>
      <c r="F83" s="16"/>
      <c r="G83" s="16"/>
      <c r="H83" s="16"/>
    </row>
    <row r="84" spans="2:9">
      <c r="B84" s="2"/>
      <c r="C84" s="16"/>
      <c r="D84" s="16"/>
      <c r="E84" s="8">
        <f t="shared" si="0"/>
        <v>19412000</v>
      </c>
      <c r="F84" s="16"/>
      <c r="G84" s="16"/>
      <c r="H84" s="16"/>
    </row>
    <row r="85" spans="2:9">
      <c r="B85" s="2"/>
      <c r="C85" s="16"/>
      <c r="D85" s="16"/>
      <c r="E85" s="8">
        <f t="shared" ref="E85:E118" si="1">E84+C85+D85</f>
        <v>19412000</v>
      </c>
      <c r="F85" s="16"/>
      <c r="G85" s="16"/>
      <c r="H85" s="16"/>
    </row>
    <row r="86" spans="2:9">
      <c r="B86" s="2"/>
      <c r="C86" s="16"/>
      <c r="D86" s="16"/>
      <c r="E86" s="8">
        <f t="shared" si="1"/>
        <v>19412000</v>
      </c>
      <c r="F86" s="16"/>
      <c r="G86" s="16"/>
      <c r="H86" s="16"/>
    </row>
    <row r="87" spans="2:9">
      <c r="B87" s="2"/>
      <c r="C87" s="16"/>
      <c r="D87" s="16"/>
      <c r="E87" s="8">
        <f t="shared" si="1"/>
        <v>19412000</v>
      </c>
      <c r="F87" s="16"/>
      <c r="G87" s="16"/>
      <c r="H87" s="16"/>
    </row>
    <row r="88" spans="2:9">
      <c r="B88" s="2"/>
      <c r="C88" s="16"/>
      <c r="D88" s="16"/>
      <c r="E88" s="8">
        <f t="shared" si="1"/>
        <v>19412000</v>
      </c>
      <c r="F88" s="16"/>
      <c r="G88" s="16"/>
      <c r="H88" s="16"/>
    </row>
    <row r="89" spans="2:9">
      <c r="B89" s="2"/>
      <c r="C89" s="16"/>
      <c r="D89" s="16"/>
      <c r="E89" s="8">
        <f t="shared" si="1"/>
        <v>19412000</v>
      </c>
      <c r="F89" s="16"/>
      <c r="G89" s="16"/>
      <c r="H89" s="16"/>
    </row>
    <row r="90" spans="2:9">
      <c r="C90" s="16"/>
      <c r="D90" s="16"/>
      <c r="E90" s="8">
        <f t="shared" si="1"/>
        <v>19412000</v>
      </c>
      <c r="G90" s="16"/>
      <c r="I90" s="24"/>
    </row>
    <row r="91" spans="2:9">
      <c r="C91" s="16"/>
      <c r="D91" s="16"/>
      <c r="E91" s="8">
        <f t="shared" si="1"/>
        <v>19412000</v>
      </c>
      <c r="I91" s="24"/>
    </row>
    <row r="92" spans="2:9">
      <c r="B92" s="2"/>
      <c r="C92" s="16"/>
      <c r="D92" s="16"/>
      <c r="E92" s="8">
        <f t="shared" si="1"/>
        <v>19412000</v>
      </c>
      <c r="F92" s="16"/>
      <c r="G92" s="16"/>
      <c r="H92" s="16"/>
    </row>
    <row r="93" spans="2:9">
      <c r="C93" s="16"/>
      <c r="D93" s="16"/>
      <c r="E93" s="8">
        <f t="shared" si="1"/>
        <v>19412000</v>
      </c>
      <c r="F93" s="16"/>
      <c r="G93" s="16"/>
      <c r="H93" s="16"/>
    </row>
    <row r="94" spans="2:9">
      <c r="C94" s="16"/>
      <c r="D94" s="16"/>
      <c r="E94" s="8">
        <f t="shared" si="1"/>
        <v>19412000</v>
      </c>
      <c r="F94" s="16"/>
      <c r="G94" s="16"/>
      <c r="H94" s="16"/>
    </row>
    <row r="95" spans="2:9">
      <c r="C95" s="16"/>
      <c r="D95" s="16"/>
      <c r="E95" s="8">
        <f t="shared" si="1"/>
        <v>19412000</v>
      </c>
      <c r="F95" s="16"/>
      <c r="G95" s="16"/>
      <c r="H95" s="16"/>
    </row>
    <row r="96" spans="2:9">
      <c r="C96" s="16"/>
      <c r="D96" s="16"/>
      <c r="E96" s="8">
        <f t="shared" si="1"/>
        <v>19412000</v>
      </c>
      <c r="F96" s="16"/>
      <c r="G96" s="16"/>
      <c r="H96" s="16"/>
    </row>
    <row r="97" spans="2:8">
      <c r="B97" s="2"/>
      <c r="C97" s="16"/>
      <c r="D97" s="16"/>
      <c r="E97" s="8">
        <f t="shared" si="1"/>
        <v>19412000</v>
      </c>
      <c r="F97" s="16"/>
      <c r="G97" s="16"/>
      <c r="H97" s="16"/>
    </row>
    <row r="98" spans="2:8">
      <c r="B98" s="2"/>
      <c r="C98" s="16"/>
      <c r="D98" s="16"/>
      <c r="E98" s="8">
        <f t="shared" si="1"/>
        <v>19412000</v>
      </c>
      <c r="F98" s="16"/>
      <c r="G98" s="16"/>
      <c r="H98" s="16"/>
    </row>
    <row r="99" spans="2:8">
      <c r="C99" s="16"/>
      <c r="D99" s="16"/>
      <c r="E99" s="8">
        <f t="shared" si="1"/>
        <v>19412000</v>
      </c>
      <c r="F99" s="16"/>
      <c r="G99" s="16"/>
      <c r="H99" s="16"/>
    </row>
    <row r="100" spans="2:8">
      <c r="C100" s="16"/>
      <c r="D100" s="16"/>
      <c r="E100" s="8">
        <f t="shared" si="1"/>
        <v>19412000</v>
      </c>
      <c r="F100" s="16"/>
      <c r="G100" s="16"/>
      <c r="H100" s="16"/>
    </row>
    <row r="101" spans="2:8">
      <c r="C101" s="16"/>
      <c r="D101" s="16"/>
      <c r="E101" s="8">
        <f t="shared" si="1"/>
        <v>19412000</v>
      </c>
      <c r="F101" s="16"/>
      <c r="G101" s="16"/>
      <c r="H101" s="16"/>
    </row>
    <row r="102" spans="2:8">
      <c r="C102" s="16"/>
      <c r="D102" s="16"/>
      <c r="E102" s="8">
        <f t="shared" si="1"/>
        <v>19412000</v>
      </c>
      <c r="F102" s="16"/>
      <c r="G102" s="16"/>
      <c r="H102" s="16"/>
    </row>
    <row r="103" spans="2:8">
      <c r="C103" s="16"/>
      <c r="D103" s="16"/>
      <c r="E103" s="8">
        <f t="shared" si="1"/>
        <v>19412000</v>
      </c>
      <c r="F103" s="16"/>
      <c r="G103" s="16"/>
      <c r="H103" s="16"/>
    </row>
    <row r="104" spans="2:8">
      <c r="C104" s="16"/>
      <c r="D104" s="16"/>
      <c r="E104" s="8">
        <f t="shared" si="1"/>
        <v>19412000</v>
      </c>
      <c r="F104" s="16"/>
      <c r="G104" s="16"/>
      <c r="H104" s="16"/>
    </row>
    <row r="105" spans="2:8">
      <c r="C105" s="16"/>
      <c r="D105" s="16"/>
      <c r="E105" s="8">
        <f t="shared" si="1"/>
        <v>19412000</v>
      </c>
      <c r="F105" s="16"/>
      <c r="G105" s="16"/>
      <c r="H105" s="16"/>
    </row>
    <row r="106" spans="2:8">
      <c r="C106" s="16"/>
      <c r="D106" s="16"/>
      <c r="E106" s="8">
        <f t="shared" si="1"/>
        <v>19412000</v>
      </c>
      <c r="F106" s="16"/>
      <c r="G106" s="16"/>
      <c r="H106" s="16"/>
    </row>
    <row r="107" spans="2:8">
      <c r="C107" s="16"/>
      <c r="D107" s="16"/>
      <c r="E107" s="8">
        <f t="shared" si="1"/>
        <v>19412000</v>
      </c>
      <c r="F107" s="16"/>
      <c r="G107" s="16"/>
      <c r="H107" s="16"/>
    </row>
    <row r="108" spans="2:8">
      <c r="C108" s="16"/>
      <c r="D108" s="16"/>
      <c r="E108" s="8">
        <f t="shared" si="1"/>
        <v>19412000</v>
      </c>
      <c r="F108" s="16"/>
      <c r="G108" s="16"/>
      <c r="H108" s="16"/>
    </row>
    <row r="109" spans="2:8">
      <c r="C109" s="16"/>
      <c r="D109" s="16"/>
      <c r="E109" s="8">
        <f t="shared" si="1"/>
        <v>19412000</v>
      </c>
      <c r="F109" s="16"/>
      <c r="G109" s="16"/>
      <c r="H109" s="16"/>
    </row>
    <row r="110" spans="2:8">
      <c r="C110" s="16"/>
      <c r="D110" s="16"/>
      <c r="E110" s="8">
        <f t="shared" si="1"/>
        <v>19412000</v>
      </c>
      <c r="F110" s="16"/>
      <c r="G110" s="16"/>
      <c r="H110" s="16"/>
    </row>
    <row r="111" spans="2:8">
      <c r="C111" s="16"/>
      <c r="D111" s="16"/>
      <c r="E111" s="8">
        <f t="shared" si="1"/>
        <v>19412000</v>
      </c>
      <c r="F111" s="16"/>
      <c r="G111" s="16"/>
      <c r="H111" s="16"/>
    </row>
    <row r="112" spans="2:8">
      <c r="C112" s="16"/>
      <c r="D112" s="16"/>
      <c r="E112" s="8">
        <f t="shared" si="1"/>
        <v>19412000</v>
      </c>
      <c r="F112" s="16"/>
      <c r="G112" s="16"/>
      <c r="H112" s="16"/>
    </row>
    <row r="113" spans="3:9">
      <c r="C113" s="16"/>
      <c r="D113" s="16"/>
      <c r="E113" s="8">
        <f t="shared" si="1"/>
        <v>19412000</v>
      </c>
      <c r="F113" s="16"/>
      <c r="G113" s="16"/>
      <c r="H113" s="16"/>
    </row>
    <row r="114" spans="3:9">
      <c r="C114" s="16"/>
      <c r="D114" s="16"/>
      <c r="E114" s="8">
        <f t="shared" si="1"/>
        <v>19412000</v>
      </c>
      <c r="F114" s="16"/>
      <c r="G114" s="16"/>
      <c r="H114" s="16"/>
      <c r="I114" s="2"/>
    </row>
    <row r="115" spans="3:9">
      <c r="C115" s="16"/>
      <c r="D115" s="16">
        <v>-19000000</v>
      </c>
      <c r="E115" s="8">
        <f t="shared" si="1"/>
        <v>412000</v>
      </c>
      <c r="F115" s="16"/>
      <c r="G115" s="16"/>
      <c r="H115" s="16"/>
      <c r="I115" s="1" t="s">
        <v>557</v>
      </c>
    </row>
    <row r="116" spans="3:9">
      <c r="C116" s="16"/>
      <c r="D116" s="16">
        <v>-410000</v>
      </c>
      <c r="E116" s="8">
        <f t="shared" si="1"/>
        <v>2000</v>
      </c>
      <c r="F116" s="16"/>
      <c r="G116" s="16"/>
      <c r="H116" s="16"/>
      <c r="I116" s="1" t="s">
        <v>552</v>
      </c>
    </row>
    <row r="117" spans="3:9">
      <c r="C117" s="16"/>
      <c r="D117" s="16"/>
      <c r="E117" s="8">
        <f t="shared" si="1"/>
        <v>2000</v>
      </c>
      <c r="F117" s="16"/>
      <c r="G117" s="16"/>
      <c r="H117" s="16"/>
    </row>
    <row r="118" spans="3:9">
      <c r="C118" s="4"/>
      <c r="D118" s="16"/>
      <c r="E118" s="8">
        <f t="shared" si="1"/>
        <v>2000</v>
      </c>
      <c r="F118" s="4"/>
      <c r="G118" s="4"/>
      <c r="H118" s="4"/>
      <c r="I118" s="20"/>
    </row>
    <row r="119" spans="3:9">
      <c r="C119" s="4"/>
      <c r="D119" s="4"/>
      <c r="E119" s="8"/>
      <c r="F119" s="4"/>
      <c r="G119" s="4"/>
      <c r="H119" s="4"/>
    </row>
    <row r="120" spans="3:9">
      <c r="C120" s="4"/>
      <c r="D120" s="4"/>
      <c r="E120" s="8"/>
      <c r="F120" s="4"/>
      <c r="G120" s="4"/>
      <c r="H120" s="4"/>
    </row>
    <row r="121" spans="3:9">
      <c r="C121" s="4"/>
      <c r="D121" s="4"/>
      <c r="E121" s="8"/>
      <c r="F121" s="4"/>
      <c r="G121" s="4"/>
      <c r="H121" s="4"/>
    </row>
    <row r="122" spans="3:9">
      <c r="C122" s="4"/>
      <c r="D122" s="4"/>
      <c r="E122" s="8"/>
      <c r="F122" s="4"/>
      <c r="G122" s="4"/>
      <c r="H122" s="4"/>
    </row>
    <row r="123" spans="3:9">
      <c r="C123" s="4"/>
      <c r="D123" s="4"/>
      <c r="E123" s="8"/>
      <c r="F123" s="4"/>
      <c r="G123" s="4"/>
      <c r="H123" s="4"/>
    </row>
    <row r="124" spans="3:9">
      <c r="C124" s="4"/>
      <c r="D124" s="4"/>
      <c r="E124" s="8"/>
      <c r="F124" s="4"/>
      <c r="G124" s="4"/>
      <c r="H124" s="4"/>
    </row>
    <row r="125" spans="3:9">
      <c r="E125" s="7"/>
    </row>
    <row r="126" spans="3:9">
      <c r="E126" s="7"/>
    </row>
    <row r="127" spans="3:9">
      <c r="E127" s="7"/>
    </row>
  </sheetData>
  <pageMargins left="0.7" right="0.7" top="0.75" bottom="0.75" header="0.3" footer="0.3"/>
  <pageSetup orientation="portrait" verticalDpi="200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>
  <dimension ref="A2:L127"/>
  <sheetViews>
    <sheetView topLeftCell="A10" workbookViewId="0">
      <selection activeCell="I29" sqref="I29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9.140625" style="1" bestFit="1" customWidth="1"/>
    <col min="4" max="5" width="10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9" style="1" bestFit="1" customWidth="1"/>
    <col min="12" max="12" width="9.28515625" style="1" bestFit="1" customWidth="1"/>
    <col min="13" max="13" width="6.42578125" style="1" bestFit="1" customWidth="1"/>
    <col min="14" max="14" width="7.28515625" style="1" bestFit="1" customWidth="1"/>
    <col min="15" max="15" width="8.7109375" style="1" bestFit="1" customWidth="1"/>
    <col min="16" max="16" width="7.5703125" style="1" bestFit="1" customWidth="1"/>
    <col min="17" max="17" width="13.42578125" style="1" bestFit="1" customWidth="1"/>
    <col min="18" max="18" width="8.42578125" style="1" bestFit="1" customWidth="1"/>
    <col min="19" max="16384" width="11.42578125" style="1"/>
  </cols>
  <sheetData>
    <row r="2" spans="2:10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0">
      <c r="C3" s="3"/>
      <c r="D3" s="3"/>
      <c r="E3" s="6"/>
      <c r="I3" s="3"/>
    </row>
    <row r="4" spans="2:10">
      <c r="B4" s="13" t="s">
        <v>36</v>
      </c>
      <c r="C4" s="13"/>
      <c r="D4" s="13"/>
      <c r="E4" s="14">
        <v>19440450</v>
      </c>
      <c r="F4" s="29">
        <v>0</v>
      </c>
      <c r="G4" s="13"/>
      <c r="H4" s="22">
        <v>-2576466</v>
      </c>
    </row>
    <row r="5" spans="2:10">
      <c r="B5" s="2"/>
      <c r="C5" s="16"/>
      <c r="D5" s="16"/>
      <c r="E5" s="8">
        <f>E4+C5+D5</f>
        <v>19440450</v>
      </c>
      <c r="F5" s="17"/>
      <c r="G5" s="17"/>
      <c r="H5" s="17"/>
    </row>
    <row r="6" spans="2:10">
      <c r="B6" s="2">
        <v>43556</v>
      </c>
      <c r="C6" s="16"/>
      <c r="D6" s="16"/>
      <c r="E6" s="8">
        <f t="shared" ref="E6:E47" si="0">E5+C6+D6</f>
        <v>19440450</v>
      </c>
      <c r="F6" s="17">
        <v>84900</v>
      </c>
      <c r="G6" s="17"/>
      <c r="H6" s="17"/>
      <c r="I6" s="1" t="s">
        <v>677</v>
      </c>
    </row>
    <row r="7" spans="2:10">
      <c r="B7" s="2">
        <v>43556</v>
      </c>
      <c r="C7" s="16"/>
      <c r="D7" s="16"/>
      <c r="E7" s="8">
        <f t="shared" si="0"/>
        <v>19440450</v>
      </c>
      <c r="F7" s="17"/>
      <c r="G7" s="17"/>
      <c r="H7" s="17">
        <v>-236100</v>
      </c>
      <c r="I7" s="1" t="s">
        <v>688</v>
      </c>
    </row>
    <row r="8" spans="2:10">
      <c r="B8" s="2">
        <v>43556</v>
      </c>
      <c r="C8" s="16"/>
      <c r="D8" s="16"/>
      <c r="E8" s="8">
        <f t="shared" si="0"/>
        <v>19440450</v>
      </c>
      <c r="F8" s="17"/>
      <c r="G8" s="17"/>
      <c r="H8" s="17">
        <v>-236100</v>
      </c>
      <c r="I8" s="10" t="s">
        <v>689</v>
      </c>
    </row>
    <row r="9" spans="2:10">
      <c r="B9" s="32">
        <v>43557</v>
      </c>
      <c r="C9" s="17"/>
      <c r="D9" s="17">
        <v>-90000</v>
      </c>
      <c r="E9" s="8">
        <f t="shared" si="0"/>
        <v>19350450</v>
      </c>
      <c r="F9" s="17"/>
      <c r="G9" s="17"/>
      <c r="H9" s="17"/>
      <c r="I9" s="10" t="s">
        <v>62</v>
      </c>
      <c r="J9" s="20"/>
    </row>
    <row r="10" spans="2:10">
      <c r="B10" s="32">
        <v>43558</v>
      </c>
      <c r="C10" s="17">
        <v>140000</v>
      </c>
      <c r="D10" s="17"/>
      <c r="E10" s="8">
        <f t="shared" si="0"/>
        <v>19490450</v>
      </c>
      <c r="F10" s="17"/>
      <c r="G10" s="17"/>
      <c r="H10" s="17"/>
      <c r="I10" s="10" t="s">
        <v>650</v>
      </c>
      <c r="J10" s="20"/>
    </row>
    <row r="11" spans="2:10">
      <c r="B11" s="32">
        <v>43558</v>
      </c>
      <c r="C11" s="17"/>
      <c r="D11" s="17"/>
      <c r="E11" s="8">
        <f t="shared" si="0"/>
        <v>19490450</v>
      </c>
      <c r="F11" s="17"/>
      <c r="G11" s="17"/>
      <c r="H11" s="17">
        <v>1091250</v>
      </c>
      <c r="I11" s="10" t="s">
        <v>652</v>
      </c>
      <c r="J11" s="20"/>
    </row>
    <row r="12" spans="2:10">
      <c r="B12" s="32">
        <v>43558</v>
      </c>
      <c r="C12" s="17"/>
      <c r="D12" s="17"/>
      <c r="E12" s="8">
        <f t="shared" si="0"/>
        <v>19490450</v>
      </c>
      <c r="F12" s="17">
        <v>5950</v>
      </c>
      <c r="G12" s="17"/>
      <c r="H12" s="17"/>
      <c r="I12" s="10" t="s">
        <v>680</v>
      </c>
      <c r="J12" s="20"/>
    </row>
    <row r="13" spans="2:10">
      <c r="B13" s="32">
        <v>43558</v>
      </c>
      <c r="C13" s="17"/>
      <c r="D13" s="17"/>
      <c r="E13" s="8">
        <f t="shared" si="0"/>
        <v>19490450</v>
      </c>
      <c r="F13" s="17">
        <v>32200</v>
      </c>
      <c r="G13" s="17"/>
      <c r="H13" s="17"/>
      <c r="I13" s="10" t="s">
        <v>546</v>
      </c>
      <c r="J13" s="20"/>
    </row>
    <row r="14" spans="2:10">
      <c r="B14" s="32">
        <v>43558</v>
      </c>
      <c r="C14" s="17"/>
      <c r="D14" s="17"/>
      <c r="E14" s="8">
        <f t="shared" si="0"/>
        <v>19490450</v>
      </c>
      <c r="F14" s="17">
        <v>1411000</v>
      </c>
      <c r="G14" s="17"/>
      <c r="H14" s="17"/>
      <c r="I14" s="10" t="s">
        <v>371</v>
      </c>
      <c r="J14" s="20"/>
    </row>
    <row r="15" spans="2:10">
      <c r="B15" s="32">
        <v>43558</v>
      </c>
      <c r="C15" s="17"/>
      <c r="D15" s="17"/>
      <c r="E15" s="8">
        <f t="shared" si="0"/>
        <v>19490450</v>
      </c>
      <c r="F15" s="17">
        <v>1150000</v>
      </c>
      <c r="G15" s="17"/>
      <c r="H15" s="17"/>
      <c r="I15" s="10" t="s">
        <v>685</v>
      </c>
      <c r="J15" s="20"/>
    </row>
    <row r="16" spans="2:10">
      <c r="B16" s="32">
        <v>43558</v>
      </c>
      <c r="C16" s="17"/>
      <c r="D16" s="17"/>
      <c r="E16" s="8">
        <f t="shared" si="0"/>
        <v>19490450</v>
      </c>
      <c r="F16" s="17">
        <v>-2805000</v>
      </c>
      <c r="G16" s="17"/>
      <c r="H16" s="17"/>
      <c r="I16" s="10" t="s">
        <v>686</v>
      </c>
      <c r="J16" s="20"/>
    </row>
    <row r="17" spans="2:12">
      <c r="B17" s="32">
        <v>43560</v>
      </c>
      <c r="C17" s="17"/>
      <c r="D17" s="17">
        <v>-58000</v>
      </c>
      <c r="E17" s="8">
        <f t="shared" si="0"/>
        <v>19432450</v>
      </c>
      <c r="F17" s="17">
        <v>-58000</v>
      </c>
      <c r="G17" s="17"/>
      <c r="H17" s="17"/>
      <c r="I17" s="10" t="s">
        <v>176</v>
      </c>
      <c r="J17" s="20"/>
    </row>
    <row r="18" spans="2:12">
      <c r="B18" s="32">
        <v>43560</v>
      </c>
      <c r="C18" s="17"/>
      <c r="D18" s="17">
        <v>-56000</v>
      </c>
      <c r="E18" s="8">
        <f t="shared" si="0"/>
        <v>19376450</v>
      </c>
      <c r="F18" s="17">
        <v>-56000</v>
      </c>
      <c r="G18" s="17"/>
      <c r="H18" s="17"/>
      <c r="I18" s="10" t="s">
        <v>297</v>
      </c>
      <c r="J18" s="20"/>
    </row>
    <row r="19" spans="2:12">
      <c r="B19" s="32">
        <v>43560</v>
      </c>
      <c r="C19" s="17"/>
      <c r="D19" s="17">
        <v>-101000</v>
      </c>
      <c r="E19" s="8">
        <f t="shared" si="0"/>
        <v>19275450</v>
      </c>
      <c r="F19" s="17"/>
      <c r="G19" s="17"/>
      <c r="H19" s="17"/>
      <c r="I19" s="10" t="s">
        <v>178</v>
      </c>
      <c r="J19" s="20"/>
    </row>
    <row r="20" spans="2:12">
      <c r="B20" s="32">
        <v>43560</v>
      </c>
      <c r="C20" s="17">
        <v>150000</v>
      </c>
      <c r="D20" s="17"/>
      <c r="E20" s="8">
        <f t="shared" si="0"/>
        <v>19425450</v>
      </c>
      <c r="F20" s="17"/>
      <c r="G20" s="17"/>
      <c r="H20" s="17"/>
      <c r="I20" s="10" t="s">
        <v>651</v>
      </c>
      <c r="J20" s="20"/>
    </row>
    <row r="21" spans="2:12">
      <c r="B21" s="32">
        <v>43564</v>
      </c>
      <c r="C21" s="17"/>
      <c r="D21" s="17"/>
      <c r="E21" s="8">
        <f t="shared" si="0"/>
        <v>19425450</v>
      </c>
      <c r="F21" s="17">
        <v>45600</v>
      </c>
      <c r="G21" s="17"/>
      <c r="H21" s="17"/>
      <c r="I21" s="10" t="s">
        <v>681</v>
      </c>
      <c r="J21" s="20"/>
    </row>
    <row r="22" spans="2:12">
      <c r="B22" s="2">
        <v>43567</v>
      </c>
      <c r="C22" s="17">
        <v>75000</v>
      </c>
      <c r="D22" s="17"/>
      <c r="E22" s="8">
        <f t="shared" si="0"/>
        <v>19500450</v>
      </c>
      <c r="F22" s="17"/>
      <c r="G22" s="17"/>
      <c r="H22" s="17"/>
      <c r="I22" s="1" t="s">
        <v>683</v>
      </c>
      <c r="J22" s="20"/>
    </row>
    <row r="23" spans="2:12">
      <c r="B23" s="2">
        <v>43572</v>
      </c>
      <c r="C23" s="17">
        <v>15500</v>
      </c>
      <c r="D23" s="17"/>
      <c r="E23" s="8">
        <f t="shared" si="0"/>
        <v>19515950</v>
      </c>
      <c r="F23" s="17"/>
      <c r="G23" s="17"/>
      <c r="H23" s="17"/>
      <c r="I23" s="10" t="s">
        <v>684</v>
      </c>
      <c r="J23" s="20"/>
    </row>
    <row r="24" spans="2:12">
      <c r="B24" s="32">
        <v>43572</v>
      </c>
      <c r="C24" s="17"/>
      <c r="D24" s="17">
        <v>-5000</v>
      </c>
      <c r="E24" s="8">
        <f t="shared" si="0"/>
        <v>19510950</v>
      </c>
      <c r="F24" s="17"/>
      <c r="G24" s="17"/>
      <c r="H24" s="17"/>
      <c r="I24" s="10" t="s">
        <v>340</v>
      </c>
      <c r="J24" s="20"/>
    </row>
    <row r="25" spans="2:12">
      <c r="B25" s="32">
        <v>43577</v>
      </c>
      <c r="C25" s="17"/>
      <c r="D25" s="17">
        <v>-29800</v>
      </c>
      <c r="E25" s="8">
        <f t="shared" si="0"/>
        <v>19481150</v>
      </c>
      <c r="F25" s="17"/>
      <c r="G25" s="17"/>
      <c r="H25" s="17"/>
      <c r="I25" s="10" t="s">
        <v>96</v>
      </c>
      <c r="J25" s="20"/>
      <c r="L25" s="2"/>
    </row>
    <row r="26" spans="2:12">
      <c r="B26" s="32">
        <v>43577</v>
      </c>
      <c r="C26" s="17"/>
      <c r="D26" s="17"/>
      <c r="E26" s="8">
        <f t="shared" si="0"/>
        <v>19481150</v>
      </c>
      <c r="F26" s="17">
        <v>18000</v>
      </c>
      <c r="G26" s="17"/>
      <c r="H26" s="17"/>
      <c r="I26" s="10" t="s">
        <v>778</v>
      </c>
      <c r="J26" s="20"/>
      <c r="L26" s="2"/>
    </row>
    <row r="27" spans="2:12">
      <c r="B27" s="32">
        <v>43578</v>
      </c>
      <c r="C27" s="17"/>
      <c r="D27" s="17">
        <v>-12000</v>
      </c>
      <c r="E27" s="8">
        <f t="shared" si="0"/>
        <v>19469150</v>
      </c>
      <c r="F27" s="17"/>
      <c r="G27" s="17"/>
      <c r="H27" s="17"/>
      <c r="I27" s="10" t="s">
        <v>340</v>
      </c>
      <c r="J27" s="20"/>
      <c r="L27" s="2"/>
    </row>
    <row r="28" spans="2:12">
      <c r="B28" s="32">
        <v>43579</v>
      </c>
      <c r="C28" s="17"/>
      <c r="D28" s="17">
        <v>-228450</v>
      </c>
      <c r="E28" s="8">
        <f t="shared" si="0"/>
        <v>19240700</v>
      </c>
      <c r="F28" s="17"/>
      <c r="G28" s="17"/>
      <c r="H28" s="17"/>
      <c r="I28" s="10" t="s">
        <v>61</v>
      </c>
      <c r="J28" s="20"/>
    </row>
    <row r="29" spans="2:12">
      <c r="B29" s="32">
        <v>43579</v>
      </c>
      <c r="C29" s="17">
        <v>385000</v>
      </c>
      <c r="D29" s="17"/>
      <c r="E29" s="8">
        <f t="shared" si="0"/>
        <v>19625700</v>
      </c>
      <c r="F29" s="17"/>
      <c r="G29" s="17"/>
      <c r="H29" s="17"/>
      <c r="I29" s="10" t="s">
        <v>687</v>
      </c>
      <c r="J29" s="20"/>
    </row>
    <row r="30" spans="2:12">
      <c r="B30" s="32">
        <v>43580</v>
      </c>
      <c r="C30" s="17"/>
      <c r="D30" s="17"/>
      <c r="E30" s="8">
        <f t="shared" si="0"/>
        <v>19625700</v>
      </c>
      <c r="F30" s="17">
        <v>16400</v>
      </c>
      <c r="G30" s="17"/>
      <c r="H30" s="17"/>
      <c r="I30" s="10" t="s">
        <v>774</v>
      </c>
      <c r="J30" s="20"/>
    </row>
    <row r="31" spans="2:12">
      <c r="B31" s="32">
        <v>43581</v>
      </c>
      <c r="C31" s="17"/>
      <c r="D31" s="17"/>
      <c r="E31" s="8">
        <f t="shared" si="0"/>
        <v>19625700</v>
      </c>
      <c r="F31" s="17">
        <v>140650</v>
      </c>
      <c r="G31" s="17"/>
      <c r="H31" s="17"/>
      <c r="I31" s="10" t="s">
        <v>692</v>
      </c>
      <c r="J31" s="20"/>
    </row>
    <row r="32" spans="2:12">
      <c r="B32" s="32">
        <v>43581</v>
      </c>
      <c r="C32" s="17"/>
      <c r="D32" s="17"/>
      <c r="E32" s="8">
        <f t="shared" si="0"/>
        <v>19625700</v>
      </c>
      <c r="F32" s="17">
        <v>29650</v>
      </c>
      <c r="G32" s="17"/>
      <c r="H32" s="17"/>
      <c r="I32" s="10" t="s">
        <v>693</v>
      </c>
      <c r="J32" s="20"/>
    </row>
    <row r="33" spans="2:10">
      <c r="B33" s="32">
        <v>43584</v>
      </c>
      <c r="C33" s="17"/>
      <c r="D33" s="17">
        <v>-10800</v>
      </c>
      <c r="E33" s="8">
        <f t="shared" si="0"/>
        <v>19614900</v>
      </c>
      <c r="F33" s="17"/>
      <c r="G33" s="17"/>
      <c r="H33" s="17"/>
      <c r="I33" s="10" t="s">
        <v>340</v>
      </c>
      <c r="J33" s="20"/>
    </row>
    <row r="34" spans="2:10">
      <c r="B34" s="32">
        <v>43584</v>
      </c>
      <c r="C34" s="17">
        <v>272000</v>
      </c>
      <c r="D34" s="17"/>
      <c r="E34" s="8">
        <f t="shared" si="0"/>
        <v>19886900</v>
      </c>
      <c r="F34" s="17"/>
      <c r="G34" s="17"/>
      <c r="H34" s="17"/>
      <c r="I34" s="10" t="s">
        <v>691</v>
      </c>
      <c r="J34" s="20"/>
    </row>
    <row r="35" spans="2:10">
      <c r="B35" s="32">
        <v>43585</v>
      </c>
      <c r="C35" s="17"/>
      <c r="D35" s="17"/>
      <c r="E35" s="8">
        <f t="shared" si="0"/>
        <v>19886900</v>
      </c>
      <c r="F35" s="17"/>
      <c r="G35" s="17"/>
      <c r="H35" s="17">
        <v>-236100</v>
      </c>
      <c r="I35" s="1" t="s">
        <v>690</v>
      </c>
      <c r="J35" s="20"/>
    </row>
    <row r="36" spans="2:10">
      <c r="B36" s="32">
        <v>43585</v>
      </c>
      <c r="C36" s="17"/>
      <c r="D36" s="17"/>
      <c r="E36" s="8">
        <f t="shared" si="0"/>
        <v>19886900</v>
      </c>
      <c r="F36" s="17"/>
      <c r="G36" s="17"/>
      <c r="H36" s="17">
        <v>-236100</v>
      </c>
      <c r="I36" s="10" t="s">
        <v>389</v>
      </c>
      <c r="J36" s="20"/>
    </row>
    <row r="37" spans="2:10">
      <c r="B37" s="32">
        <v>43585</v>
      </c>
      <c r="C37" s="17"/>
      <c r="D37" s="17">
        <v>-82000</v>
      </c>
      <c r="E37" s="8">
        <f t="shared" si="0"/>
        <v>19804900</v>
      </c>
      <c r="F37" s="17"/>
      <c r="G37" s="17"/>
      <c r="H37" s="17"/>
      <c r="I37" s="10" t="s">
        <v>62</v>
      </c>
      <c r="J37" s="20"/>
    </row>
    <row r="38" spans="2:10">
      <c r="B38" s="32">
        <v>43585</v>
      </c>
      <c r="C38" s="17"/>
      <c r="D38" s="17">
        <v>-101000</v>
      </c>
      <c r="E38" s="8">
        <f t="shared" si="0"/>
        <v>19703900</v>
      </c>
      <c r="F38" s="17">
        <v>-101000</v>
      </c>
      <c r="G38" s="17"/>
      <c r="H38" s="17"/>
      <c r="I38" s="10" t="s">
        <v>178</v>
      </c>
      <c r="J38" s="20"/>
    </row>
    <row r="39" spans="2:10">
      <c r="B39" s="32"/>
      <c r="C39" s="17"/>
      <c r="D39" s="17"/>
      <c r="E39" s="8">
        <f t="shared" si="0"/>
        <v>19703900</v>
      </c>
      <c r="F39" s="17"/>
      <c r="G39" s="17"/>
      <c r="H39" s="17"/>
      <c r="I39" s="10"/>
      <c r="J39" s="20"/>
    </row>
    <row r="40" spans="2:10">
      <c r="B40" s="32"/>
      <c r="C40" s="17"/>
      <c r="D40" s="17"/>
      <c r="E40" s="8">
        <f t="shared" si="0"/>
        <v>19703900</v>
      </c>
      <c r="F40" s="17">
        <f>SUM(F4:F39)</f>
        <v>-85650</v>
      </c>
      <c r="G40" s="17"/>
      <c r="H40" s="17">
        <f>SUM(H4:H39)</f>
        <v>-2429616</v>
      </c>
      <c r="I40" s="10"/>
      <c r="J40" s="20"/>
    </row>
    <row r="41" spans="2:10">
      <c r="B41" s="32"/>
      <c r="C41" s="17"/>
      <c r="D41" s="17"/>
      <c r="E41" s="8">
        <f t="shared" si="0"/>
        <v>19703900</v>
      </c>
      <c r="F41" s="17"/>
      <c r="G41" s="17"/>
      <c r="H41" s="17">
        <f>H40-F40</f>
        <v>-2343966</v>
      </c>
      <c r="I41" s="10"/>
      <c r="J41" s="20"/>
    </row>
    <row r="42" spans="2:10">
      <c r="B42" s="32"/>
      <c r="C42" s="17"/>
      <c r="D42" s="17"/>
      <c r="E42" s="8">
        <f t="shared" si="0"/>
        <v>19703900</v>
      </c>
      <c r="F42" s="17"/>
      <c r="G42" s="17"/>
      <c r="H42" s="17"/>
      <c r="I42" s="10"/>
      <c r="J42" s="20"/>
    </row>
    <row r="43" spans="2:10">
      <c r="B43" s="32"/>
      <c r="C43" s="17"/>
      <c r="D43" s="17">
        <v>-600000</v>
      </c>
      <c r="E43" s="8">
        <f t="shared" si="0"/>
        <v>19103900</v>
      </c>
      <c r="F43" s="17"/>
      <c r="G43" s="17"/>
      <c r="H43" s="17"/>
      <c r="I43" s="10" t="s">
        <v>42</v>
      </c>
    </row>
    <row r="44" spans="2:10">
      <c r="B44" s="32"/>
      <c r="C44" s="17"/>
      <c r="D44" s="17"/>
      <c r="E44" s="8">
        <f t="shared" si="0"/>
        <v>19103900</v>
      </c>
      <c r="F44" s="17"/>
      <c r="G44" s="17"/>
      <c r="H44" s="17">
        <v>-600000</v>
      </c>
      <c r="I44" s="10" t="s">
        <v>41</v>
      </c>
      <c r="J44" s="20"/>
    </row>
    <row r="45" spans="2:10">
      <c r="B45" s="32"/>
      <c r="C45" s="17"/>
      <c r="D45" s="17"/>
      <c r="E45" s="8">
        <f t="shared" si="0"/>
        <v>19103900</v>
      </c>
      <c r="F45" s="17"/>
      <c r="G45" s="17"/>
      <c r="H45" s="17"/>
      <c r="I45" s="10"/>
      <c r="J45" s="20"/>
    </row>
    <row r="46" spans="2:10">
      <c r="B46" s="28" t="s">
        <v>47</v>
      </c>
      <c r="C46" s="22"/>
      <c r="D46" s="22"/>
      <c r="E46" s="14">
        <f t="shared" si="0"/>
        <v>19103900</v>
      </c>
      <c r="F46" s="22"/>
      <c r="G46" s="22"/>
      <c r="H46" s="22">
        <f>H41+H44</f>
        <v>-2943966</v>
      </c>
      <c r="I46" s="10"/>
    </row>
    <row r="47" spans="2:10">
      <c r="B47" s="32"/>
      <c r="C47" s="17"/>
      <c r="D47" s="17"/>
      <c r="E47" s="8">
        <f t="shared" si="0"/>
        <v>19103900</v>
      </c>
      <c r="F47" s="17"/>
      <c r="G47" s="17"/>
      <c r="H47" s="17"/>
      <c r="I47" s="10"/>
    </row>
    <row r="48" spans="2:10">
      <c r="B48" s="32"/>
      <c r="C48" s="17"/>
      <c r="D48" s="17"/>
      <c r="E48" s="8">
        <f t="shared" ref="E48:E82" si="1">E47+C48+D48</f>
        <v>19103900</v>
      </c>
      <c r="F48" s="17"/>
      <c r="G48" s="17"/>
      <c r="H48" s="17"/>
      <c r="I48" s="10"/>
    </row>
    <row r="49" spans="1:11">
      <c r="B49" s="32"/>
      <c r="C49" s="17"/>
      <c r="D49" s="17"/>
      <c r="E49" s="8">
        <f t="shared" si="1"/>
        <v>19103900</v>
      </c>
      <c r="F49" s="17"/>
      <c r="G49" s="17"/>
      <c r="H49" s="17"/>
      <c r="I49" s="10"/>
    </row>
    <row r="50" spans="1:11">
      <c r="B50" s="32"/>
      <c r="C50" s="17"/>
      <c r="D50" s="17"/>
      <c r="E50" s="8">
        <f t="shared" si="1"/>
        <v>19103900</v>
      </c>
      <c r="F50" s="17"/>
      <c r="G50" s="17"/>
      <c r="H50" s="17"/>
      <c r="I50" s="10"/>
      <c r="J50" s="10"/>
      <c r="K50" s="10"/>
    </row>
    <row r="51" spans="1:11">
      <c r="B51" s="32"/>
      <c r="C51" s="17"/>
      <c r="D51" s="17"/>
      <c r="E51" s="8">
        <f t="shared" si="1"/>
        <v>19103900</v>
      </c>
      <c r="F51" s="17"/>
      <c r="G51" s="17"/>
      <c r="H51" s="17"/>
      <c r="I51" s="10"/>
    </row>
    <row r="52" spans="1:11">
      <c r="B52" s="32"/>
      <c r="C52" s="17"/>
      <c r="D52" s="17"/>
      <c r="E52" s="8">
        <f t="shared" si="1"/>
        <v>19103900</v>
      </c>
      <c r="F52" s="17"/>
      <c r="G52" s="17"/>
      <c r="H52" s="17"/>
      <c r="I52" s="10"/>
      <c r="J52" s="10"/>
    </row>
    <row r="53" spans="1:11">
      <c r="B53" s="2"/>
      <c r="C53" s="16"/>
      <c r="D53" s="16"/>
      <c r="E53" s="8">
        <f t="shared" si="1"/>
        <v>19103900</v>
      </c>
      <c r="I53" s="10"/>
      <c r="J53" s="10"/>
    </row>
    <row r="54" spans="1:11">
      <c r="B54" s="2"/>
      <c r="C54" s="16"/>
      <c r="D54" s="16"/>
      <c r="E54" s="8">
        <f t="shared" si="1"/>
        <v>19103900</v>
      </c>
      <c r="I54" s="10"/>
      <c r="J54" s="10"/>
    </row>
    <row r="55" spans="1:11">
      <c r="B55" s="39"/>
      <c r="C55" s="17"/>
      <c r="D55" s="17"/>
      <c r="E55" s="8">
        <f t="shared" si="1"/>
        <v>19103900</v>
      </c>
      <c r="I55" s="10"/>
      <c r="J55" s="10"/>
    </row>
    <row r="56" spans="1:11">
      <c r="B56" s="2"/>
      <c r="C56" s="16"/>
      <c r="D56" s="16"/>
      <c r="E56" s="8">
        <f t="shared" si="1"/>
        <v>19103900</v>
      </c>
      <c r="F56" s="17"/>
      <c r="G56" s="17"/>
      <c r="H56" s="10"/>
      <c r="I56" s="44" t="s">
        <v>678</v>
      </c>
      <c r="J56" s="10"/>
    </row>
    <row r="57" spans="1:11">
      <c r="B57" s="2"/>
      <c r="C57" s="16"/>
      <c r="D57" s="16"/>
      <c r="E57" s="8">
        <f t="shared" si="1"/>
        <v>19103900</v>
      </c>
      <c r="F57" s="17"/>
      <c r="G57" s="17"/>
      <c r="H57" s="17"/>
      <c r="I57" s="44" t="s">
        <v>682</v>
      </c>
      <c r="J57" s="10"/>
    </row>
    <row r="58" spans="1:11">
      <c r="A58" s="44"/>
      <c r="B58" s="44"/>
      <c r="C58" s="43"/>
      <c r="D58" s="43">
        <v>-29900</v>
      </c>
      <c r="E58" s="8">
        <f t="shared" si="1"/>
        <v>19074000</v>
      </c>
      <c r="F58" s="43"/>
      <c r="G58" s="43"/>
      <c r="H58" s="43"/>
      <c r="I58" s="44" t="s">
        <v>263</v>
      </c>
    </row>
    <row r="59" spans="1:11">
      <c r="B59" s="39"/>
      <c r="C59" s="17"/>
      <c r="D59" s="17"/>
      <c r="E59" s="8">
        <f t="shared" si="1"/>
        <v>19074000</v>
      </c>
      <c r="F59" s="17"/>
      <c r="G59" s="17"/>
      <c r="H59" s="17"/>
      <c r="I59" s="10"/>
    </row>
    <row r="60" spans="1:11">
      <c r="B60" s="32"/>
      <c r="C60" s="17"/>
      <c r="D60" s="17"/>
      <c r="E60" s="8">
        <f t="shared" si="1"/>
        <v>19074000</v>
      </c>
      <c r="F60" s="17"/>
      <c r="G60" s="17"/>
      <c r="H60" s="17"/>
      <c r="I60" s="10"/>
    </row>
    <row r="61" spans="1:11">
      <c r="B61" s="39"/>
      <c r="C61" s="17"/>
      <c r="D61" s="17"/>
      <c r="E61" s="8">
        <f t="shared" si="1"/>
        <v>19074000</v>
      </c>
      <c r="F61" s="36"/>
      <c r="G61" s="36"/>
      <c r="H61" s="36"/>
    </row>
    <row r="62" spans="1:11">
      <c r="B62" s="2"/>
      <c r="C62" s="16"/>
      <c r="D62" s="16"/>
      <c r="E62" s="8">
        <f t="shared" si="1"/>
        <v>19074000</v>
      </c>
      <c r="F62" s="17"/>
      <c r="G62" s="17"/>
      <c r="H62" s="17"/>
      <c r="I62" s="10"/>
    </row>
    <row r="63" spans="1:11">
      <c r="B63" s="2"/>
      <c r="C63" s="16"/>
      <c r="D63" s="16"/>
      <c r="E63" s="8">
        <f t="shared" si="1"/>
        <v>19074000</v>
      </c>
      <c r="F63" s="17"/>
      <c r="G63" s="17"/>
      <c r="H63" s="17"/>
      <c r="I63" s="10"/>
    </row>
    <row r="64" spans="1:11">
      <c r="B64" s="2"/>
      <c r="C64" s="16"/>
      <c r="D64" s="16"/>
      <c r="E64" s="8">
        <f t="shared" si="1"/>
        <v>19074000</v>
      </c>
      <c r="F64" s="17"/>
      <c r="G64" s="17"/>
      <c r="H64" s="17"/>
      <c r="I64" s="10"/>
    </row>
    <row r="65" spans="2:12">
      <c r="B65" s="2"/>
      <c r="C65" s="16"/>
      <c r="D65" s="16"/>
      <c r="E65" s="8">
        <f t="shared" si="1"/>
        <v>19074000</v>
      </c>
      <c r="F65" s="16"/>
      <c r="G65" s="16"/>
      <c r="H65" s="16"/>
    </row>
    <row r="66" spans="2:12">
      <c r="B66" s="2"/>
      <c r="C66" s="16"/>
      <c r="D66" s="16"/>
      <c r="E66" s="8">
        <f t="shared" si="1"/>
        <v>19074000</v>
      </c>
      <c r="F66" s="16"/>
      <c r="G66" s="16"/>
      <c r="H66" s="16"/>
    </row>
    <row r="67" spans="2:12">
      <c r="B67" s="2"/>
      <c r="C67" s="16"/>
      <c r="D67" s="16"/>
      <c r="E67" s="8">
        <f t="shared" si="1"/>
        <v>19074000</v>
      </c>
      <c r="F67" s="16"/>
      <c r="G67" s="16"/>
      <c r="H67" s="16"/>
    </row>
    <row r="68" spans="2:12">
      <c r="B68" s="2"/>
      <c r="C68" s="16"/>
      <c r="D68" s="16"/>
      <c r="E68" s="8">
        <f t="shared" si="1"/>
        <v>19074000</v>
      </c>
      <c r="F68" s="16"/>
      <c r="G68" s="16"/>
      <c r="H68" s="16"/>
    </row>
    <row r="69" spans="2:12">
      <c r="B69" s="2"/>
      <c r="C69" s="16"/>
      <c r="D69" s="16"/>
      <c r="E69" s="8">
        <f t="shared" si="1"/>
        <v>19074000</v>
      </c>
      <c r="F69" s="16"/>
      <c r="G69" s="16"/>
      <c r="H69" s="16"/>
    </row>
    <row r="70" spans="2:12">
      <c r="B70" s="2"/>
      <c r="C70" s="16"/>
      <c r="D70" s="16"/>
      <c r="E70" s="8">
        <f t="shared" si="1"/>
        <v>19074000</v>
      </c>
      <c r="F70" s="16"/>
      <c r="G70" s="16"/>
      <c r="H70" s="16"/>
    </row>
    <row r="71" spans="2:12">
      <c r="B71" s="2"/>
      <c r="C71" s="16"/>
      <c r="D71" s="16"/>
      <c r="E71" s="8">
        <f t="shared" si="1"/>
        <v>19074000</v>
      </c>
      <c r="F71" s="16"/>
      <c r="G71" s="16"/>
      <c r="H71" s="16"/>
    </row>
    <row r="72" spans="2:12">
      <c r="B72" s="2"/>
      <c r="C72" s="16"/>
      <c r="D72" s="16"/>
      <c r="E72" s="8">
        <f t="shared" si="1"/>
        <v>19074000</v>
      </c>
      <c r="F72" s="16"/>
      <c r="G72" s="16"/>
      <c r="H72" s="16"/>
    </row>
    <row r="73" spans="2:12">
      <c r="B73" s="2"/>
      <c r="C73" s="17"/>
      <c r="D73" s="17"/>
      <c r="E73" s="8">
        <f t="shared" si="1"/>
        <v>19074000</v>
      </c>
      <c r="F73" s="17"/>
      <c r="G73" s="17"/>
      <c r="H73" s="17"/>
      <c r="I73" s="10"/>
    </row>
    <row r="74" spans="2:12">
      <c r="B74" s="32"/>
      <c r="C74" s="17"/>
      <c r="D74" s="17"/>
      <c r="E74" s="8">
        <f t="shared" si="1"/>
        <v>19074000</v>
      </c>
      <c r="F74" s="17"/>
      <c r="G74" s="17"/>
      <c r="H74" s="17"/>
      <c r="I74" s="10"/>
      <c r="J74" s="10"/>
      <c r="K74" s="10"/>
      <c r="L74" s="10"/>
    </row>
    <row r="75" spans="2:12">
      <c r="B75" s="32"/>
      <c r="C75" s="17"/>
      <c r="D75" s="17"/>
      <c r="E75" s="8">
        <f t="shared" si="1"/>
        <v>19074000</v>
      </c>
      <c r="F75" s="17"/>
      <c r="G75" s="17"/>
      <c r="H75" s="17"/>
      <c r="I75" s="10"/>
      <c r="J75" s="10"/>
      <c r="K75" s="10"/>
      <c r="L75" s="10"/>
    </row>
    <row r="76" spans="2:12">
      <c r="B76" s="32"/>
      <c r="C76" s="17"/>
      <c r="D76" s="17"/>
      <c r="E76" s="8">
        <f t="shared" si="1"/>
        <v>19074000</v>
      </c>
      <c r="F76" s="17"/>
      <c r="G76" s="17"/>
      <c r="H76" s="17"/>
      <c r="I76" s="10"/>
      <c r="J76" s="10"/>
      <c r="K76" s="10"/>
      <c r="L76" s="10"/>
    </row>
    <row r="77" spans="2:12">
      <c r="B77" s="2"/>
      <c r="C77" s="16"/>
      <c r="D77" s="16"/>
      <c r="E77" s="8">
        <f t="shared" si="1"/>
        <v>19074000</v>
      </c>
      <c r="F77" s="17"/>
      <c r="G77" s="17"/>
      <c r="H77" s="17"/>
      <c r="I77" s="10"/>
      <c r="J77" s="10"/>
      <c r="K77" s="10"/>
      <c r="L77" s="10"/>
    </row>
    <row r="78" spans="2:12">
      <c r="B78" s="2"/>
      <c r="C78" s="16"/>
      <c r="D78" s="16"/>
      <c r="E78" s="8">
        <f t="shared" si="1"/>
        <v>19074000</v>
      </c>
      <c r="F78" s="17"/>
      <c r="G78" s="17"/>
      <c r="H78" s="17"/>
      <c r="I78" s="10"/>
      <c r="J78" s="10"/>
      <c r="K78" s="10"/>
      <c r="L78" s="10"/>
    </row>
    <row r="79" spans="2:12">
      <c r="B79" s="2"/>
      <c r="C79" s="16"/>
      <c r="D79" s="16"/>
      <c r="E79" s="8">
        <f t="shared" si="1"/>
        <v>19074000</v>
      </c>
      <c r="F79" s="17"/>
      <c r="G79" s="17"/>
      <c r="H79" s="17"/>
      <c r="I79" s="10"/>
      <c r="J79" s="10"/>
      <c r="K79" s="10"/>
      <c r="L79" s="10"/>
    </row>
    <row r="80" spans="2:12">
      <c r="B80" s="2"/>
      <c r="C80" s="16"/>
      <c r="D80" s="16"/>
      <c r="E80" s="8">
        <f t="shared" si="1"/>
        <v>19074000</v>
      </c>
      <c r="F80" s="16"/>
      <c r="G80" s="16"/>
      <c r="H80" s="16"/>
    </row>
    <row r="81" spans="2:9">
      <c r="B81" s="2"/>
      <c r="C81" s="16"/>
      <c r="D81" s="16"/>
      <c r="E81" s="8">
        <f t="shared" si="1"/>
        <v>19074000</v>
      </c>
      <c r="F81" s="16"/>
      <c r="G81" s="16"/>
      <c r="H81" s="16"/>
    </row>
    <row r="82" spans="2:9">
      <c r="B82" s="2"/>
      <c r="C82" s="16"/>
      <c r="D82" s="16"/>
      <c r="E82" s="8">
        <f t="shared" si="1"/>
        <v>19074000</v>
      </c>
      <c r="F82" s="16"/>
      <c r="G82" s="16"/>
      <c r="H82" s="16"/>
    </row>
    <row r="83" spans="2:9">
      <c r="B83" s="2"/>
      <c r="C83" s="16"/>
      <c r="D83" s="16"/>
      <c r="E83" s="8">
        <f t="shared" ref="E83:E118" si="2">E82+C83+D83</f>
        <v>19074000</v>
      </c>
      <c r="F83" s="16"/>
      <c r="G83" s="16"/>
      <c r="H83" s="16"/>
    </row>
    <row r="84" spans="2:9">
      <c r="B84" s="2"/>
      <c r="C84" s="16"/>
      <c r="D84" s="16"/>
      <c r="E84" s="8">
        <f t="shared" si="2"/>
        <v>19074000</v>
      </c>
      <c r="F84" s="16"/>
      <c r="G84" s="16"/>
      <c r="H84" s="16"/>
    </row>
    <row r="85" spans="2:9">
      <c r="B85" s="2"/>
      <c r="C85" s="16"/>
      <c r="D85" s="16"/>
      <c r="E85" s="8">
        <f t="shared" si="2"/>
        <v>19074000</v>
      </c>
      <c r="F85" s="16"/>
      <c r="G85" s="16"/>
      <c r="H85" s="16"/>
    </row>
    <row r="86" spans="2:9">
      <c r="B86" s="2"/>
      <c r="C86" s="16"/>
      <c r="D86" s="16"/>
      <c r="E86" s="8">
        <f t="shared" si="2"/>
        <v>19074000</v>
      </c>
      <c r="F86" s="16"/>
      <c r="G86" s="16"/>
      <c r="H86" s="16"/>
    </row>
    <row r="87" spans="2:9">
      <c r="B87" s="2"/>
      <c r="C87" s="16"/>
      <c r="D87" s="16"/>
      <c r="E87" s="8">
        <f t="shared" si="2"/>
        <v>19074000</v>
      </c>
      <c r="F87" s="16"/>
      <c r="G87" s="16"/>
      <c r="H87" s="16"/>
    </row>
    <row r="88" spans="2:9">
      <c r="B88" s="2"/>
      <c r="C88" s="16"/>
      <c r="D88" s="16"/>
      <c r="E88" s="8">
        <f t="shared" si="2"/>
        <v>19074000</v>
      </c>
      <c r="F88" s="16"/>
      <c r="G88" s="16"/>
      <c r="H88" s="16"/>
    </row>
    <row r="89" spans="2:9">
      <c r="B89" s="2"/>
      <c r="C89" s="16"/>
      <c r="D89" s="16"/>
      <c r="E89" s="8">
        <f t="shared" si="2"/>
        <v>19074000</v>
      </c>
      <c r="F89" s="16"/>
      <c r="G89" s="16"/>
      <c r="H89" s="16"/>
    </row>
    <row r="90" spans="2:9">
      <c r="C90" s="16"/>
      <c r="D90" s="16"/>
      <c r="E90" s="8">
        <f t="shared" si="2"/>
        <v>19074000</v>
      </c>
      <c r="G90" s="16"/>
      <c r="I90" s="24"/>
    </row>
    <row r="91" spans="2:9">
      <c r="C91" s="16"/>
      <c r="D91" s="16"/>
      <c r="E91" s="8">
        <f t="shared" si="2"/>
        <v>19074000</v>
      </c>
      <c r="I91" s="24"/>
    </row>
    <row r="92" spans="2:9">
      <c r="B92" s="2"/>
      <c r="C92" s="16"/>
      <c r="D92" s="16"/>
      <c r="E92" s="8">
        <f t="shared" si="2"/>
        <v>19074000</v>
      </c>
      <c r="F92" s="16"/>
      <c r="G92" s="16"/>
      <c r="H92" s="16"/>
    </row>
    <row r="93" spans="2:9">
      <c r="C93" s="16"/>
      <c r="D93" s="16"/>
      <c r="E93" s="8">
        <f t="shared" si="2"/>
        <v>19074000</v>
      </c>
      <c r="F93" s="16"/>
      <c r="G93" s="16"/>
      <c r="H93" s="16"/>
    </row>
    <row r="94" spans="2:9">
      <c r="C94" s="16"/>
      <c r="D94" s="16"/>
      <c r="E94" s="8">
        <f t="shared" si="2"/>
        <v>19074000</v>
      </c>
      <c r="F94" s="16"/>
      <c r="G94" s="16"/>
      <c r="H94" s="16"/>
    </row>
    <row r="95" spans="2:9">
      <c r="C95" s="16"/>
      <c r="D95" s="16"/>
      <c r="E95" s="8">
        <f t="shared" si="2"/>
        <v>19074000</v>
      </c>
      <c r="F95" s="16"/>
      <c r="G95" s="16"/>
      <c r="H95" s="16"/>
    </row>
    <row r="96" spans="2:9">
      <c r="C96" s="16"/>
      <c r="D96" s="16"/>
      <c r="E96" s="8">
        <f t="shared" si="2"/>
        <v>19074000</v>
      </c>
      <c r="F96" s="16"/>
      <c r="G96" s="16"/>
      <c r="H96" s="16"/>
    </row>
    <row r="97" spans="2:8">
      <c r="B97" s="2"/>
      <c r="C97" s="16"/>
      <c r="D97" s="16"/>
      <c r="E97" s="8">
        <f t="shared" si="2"/>
        <v>19074000</v>
      </c>
      <c r="F97" s="16"/>
      <c r="G97" s="16"/>
      <c r="H97" s="16"/>
    </row>
    <row r="98" spans="2:8">
      <c r="B98" s="2"/>
      <c r="C98" s="16"/>
      <c r="D98" s="16"/>
      <c r="E98" s="8">
        <f t="shared" si="2"/>
        <v>19074000</v>
      </c>
      <c r="F98" s="16"/>
      <c r="G98" s="16"/>
      <c r="H98" s="16"/>
    </row>
    <row r="99" spans="2:8">
      <c r="C99" s="16"/>
      <c r="D99" s="16"/>
      <c r="E99" s="8">
        <f t="shared" si="2"/>
        <v>19074000</v>
      </c>
      <c r="F99" s="16"/>
      <c r="G99" s="16"/>
      <c r="H99" s="16"/>
    </row>
    <row r="100" spans="2:8">
      <c r="C100" s="16"/>
      <c r="D100" s="16"/>
      <c r="E100" s="8">
        <f t="shared" si="2"/>
        <v>19074000</v>
      </c>
      <c r="F100" s="16"/>
      <c r="G100" s="16"/>
      <c r="H100" s="16"/>
    </row>
    <row r="101" spans="2:8">
      <c r="C101" s="16"/>
      <c r="D101" s="16"/>
      <c r="E101" s="8">
        <f t="shared" si="2"/>
        <v>19074000</v>
      </c>
      <c r="F101" s="16"/>
      <c r="G101" s="16"/>
      <c r="H101" s="16"/>
    </row>
    <row r="102" spans="2:8">
      <c r="C102" s="16"/>
      <c r="D102" s="16"/>
      <c r="E102" s="8">
        <f t="shared" si="2"/>
        <v>19074000</v>
      </c>
      <c r="F102" s="16"/>
      <c r="G102" s="16"/>
      <c r="H102" s="16"/>
    </row>
    <row r="103" spans="2:8">
      <c r="C103" s="16"/>
      <c r="D103" s="16"/>
      <c r="E103" s="8">
        <f t="shared" si="2"/>
        <v>19074000</v>
      </c>
      <c r="F103" s="16"/>
      <c r="G103" s="16"/>
      <c r="H103" s="16"/>
    </row>
    <row r="104" spans="2:8">
      <c r="C104" s="16"/>
      <c r="D104" s="16"/>
      <c r="E104" s="8">
        <f t="shared" si="2"/>
        <v>19074000</v>
      </c>
      <c r="F104" s="16"/>
      <c r="G104" s="16"/>
      <c r="H104" s="16"/>
    </row>
    <row r="105" spans="2:8">
      <c r="C105" s="16"/>
      <c r="D105" s="16"/>
      <c r="E105" s="8">
        <f t="shared" si="2"/>
        <v>19074000</v>
      </c>
      <c r="F105" s="16"/>
      <c r="G105" s="16"/>
      <c r="H105" s="16"/>
    </row>
    <row r="106" spans="2:8">
      <c r="C106" s="16"/>
      <c r="D106" s="16"/>
      <c r="E106" s="8">
        <f t="shared" si="2"/>
        <v>19074000</v>
      </c>
      <c r="F106" s="16"/>
      <c r="G106" s="16"/>
      <c r="H106" s="16"/>
    </row>
    <row r="107" spans="2:8">
      <c r="C107" s="16"/>
      <c r="D107" s="16"/>
      <c r="E107" s="8">
        <f t="shared" si="2"/>
        <v>19074000</v>
      </c>
      <c r="F107" s="16"/>
      <c r="G107" s="16"/>
      <c r="H107" s="16"/>
    </row>
    <row r="108" spans="2:8">
      <c r="C108" s="16"/>
      <c r="D108" s="16"/>
      <c r="E108" s="8">
        <f t="shared" si="2"/>
        <v>19074000</v>
      </c>
      <c r="F108" s="16"/>
      <c r="G108" s="16"/>
      <c r="H108" s="16"/>
    </row>
    <row r="109" spans="2:8">
      <c r="C109" s="16"/>
      <c r="D109" s="16"/>
      <c r="E109" s="8">
        <f t="shared" si="2"/>
        <v>19074000</v>
      </c>
      <c r="F109" s="16"/>
      <c r="G109" s="16"/>
      <c r="H109" s="16"/>
    </row>
    <row r="110" spans="2:8">
      <c r="C110" s="16"/>
      <c r="D110" s="16"/>
      <c r="E110" s="8">
        <f t="shared" si="2"/>
        <v>19074000</v>
      </c>
      <c r="F110" s="16"/>
      <c r="G110" s="16"/>
      <c r="H110" s="16"/>
    </row>
    <row r="111" spans="2:8">
      <c r="C111" s="16"/>
      <c r="D111" s="16"/>
      <c r="E111" s="8">
        <f t="shared" si="2"/>
        <v>19074000</v>
      </c>
      <c r="F111" s="16"/>
      <c r="G111" s="16"/>
      <c r="H111" s="16"/>
    </row>
    <row r="112" spans="2:8">
      <c r="C112" s="16"/>
      <c r="D112" s="16"/>
      <c r="E112" s="8">
        <f t="shared" si="2"/>
        <v>19074000</v>
      </c>
      <c r="F112" s="16"/>
      <c r="G112" s="16"/>
      <c r="H112" s="16"/>
    </row>
    <row r="113" spans="3:9">
      <c r="C113" s="16"/>
      <c r="D113" s="16"/>
      <c r="E113" s="8">
        <f t="shared" si="2"/>
        <v>19074000</v>
      </c>
      <c r="F113" s="16"/>
      <c r="G113" s="16"/>
      <c r="H113" s="16"/>
    </row>
    <row r="114" spans="3:9">
      <c r="C114" s="16"/>
      <c r="D114" s="16"/>
      <c r="E114" s="8">
        <f t="shared" si="2"/>
        <v>19074000</v>
      </c>
      <c r="F114" s="16"/>
      <c r="G114" s="16"/>
      <c r="H114" s="16"/>
      <c r="I114" s="2"/>
    </row>
    <row r="115" spans="3:9">
      <c r="C115" s="16"/>
      <c r="D115" s="16">
        <v>-18000000</v>
      </c>
      <c r="E115" s="8">
        <f t="shared" si="2"/>
        <v>1074000</v>
      </c>
      <c r="F115" s="16"/>
      <c r="G115" s="16"/>
      <c r="H115" s="16"/>
      <c r="I115" s="1" t="s">
        <v>557</v>
      </c>
    </row>
    <row r="116" spans="3:9">
      <c r="C116" s="16"/>
      <c r="D116" s="16">
        <v>-15000</v>
      </c>
      <c r="E116" s="8">
        <f t="shared" si="2"/>
        <v>1059000</v>
      </c>
      <c r="F116" s="16"/>
      <c r="G116" s="16"/>
      <c r="H116" s="16"/>
      <c r="I116" s="1" t="s">
        <v>552</v>
      </c>
    </row>
    <row r="117" spans="3:9">
      <c r="C117" s="16"/>
      <c r="D117" s="16"/>
      <c r="E117" s="8">
        <f t="shared" si="2"/>
        <v>1059000</v>
      </c>
      <c r="F117" s="16"/>
      <c r="G117" s="16"/>
      <c r="H117" s="16"/>
    </row>
    <row r="118" spans="3:9">
      <c r="C118" s="4"/>
      <c r="D118" s="16"/>
      <c r="E118" s="8">
        <f t="shared" si="2"/>
        <v>1059000</v>
      </c>
      <c r="F118" s="4"/>
      <c r="G118" s="4"/>
      <c r="H118" s="4"/>
      <c r="I118" s="20"/>
    </row>
    <row r="119" spans="3:9">
      <c r="C119" s="4"/>
      <c r="D119" s="4"/>
      <c r="E119" s="8"/>
      <c r="F119" s="4"/>
      <c r="G119" s="4"/>
      <c r="H119" s="4"/>
    </row>
    <row r="120" spans="3:9">
      <c r="C120" s="4"/>
      <c r="D120" s="4"/>
      <c r="E120" s="8"/>
      <c r="F120" s="4"/>
      <c r="G120" s="4"/>
      <c r="H120" s="4"/>
    </row>
    <row r="121" spans="3:9">
      <c r="C121" s="4"/>
      <c r="D121" s="4"/>
      <c r="E121" s="8"/>
      <c r="F121" s="4"/>
      <c r="G121" s="4"/>
      <c r="H121" s="4"/>
    </row>
    <row r="122" spans="3:9">
      <c r="C122" s="4"/>
      <c r="D122" s="4"/>
      <c r="E122" s="8"/>
      <c r="F122" s="4"/>
      <c r="G122" s="4"/>
      <c r="H122" s="4"/>
    </row>
    <row r="123" spans="3:9">
      <c r="C123" s="4"/>
      <c r="D123" s="4"/>
      <c r="E123" s="8"/>
      <c r="F123" s="4"/>
      <c r="G123" s="4"/>
      <c r="H123" s="4"/>
    </row>
    <row r="124" spans="3:9">
      <c r="C124" s="4"/>
      <c r="D124" s="4"/>
      <c r="E124" s="8"/>
      <c r="F124" s="4"/>
      <c r="G124" s="4"/>
      <c r="H124" s="4"/>
    </row>
    <row r="125" spans="3:9">
      <c r="E125" s="7"/>
    </row>
    <row r="126" spans="3:9">
      <c r="E126" s="7"/>
    </row>
    <row r="127" spans="3:9">
      <c r="E127" s="7"/>
    </row>
  </sheetData>
  <pageMargins left="0.7" right="0.7" top="0.75" bottom="0.75" header="0.3" footer="0.3"/>
  <pageSetup orientation="portrait" verticalDpi="200"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2:M139"/>
  <sheetViews>
    <sheetView workbookViewId="0">
      <selection activeCell="I18" sqref="I18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9.140625" style="1" bestFit="1" customWidth="1"/>
    <col min="4" max="5" width="10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9" style="1" bestFit="1" customWidth="1"/>
    <col min="12" max="12" width="9.28515625" style="1" bestFit="1" customWidth="1"/>
    <col min="13" max="13" width="6.42578125" style="1" bestFit="1" customWidth="1"/>
    <col min="14" max="14" width="7.28515625" style="1" bestFit="1" customWidth="1"/>
    <col min="15" max="15" width="8.7109375" style="1" bestFit="1" customWidth="1"/>
    <col min="16" max="16" width="7.5703125" style="1" bestFit="1" customWidth="1"/>
    <col min="17" max="17" width="13.42578125" style="1" bestFit="1" customWidth="1"/>
    <col min="18" max="18" width="8.42578125" style="1" bestFit="1" customWidth="1"/>
    <col min="19" max="16384" width="11.42578125" style="1"/>
  </cols>
  <sheetData>
    <row r="2" spans="2:10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0">
      <c r="C3" s="3"/>
      <c r="D3" s="3"/>
      <c r="E3" s="6"/>
      <c r="I3" s="3"/>
    </row>
    <row r="4" spans="2:10">
      <c r="B4" s="13" t="s">
        <v>36</v>
      </c>
      <c r="C4" s="13"/>
      <c r="D4" s="13"/>
      <c r="E4" s="14">
        <v>19103900</v>
      </c>
      <c r="F4" s="29">
        <v>0</v>
      </c>
      <c r="G4" s="13"/>
      <c r="H4" s="22">
        <v>-2943966</v>
      </c>
    </row>
    <row r="5" spans="2:10">
      <c r="B5" s="2"/>
      <c r="C5" s="16"/>
      <c r="D5" s="16"/>
      <c r="E5" s="8">
        <f>E4+C5+D5</f>
        <v>19103900</v>
      </c>
      <c r="F5" s="17"/>
      <c r="G5" s="17"/>
      <c r="H5" s="17"/>
    </row>
    <row r="6" spans="2:10">
      <c r="B6" s="2">
        <v>43587</v>
      </c>
      <c r="C6" s="16">
        <v>150000</v>
      </c>
      <c r="D6" s="16"/>
      <c r="E6" s="8">
        <f t="shared" ref="E6:E83" si="0">E5+C6+D6</f>
        <v>19253900</v>
      </c>
      <c r="F6" s="17"/>
      <c r="G6" s="17"/>
      <c r="H6" s="17"/>
      <c r="I6" s="1" t="s">
        <v>694</v>
      </c>
    </row>
    <row r="7" spans="2:10">
      <c r="B7" s="2">
        <v>43587</v>
      </c>
      <c r="C7" s="16">
        <v>150000</v>
      </c>
      <c r="D7" s="16"/>
      <c r="E7" s="8">
        <f t="shared" si="0"/>
        <v>19403900</v>
      </c>
      <c r="F7" s="17"/>
      <c r="G7" s="17"/>
      <c r="H7" s="17"/>
      <c r="I7" s="1" t="s">
        <v>695</v>
      </c>
    </row>
    <row r="8" spans="2:10">
      <c r="B8" s="2">
        <v>43587</v>
      </c>
      <c r="C8" s="16">
        <v>15000</v>
      </c>
      <c r="D8" s="16"/>
      <c r="E8" s="8">
        <f t="shared" si="0"/>
        <v>19418900</v>
      </c>
      <c r="F8" s="17"/>
      <c r="G8" s="17"/>
      <c r="H8" s="17"/>
      <c r="I8" s="10" t="s">
        <v>696</v>
      </c>
    </row>
    <row r="9" spans="2:10">
      <c r="B9" s="32">
        <v>43588</v>
      </c>
      <c r="C9" s="17">
        <v>5000000</v>
      </c>
      <c r="D9" s="17"/>
      <c r="E9" s="8">
        <f t="shared" si="0"/>
        <v>24418900</v>
      </c>
      <c r="F9" s="17"/>
      <c r="G9" s="17"/>
      <c r="H9" s="17"/>
      <c r="I9" s="10" t="s">
        <v>697</v>
      </c>
      <c r="J9" s="20"/>
    </row>
    <row r="10" spans="2:10">
      <c r="B10" s="32">
        <v>43591</v>
      </c>
      <c r="C10" s="17">
        <v>700000</v>
      </c>
      <c r="D10" s="17"/>
      <c r="E10" s="8">
        <f t="shared" si="0"/>
        <v>25118900</v>
      </c>
      <c r="F10" s="17"/>
      <c r="G10" s="17"/>
      <c r="H10" s="17"/>
      <c r="I10" s="10" t="s">
        <v>698</v>
      </c>
      <c r="J10" s="20"/>
    </row>
    <row r="11" spans="2:10">
      <c r="B11" s="32">
        <v>43591</v>
      </c>
      <c r="C11" s="17"/>
      <c r="D11" s="17">
        <v>-2000000</v>
      </c>
      <c r="E11" s="8">
        <f t="shared" si="0"/>
        <v>23118900</v>
      </c>
      <c r="F11" s="17"/>
      <c r="G11" s="17"/>
      <c r="H11" s="17"/>
      <c r="I11" s="10" t="s">
        <v>699</v>
      </c>
      <c r="J11" s="20"/>
    </row>
    <row r="12" spans="2:10">
      <c r="B12" s="32">
        <v>43591</v>
      </c>
      <c r="C12" s="17"/>
      <c r="D12" s="17">
        <v>-2000000</v>
      </c>
      <c r="E12" s="8">
        <f t="shared" si="0"/>
        <v>21118900</v>
      </c>
      <c r="F12" s="17"/>
      <c r="G12" s="17"/>
      <c r="H12" s="17"/>
      <c r="I12" s="10" t="s">
        <v>700</v>
      </c>
      <c r="J12" s="20"/>
    </row>
    <row r="13" spans="2:10">
      <c r="B13" s="32">
        <v>43591</v>
      </c>
      <c r="C13" s="17"/>
      <c r="D13" s="17">
        <v>-55600</v>
      </c>
      <c r="E13" s="8">
        <f t="shared" si="0"/>
        <v>21063300</v>
      </c>
      <c r="F13" s="17">
        <v>-55600</v>
      </c>
      <c r="G13" s="17"/>
      <c r="H13" s="17"/>
      <c r="I13" s="10" t="s">
        <v>297</v>
      </c>
      <c r="J13" s="20"/>
    </row>
    <row r="14" spans="2:10">
      <c r="B14" s="32">
        <v>43591</v>
      </c>
      <c r="C14" s="17"/>
      <c r="D14" s="17">
        <v>-50700</v>
      </c>
      <c r="E14" s="8">
        <f t="shared" si="0"/>
        <v>21012600</v>
      </c>
      <c r="F14" s="17">
        <v>-50700</v>
      </c>
      <c r="G14" s="17"/>
      <c r="H14" s="17"/>
      <c r="I14" s="10" t="s">
        <v>701</v>
      </c>
      <c r="J14" s="20"/>
    </row>
    <row r="15" spans="2:10">
      <c r="B15" s="32">
        <v>43591</v>
      </c>
      <c r="C15" s="17"/>
      <c r="D15" s="17">
        <v>-30000</v>
      </c>
      <c r="E15" s="8">
        <f t="shared" si="0"/>
        <v>20982600</v>
      </c>
      <c r="F15" s="17">
        <v>-30000</v>
      </c>
      <c r="G15" s="17"/>
      <c r="H15" s="17"/>
      <c r="I15" s="10" t="s">
        <v>702</v>
      </c>
      <c r="J15" s="20"/>
    </row>
    <row r="16" spans="2:10">
      <c r="B16" s="32">
        <v>43591</v>
      </c>
      <c r="C16" s="17"/>
      <c r="D16" s="17">
        <v>-30000</v>
      </c>
      <c r="E16" s="8">
        <f t="shared" si="0"/>
        <v>20952600</v>
      </c>
      <c r="F16" s="17">
        <v>-30000</v>
      </c>
      <c r="G16" s="17"/>
      <c r="H16" s="17"/>
      <c r="I16" s="10" t="s">
        <v>703</v>
      </c>
      <c r="J16" s="20"/>
    </row>
    <row r="17" spans="2:10">
      <c r="B17" s="32">
        <v>43591</v>
      </c>
      <c r="C17" s="17"/>
      <c r="D17" s="17"/>
      <c r="E17" s="8">
        <f t="shared" si="0"/>
        <v>20952600</v>
      </c>
      <c r="F17" s="17">
        <v>22300</v>
      </c>
      <c r="G17" s="17"/>
      <c r="H17" s="17"/>
      <c r="I17" s="10" t="s">
        <v>723</v>
      </c>
      <c r="J17" s="20"/>
    </row>
    <row r="18" spans="2:10">
      <c r="B18" s="32">
        <v>43592</v>
      </c>
      <c r="C18" s="17">
        <v>110800</v>
      </c>
      <c r="D18" s="17"/>
      <c r="E18" s="8">
        <f t="shared" si="0"/>
        <v>21063400</v>
      </c>
      <c r="F18" s="17"/>
      <c r="G18" s="17"/>
      <c r="H18" s="17"/>
      <c r="I18" s="10" t="s">
        <v>704</v>
      </c>
      <c r="J18" s="20"/>
    </row>
    <row r="19" spans="2:10">
      <c r="B19" s="32">
        <v>43593</v>
      </c>
      <c r="C19" s="17"/>
      <c r="D19" s="17">
        <v>-11500</v>
      </c>
      <c r="E19" s="8">
        <f t="shared" si="0"/>
        <v>21051900</v>
      </c>
      <c r="F19" s="17"/>
      <c r="G19" s="17"/>
      <c r="H19" s="17"/>
      <c r="I19" s="10" t="s">
        <v>340</v>
      </c>
      <c r="J19" s="20"/>
    </row>
    <row r="20" spans="2:10">
      <c r="B20" s="32">
        <v>43593</v>
      </c>
      <c r="C20" s="17"/>
      <c r="D20" s="17"/>
      <c r="E20" s="8">
        <f t="shared" si="0"/>
        <v>21051900</v>
      </c>
      <c r="F20" s="17">
        <v>7000</v>
      </c>
      <c r="G20" s="17"/>
      <c r="H20" s="17"/>
      <c r="I20" s="10" t="s">
        <v>800</v>
      </c>
      <c r="J20" s="20"/>
    </row>
    <row r="21" spans="2:10">
      <c r="B21" s="32">
        <v>43593</v>
      </c>
      <c r="C21" s="17"/>
      <c r="D21" s="17"/>
      <c r="E21" s="8">
        <f t="shared" si="0"/>
        <v>21051900</v>
      </c>
      <c r="F21" s="17">
        <v>15000</v>
      </c>
      <c r="G21" s="17"/>
      <c r="H21" s="17"/>
      <c r="I21" s="10" t="s">
        <v>724</v>
      </c>
      <c r="J21" s="20"/>
    </row>
    <row r="22" spans="2:10">
      <c r="B22" s="32">
        <v>43593</v>
      </c>
      <c r="C22" s="17"/>
      <c r="D22" s="17"/>
      <c r="E22" s="8">
        <f t="shared" si="0"/>
        <v>21051900</v>
      </c>
      <c r="F22" s="17">
        <v>18300</v>
      </c>
      <c r="G22" s="17"/>
      <c r="H22" s="17"/>
      <c r="I22" s="10" t="s">
        <v>801</v>
      </c>
      <c r="J22" s="20"/>
    </row>
    <row r="23" spans="2:10">
      <c r="B23" s="32">
        <v>43595</v>
      </c>
      <c r="C23" s="17"/>
      <c r="D23" s="17">
        <v>-7000</v>
      </c>
      <c r="E23" s="8">
        <f t="shared" si="0"/>
        <v>21044900</v>
      </c>
      <c r="F23" s="17"/>
      <c r="G23" s="17"/>
      <c r="H23" s="17"/>
      <c r="I23" s="10" t="s">
        <v>340</v>
      </c>
      <c r="J23" s="20"/>
    </row>
    <row r="24" spans="2:10">
      <c r="B24" s="32">
        <v>43595</v>
      </c>
      <c r="C24" s="17">
        <v>15000</v>
      </c>
      <c r="D24" s="17"/>
      <c r="E24" s="8">
        <f t="shared" si="0"/>
        <v>21059900</v>
      </c>
      <c r="F24" s="17"/>
      <c r="G24" s="17"/>
      <c r="H24" s="17"/>
      <c r="I24" s="10" t="s">
        <v>705</v>
      </c>
      <c r="J24" s="20"/>
    </row>
    <row r="25" spans="2:10">
      <c r="B25" s="32">
        <v>43595</v>
      </c>
      <c r="C25" s="17"/>
      <c r="D25" s="17">
        <v>-6000</v>
      </c>
      <c r="E25" s="8">
        <f t="shared" si="0"/>
        <v>21053900</v>
      </c>
      <c r="F25" s="17"/>
      <c r="G25" s="17"/>
      <c r="H25" s="17"/>
      <c r="I25" s="10" t="s">
        <v>722</v>
      </c>
      <c r="J25" s="20"/>
    </row>
    <row r="26" spans="2:10">
      <c r="B26" s="32">
        <v>43596</v>
      </c>
      <c r="C26" s="17"/>
      <c r="D26" s="17"/>
      <c r="E26" s="8">
        <f t="shared" si="0"/>
        <v>21053900</v>
      </c>
      <c r="F26" s="17">
        <v>70000</v>
      </c>
      <c r="G26" s="17"/>
      <c r="H26" s="17"/>
      <c r="I26" s="10" t="s">
        <v>775</v>
      </c>
      <c r="J26" s="20"/>
    </row>
    <row r="27" spans="2:10">
      <c r="B27" s="32">
        <v>43598</v>
      </c>
      <c r="C27" s="17"/>
      <c r="D27" s="17">
        <v>-7000</v>
      </c>
      <c r="E27" s="8">
        <f t="shared" si="0"/>
        <v>21046900</v>
      </c>
      <c r="F27" s="17"/>
      <c r="G27" s="17"/>
      <c r="H27" s="17"/>
      <c r="I27" s="10" t="s">
        <v>315</v>
      </c>
      <c r="J27" s="20"/>
    </row>
    <row r="28" spans="2:10">
      <c r="B28" s="32">
        <v>43598</v>
      </c>
      <c r="C28" s="17"/>
      <c r="D28" s="17"/>
      <c r="E28" s="8">
        <f t="shared" si="0"/>
        <v>21046900</v>
      </c>
      <c r="F28" s="17">
        <v>18500</v>
      </c>
      <c r="G28" s="17"/>
      <c r="H28" s="17"/>
      <c r="I28" s="10" t="s">
        <v>720</v>
      </c>
      <c r="J28" s="20"/>
    </row>
    <row r="29" spans="2:10">
      <c r="B29" s="2">
        <v>43599</v>
      </c>
      <c r="C29" s="17"/>
      <c r="D29" s="17">
        <v>-1700</v>
      </c>
      <c r="E29" s="8">
        <f t="shared" si="0"/>
        <v>21045200</v>
      </c>
      <c r="F29" s="17"/>
      <c r="G29" s="17"/>
      <c r="H29" s="17"/>
      <c r="I29" s="1" t="s">
        <v>707</v>
      </c>
      <c r="J29" s="20"/>
    </row>
    <row r="30" spans="2:10">
      <c r="B30" s="2">
        <v>43599</v>
      </c>
      <c r="C30" s="17"/>
      <c r="D30" s="17">
        <v>-5200</v>
      </c>
      <c r="E30" s="8">
        <f t="shared" si="0"/>
        <v>21040000</v>
      </c>
      <c r="F30" s="17"/>
      <c r="G30" s="17"/>
      <c r="H30" s="17"/>
      <c r="I30" s="10" t="s">
        <v>708</v>
      </c>
      <c r="J30" s="20"/>
    </row>
    <row r="31" spans="2:10">
      <c r="B31" s="2">
        <v>43599</v>
      </c>
      <c r="C31" s="17"/>
      <c r="D31" s="17"/>
      <c r="E31" s="8">
        <f t="shared" si="0"/>
        <v>21040000</v>
      </c>
      <c r="F31" s="17">
        <v>88000</v>
      </c>
      <c r="G31" s="17"/>
      <c r="H31" s="17"/>
      <c r="I31" s="10" t="s">
        <v>719</v>
      </c>
      <c r="J31" s="20"/>
    </row>
    <row r="32" spans="2:10">
      <c r="B32" s="32">
        <v>43600</v>
      </c>
      <c r="C32" s="17"/>
      <c r="D32" s="17">
        <v>-19700</v>
      </c>
      <c r="E32" s="8">
        <f t="shared" si="0"/>
        <v>21020300</v>
      </c>
      <c r="F32" s="17"/>
      <c r="G32" s="17"/>
      <c r="H32" s="17"/>
      <c r="I32" s="10" t="s">
        <v>497</v>
      </c>
      <c r="J32" s="20"/>
    </row>
    <row r="33" spans="2:12">
      <c r="B33" s="32">
        <v>43601</v>
      </c>
      <c r="C33" s="17"/>
      <c r="D33" s="17">
        <v>-7000</v>
      </c>
      <c r="E33" s="8">
        <f t="shared" si="0"/>
        <v>21013300</v>
      </c>
      <c r="F33" s="17"/>
      <c r="G33" s="17"/>
      <c r="H33" s="17"/>
      <c r="I33" s="10" t="s">
        <v>340</v>
      </c>
      <c r="J33" s="20"/>
      <c r="L33" s="2"/>
    </row>
    <row r="34" spans="2:12">
      <c r="B34" s="32">
        <v>43602</v>
      </c>
      <c r="C34" s="17"/>
      <c r="D34" s="17">
        <v>-7600</v>
      </c>
      <c r="E34" s="8">
        <f t="shared" si="0"/>
        <v>21005700</v>
      </c>
      <c r="F34" s="17"/>
      <c r="G34" s="17"/>
      <c r="H34" s="17"/>
      <c r="I34" s="10" t="s">
        <v>340</v>
      </c>
      <c r="J34" s="20"/>
      <c r="L34" s="2"/>
    </row>
    <row r="35" spans="2:12">
      <c r="B35" s="32">
        <v>43602</v>
      </c>
      <c r="C35" s="17"/>
      <c r="D35" s="17">
        <v>-5000</v>
      </c>
      <c r="E35" s="8">
        <f t="shared" si="0"/>
        <v>21000700</v>
      </c>
      <c r="F35" s="17"/>
      <c r="G35" s="17"/>
      <c r="H35" s="17"/>
      <c r="I35" s="10" t="s">
        <v>709</v>
      </c>
      <c r="J35" s="20"/>
    </row>
    <row r="36" spans="2:12">
      <c r="B36" s="32">
        <v>43602</v>
      </c>
      <c r="C36" s="17">
        <v>50000</v>
      </c>
      <c r="D36" s="17"/>
      <c r="E36" s="8">
        <f t="shared" si="0"/>
        <v>21050700</v>
      </c>
      <c r="F36" s="17"/>
      <c r="G36" s="17"/>
      <c r="H36" s="17"/>
      <c r="I36" s="10" t="s">
        <v>710</v>
      </c>
      <c r="J36" s="20"/>
    </row>
    <row r="37" spans="2:12">
      <c r="B37" s="32">
        <v>43605</v>
      </c>
      <c r="C37" s="17"/>
      <c r="D37" s="17"/>
      <c r="E37" s="8">
        <f t="shared" si="0"/>
        <v>21050700</v>
      </c>
      <c r="F37" s="17">
        <v>4000</v>
      </c>
      <c r="G37" s="17"/>
      <c r="H37" s="17"/>
      <c r="I37" s="10" t="s">
        <v>242</v>
      </c>
      <c r="J37" s="20"/>
    </row>
    <row r="38" spans="2:12">
      <c r="B38" s="32">
        <v>43605</v>
      </c>
      <c r="C38" s="17"/>
      <c r="D38" s="17"/>
      <c r="E38" s="8">
        <f t="shared" si="0"/>
        <v>21050700</v>
      </c>
      <c r="F38" s="17">
        <v>20800</v>
      </c>
      <c r="G38" s="17"/>
      <c r="H38" s="17"/>
      <c r="I38" s="10" t="s">
        <v>720</v>
      </c>
      <c r="J38" s="20"/>
    </row>
    <row r="39" spans="2:12">
      <c r="B39" s="32">
        <v>43605</v>
      </c>
      <c r="C39" s="17"/>
      <c r="D39" s="17"/>
      <c r="E39" s="8">
        <f t="shared" si="0"/>
        <v>21050700</v>
      </c>
      <c r="F39" s="17">
        <v>11000</v>
      </c>
      <c r="G39" s="17"/>
      <c r="H39" s="17"/>
      <c r="I39" s="10" t="s">
        <v>779</v>
      </c>
      <c r="J39" s="20"/>
    </row>
    <row r="40" spans="2:12">
      <c r="B40" s="32">
        <v>43607</v>
      </c>
      <c r="C40" s="17"/>
      <c r="D40" s="17">
        <v>-6000</v>
      </c>
      <c r="E40" s="8">
        <f t="shared" si="0"/>
        <v>21044700</v>
      </c>
      <c r="F40" s="17"/>
      <c r="G40" s="17"/>
      <c r="H40" s="17"/>
      <c r="I40" s="10" t="s">
        <v>716</v>
      </c>
      <c r="J40" s="20"/>
    </row>
    <row r="41" spans="2:12">
      <c r="B41" s="32">
        <v>43608</v>
      </c>
      <c r="C41" s="17">
        <v>560000</v>
      </c>
      <c r="D41" s="17"/>
      <c r="E41" s="8">
        <f t="shared" si="0"/>
        <v>21604700</v>
      </c>
      <c r="F41" s="17"/>
      <c r="G41" s="17"/>
      <c r="H41" s="17"/>
      <c r="I41" s="10" t="s">
        <v>717</v>
      </c>
      <c r="J41" s="20"/>
    </row>
    <row r="42" spans="2:12">
      <c r="B42" s="32">
        <v>43608</v>
      </c>
      <c r="C42" s="17">
        <v>138000</v>
      </c>
      <c r="D42" s="17"/>
      <c r="E42" s="8">
        <f t="shared" si="0"/>
        <v>21742700</v>
      </c>
      <c r="F42" s="17"/>
      <c r="G42" s="17"/>
      <c r="H42" s="17"/>
      <c r="I42" s="10" t="s">
        <v>718</v>
      </c>
      <c r="J42" s="20"/>
    </row>
    <row r="43" spans="2:12">
      <c r="B43" s="32">
        <v>43609</v>
      </c>
      <c r="C43" s="17"/>
      <c r="D43" s="17"/>
      <c r="E43" s="8">
        <f t="shared" si="0"/>
        <v>21742700</v>
      </c>
      <c r="F43" s="17">
        <v>50000</v>
      </c>
      <c r="G43" s="17"/>
      <c r="H43" s="17"/>
      <c r="I43" s="10" t="s">
        <v>725</v>
      </c>
      <c r="J43" s="20"/>
    </row>
    <row r="44" spans="2:12">
      <c r="B44" s="32">
        <v>43609</v>
      </c>
      <c r="C44" s="17">
        <v>120000</v>
      </c>
      <c r="D44" s="17"/>
      <c r="E44" s="8">
        <f t="shared" si="0"/>
        <v>21862700</v>
      </c>
      <c r="F44" s="17"/>
      <c r="G44" s="17"/>
      <c r="H44" s="17"/>
      <c r="I44" s="1" t="s">
        <v>726</v>
      </c>
      <c r="J44" s="20"/>
    </row>
    <row r="45" spans="2:12">
      <c r="B45" s="32">
        <v>43609</v>
      </c>
      <c r="C45" s="17"/>
      <c r="D45" s="17">
        <v>-550000</v>
      </c>
      <c r="E45" s="8">
        <f t="shared" si="0"/>
        <v>21312700</v>
      </c>
      <c r="F45" s="17">
        <v>-550000</v>
      </c>
      <c r="G45" s="17"/>
      <c r="H45" s="17"/>
      <c r="I45" s="10" t="s">
        <v>727</v>
      </c>
      <c r="J45" s="20"/>
    </row>
    <row r="46" spans="2:12">
      <c r="B46" s="32">
        <v>43609</v>
      </c>
      <c r="C46" s="17"/>
      <c r="D46" s="17"/>
      <c r="E46" s="8">
        <f t="shared" si="0"/>
        <v>21312700</v>
      </c>
      <c r="F46" s="17">
        <v>18300</v>
      </c>
      <c r="G46" s="17"/>
      <c r="H46" s="17"/>
      <c r="I46" s="10" t="s">
        <v>728</v>
      </c>
      <c r="J46" s="20"/>
    </row>
    <row r="47" spans="2:12">
      <c r="B47" s="32">
        <v>43609</v>
      </c>
      <c r="C47" s="17"/>
      <c r="D47" s="17"/>
      <c r="E47" s="8">
        <f t="shared" si="0"/>
        <v>21312700</v>
      </c>
      <c r="F47" s="17">
        <v>22400</v>
      </c>
      <c r="G47" s="17"/>
      <c r="H47" s="17"/>
      <c r="I47" s="10" t="s">
        <v>739</v>
      </c>
      <c r="J47" s="20"/>
    </row>
    <row r="48" spans="2:12">
      <c r="B48" s="32">
        <v>43612</v>
      </c>
      <c r="C48" s="17"/>
      <c r="D48" s="17">
        <v>-7000</v>
      </c>
      <c r="E48" s="8">
        <f t="shared" si="0"/>
        <v>21305700</v>
      </c>
      <c r="F48" s="17"/>
      <c r="G48" s="17"/>
      <c r="H48" s="17"/>
      <c r="I48" s="10" t="s">
        <v>340</v>
      </c>
      <c r="J48" s="20"/>
    </row>
    <row r="49" spans="2:11">
      <c r="B49" s="32">
        <v>43612</v>
      </c>
      <c r="C49" s="17"/>
      <c r="D49" s="17">
        <v>-30000</v>
      </c>
      <c r="E49" s="8">
        <f t="shared" si="0"/>
        <v>21275700</v>
      </c>
      <c r="F49" s="17">
        <v>-30000</v>
      </c>
      <c r="G49" s="17"/>
      <c r="H49" s="17"/>
      <c r="I49" s="10" t="s">
        <v>729</v>
      </c>
      <c r="J49" s="20"/>
    </row>
    <row r="50" spans="2:11">
      <c r="B50" s="32">
        <v>43612</v>
      </c>
      <c r="C50" s="17"/>
      <c r="D50" s="17">
        <v>-30000</v>
      </c>
      <c r="E50" s="8">
        <f t="shared" si="0"/>
        <v>21245700</v>
      </c>
      <c r="F50" s="17">
        <v>-30000</v>
      </c>
      <c r="G50" s="17"/>
      <c r="H50" s="17"/>
      <c r="I50" s="10" t="s">
        <v>730</v>
      </c>
      <c r="J50" s="20"/>
    </row>
    <row r="51" spans="2:11">
      <c r="B51" s="32">
        <v>43612</v>
      </c>
      <c r="C51" s="17"/>
      <c r="D51" s="17">
        <v>-87000</v>
      </c>
      <c r="E51" s="8">
        <f t="shared" si="0"/>
        <v>21158700</v>
      </c>
      <c r="F51" s="17"/>
      <c r="G51" s="17"/>
      <c r="H51" s="17"/>
      <c r="I51" s="10" t="s">
        <v>62</v>
      </c>
      <c r="J51" s="20"/>
    </row>
    <row r="52" spans="2:11">
      <c r="B52" s="32">
        <v>43612</v>
      </c>
      <c r="C52" s="17"/>
      <c r="D52" s="17">
        <v>-209800</v>
      </c>
      <c r="E52" s="8">
        <f t="shared" si="0"/>
        <v>20948900</v>
      </c>
      <c r="F52" s="17"/>
      <c r="G52" s="17"/>
      <c r="H52" s="17"/>
      <c r="I52" s="10" t="s">
        <v>61</v>
      </c>
      <c r="J52" s="20"/>
    </row>
    <row r="53" spans="2:11">
      <c r="B53" s="32">
        <v>43612</v>
      </c>
      <c r="C53" s="17"/>
      <c r="D53" s="17">
        <v>-1000</v>
      </c>
      <c r="E53" s="8">
        <f t="shared" si="0"/>
        <v>20947900</v>
      </c>
      <c r="F53" s="17"/>
      <c r="G53" s="17"/>
      <c r="H53" s="17"/>
      <c r="I53" s="10" t="s">
        <v>189</v>
      </c>
    </row>
    <row r="54" spans="2:11">
      <c r="B54" s="32">
        <v>43612</v>
      </c>
      <c r="C54" s="17"/>
      <c r="D54" s="17"/>
      <c r="E54" s="8">
        <f t="shared" si="0"/>
        <v>20947900</v>
      </c>
      <c r="F54" s="17">
        <v>23100</v>
      </c>
      <c r="G54" s="17"/>
      <c r="H54" s="17"/>
      <c r="I54" s="10" t="s">
        <v>731</v>
      </c>
      <c r="J54" s="20"/>
    </row>
    <row r="55" spans="2:11">
      <c r="B55" s="32">
        <v>43613</v>
      </c>
      <c r="C55" s="17"/>
      <c r="D55" s="17"/>
      <c r="E55" s="8">
        <f t="shared" si="0"/>
        <v>20947900</v>
      </c>
      <c r="F55" s="17"/>
      <c r="G55" s="17"/>
      <c r="H55" s="17">
        <v>440000</v>
      </c>
      <c r="I55" s="10" t="s">
        <v>734</v>
      </c>
      <c r="J55" s="20"/>
    </row>
    <row r="56" spans="2:11">
      <c r="B56" s="32">
        <v>43614</v>
      </c>
      <c r="C56" s="17"/>
      <c r="D56" s="17"/>
      <c r="E56" s="8">
        <f t="shared" si="0"/>
        <v>20947900</v>
      </c>
      <c r="F56" s="17"/>
      <c r="G56" s="17"/>
      <c r="H56" s="17"/>
      <c r="I56" s="10"/>
      <c r="J56" s="20"/>
    </row>
    <row r="57" spans="2:11">
      <c r="B57" s="32">
        <v>43614</v>
      </c>
      <c r="C57" s="36"/>
      <c r="D57" s="17">
        <v>-37500</v>
      </c>
      <c r="E57" s="8">
        <f t="shared" si="0"/>
        <v>20910400</v>
      </c>
      <c r="F57" s="36"/>
      <c r="G57" s="36"/>
      <c r="H57" s="36"/>
      <c r="I57" s="10" t="s">
        <v>732</v>
      </c>
    </row>
    <row r="58" spans="2:11">
      <c r="B58" s="32">
        <v>43614</v>
      </c>
      <c r="C58" s="17"/>
      <c r="D58" s="17"/>
      <c r="E58" s="8">
        <f t="shared" si="0"/>
        <v>20910400</v>
      </c>
      <c r="F58" s="17">
        <v>22700</v>
      </c>
      <c r="G58" s="17"/>
      <c r="H58" s="17"/>
      <c r="I58" s="10" t="s">
        <v>733</v>
      </c>
    </row>
    <row r="59" spans="2:11">
      <c r="B59" s="32">
        <v>43615</v>
      </c>
      <c r="C59" s="17"/>
      <c r="D59" s="17"/>
      <c r="E59" s="8">
        <f t="shared" si="0"/>
        <v>20910400</v>
      </c>
      <c r="F59" s="17"/>
      <c r="G59" s="17"/>
      <c r="H59" s="17">
        <v>-236100</v>
      </c>
      <c r="I59" s="1" t="s">
        <v>735</v>
      </c>
    </row>
    <row r="60" spans="2:11">
      <c r="B60" s="32">
        <v>43615</v>
      </c>
      <c r="C60" s="17"/>
      <c r="D60" s="17"/>
      <c r="E60" s="8">
        <f t="shared" si="0"/>
        <v>20910400</v>
      </c>
      <c r="F60" s="17"/>
      <c r="G60" s="17"/>
      <c r="H60" s="17">
        <v>-236100</v>
      </c>
      <c r="I60" s="10" t="s">
        <v>406</v>
      </c>
    </row>
    <row r="61" spans="2:11">
      <c r="B61" s="32">
        <v>43615</v>
      </c>
      <c r="C61" s="17"/>
      <c r="D61" s="17"/>
      <c r="E61" s="8">
        <f t="shared" si="0"/>
        <v>20910400</v>
      </c>
      <c r="F61" s="17">
        <v>27000</v>
      </c>
      <c r="G61" s="17"/>
      <c r="H61" s="17"/>
      <c r="I61" s="10" t="s">
        <v>737</v>
      </c>
      <c r="J61" s="10"/>
      <c r="K61" s="10"/>
    </row>
    <row r="62" spans="2:11">
      <c r="B62" s="32"/>
      <c r="C62" s="17"/>
      <c r="D62" s="17"/>
      <c r="E62" s="8">
        <f t="shared" si="0"/>
        <v>20910400</v>
      </c>
      <c r="F62" s="17">
        <f>SUM(F4:F61)</f>
        <v>-337900</v>
      </c>
      <c r="G62" s="17"/>
      <c r="H62" s="17">
        <f>SUM(H4:H61)</f>
        <v>-2976166</v>
      </c>
      <c r="I62" s="10"/>
    </row>
    <row r="63" spans="2:11">
      <c r="B63" s="32"/>
      <c r="C63" s="17"/>
      <c r="D63" s="17"/>
      <c r="E63" s="8">
        <f t="shared" si="0"/>
        <v>20910400</v>
      </c>
      <c r="F63" s="17"/>
      <c r="G63" s="17"/>
      <c r="H63" s="17">
        <f>H62-F62</f>
        <v>-2638266</v>
      </c>
      <c r="I63" s="10"/>
      <c r="J63" s="10"/>
    </row>
    <row r="64" spans="2:11">
      <c r="B64" s="2"/>
      <c r="C64" s="16"/>
      <c r="D64" s="16">
        <v>-600000</v>
      </c>
      <c r="E64" s="8">
        <f t="shared" si="0"/>
        <v>20310400</v>
      </c>
      <c r="I64" s="10" t="s">
        <v>42</v>
      </c>
      <c r="J64" s="10"/>
    </row>
    <row r="65" spans="1:13">
      <c r="B65" s="2"/>
      <c r="C65" s="16"/>
      <c r="D65" s="16"/>
      <c r="E65" s="8">
        <f t="shared" si="0"/>
        <v>20310400</v>
      </c>
      <c r="H65" s="16">
        <v>-600000</v>
      </c>
      <c r="I65" s="10" t="s">
        <v>41</v>
      </c>
      <c r="J65" s="10"/>
    </row>
    <row r="66" spans="1:13">
      <c r="B66" s="2"/>
      <c r="C66" s="16"/>
      <c r="D66" s="16">
        <v>-18000000</v>
      </c>
      <c r="E66" s="8">
        <f t="shared" si="0"/>
        <v>2310400</v>
      </c>
      <c r="H66" s="16"/>
      <c r="I66" s="10" t="s">
        <v>736</v>
      </c>
      <c r="J66" s="10"/>
    </row>
    <row r="67" spans="1:13">
      <c r="B67" s="28" t="s">
        <v>47</v>
      </c>
      <c r="C67" s="22"/>
      <c r="D67" s="22"/>
      <c r="E67" s="14">
        <f t="shared" si="0"/>
        <v>2310400</v>
      </c>
      <c r="F67" s="13"/>
      <c r="G67" s="13"/>
      <c r="H67" s="22">
        <f>H63+H65</f>
        <v>-3238266</v>
      </c>
      <c r="I67" s="10"/>
      <c r="J67" s="10"/>
    </row>
    <row r="68" spans="1:13">
      <c r="B68" s="2"/>
      <c r="C68" s="16"/>
      <c r="D68" s="16"/>
      <c r="E68" s="8">
        <f t="shared" si="0"/>
        <v>2310400</v>
      </c>
      <c r="F68" s="17"/>
      <c r="G68" s="17"/>
      <c r="H68" s="10"/>
      <c r="I68" s="44" t="s">
        <v>678</v>
      </c>
      <c r="J68" s="10"/>
    </row>
    <row r="69" spans="1:13">
      <c r="B69" s="2"/>
      <c r="C69" s="16"/>
      <c r="D69" s="16"/>
      <c r="E69" s="8">
        <f t="shared" si="0"/>
        <v>2310400</v>
      </c>
      <c r="F69" s="17"/>
      <c r="G69" s="17"/>
      <c r="H69" s="17"/>
      <c r="I69" s="44" t="s">
        <v>682</v>
      </c>
      <c r="J69" s="10"/>
    </row>
    <row r="70" spans="1:13">
      <c r="A70" s="44"/>
      <c r="B70" s="44"/>
      <c r="C70" s="43"/>
      <c r="D70" s="43">
        <v>-25400</v>
      </c>
      <c r="E70" s="8">
        <f t="shared" si="0"/>
        <v>2285000</v>
      </c>
      <c r="F70" s="43"/>
      <c r="G70" s="43"/>
      <c r="H70" s="43"/>
      <c r="I70" s="44" t="s">
        <v>263</v>
      </c>
    </row>
    <row r="71" spans="1:13">
      <c r="B71" s="39"/>
      <c r="C71" s="17"/>
      <c r="D71" s="17"/>
      <c r="E71" s="8">
        <f t="shared" si="0"/>
        <v>2285000</v>
      </c>
      <c r="F71" s="17"/>
      <c r="G71" s="17"/>
      <c r="H71" s="17"/>
      <c r="I71" s="10"/>
    </row>
    <row r="72" spans="1:13">
      <c r="B72" s="32"/>
      <c r="C72" s="17"/>
      <c r="D72" s="17"/>
      <c r="E72" s="8">
        <f t="shared" si="0"/>
        <v>2285000</v>
      </c>
      <c r="F72" s="17"/>
      <c r="G72" s="17"/>
      <c r="H72" s="17"/>
      <c r="I72" s="10"/>
    </row>
    <row r="73" spans="1:13">
      <c r="B73" s="39"/>
      <c r="C73" s="17"/>
      <c r="D73" s="17"/>
      <c r="E73" s="8">
        <f t="shared" si="0"/>
        <v>2285000</v>
      </c>
      <c r="F73" s="36"/>
      <c r="G73" s="36"/>
      <c r="H73" s="36"/>
    </row>
    <row r="74" spans="1:13">
      <c r="B74" s="2"/>
      <c r="C74" s="16"/>
      <c r="D74" s="16"/>
      <c r="E74" s="8">
        <f t="shared" si="0"/>
        <v>2285000</v>
      </c>
      <c r="F74" s="17"/>
      <c r="G74" s="17"/>
      <c r="H74" s="17"/>
      <c r="I74" s="10"/>
    </row>
    <row r="75" spans="1:13">
      <c r="B75" s="2"/>
      <c r="C75" s="16"/>
      <c r="D75" s="16"/>
      <c r="E75" s="8">
        <f t="shared" si="0"/>
        <v>2285000</v>
      </c>
      <c r="F75" s="17"/>
      <c r="G75" s="17"/>
      <c r="H75" s="17"/>
      <c r="I75" s="44" t="s">
        <v>742</v>
      </c>
      <c r="J75" s="44"/>
      <c r="K75" s="53">
        <v>18000000</v>
      </c>
      <c r="L75" s="44" t="s">
        <v>711</v>
      </c>
      <c r="M75" s="44"/>
    </row>
    <row r="76" spans="1:13">
      <c r="B76" s="2"/>
      <c r="C76" s="16"/>
      <c r="D76" s="16"/>
      <c r="E76" s="8">
        <f t="shared" si="0"/>
        <v>2285000</v>
      </c>
      <c r="F76" s="17"/>
      <c r="G76" s="17"/>
      <c r="H76" s="17"/>
      <c r="I76" s="44" t="s">
        <v>552</v>
      </c>
      <c r="J76" s="44"/>
      <c r="K76" s="53">
        <v>35000000</v>
      </c>
      <c r="L76" s="44" t="s">
        <v>789</v>
      </c>
      <c r="M76" s="44"/>
    </row>
    <row r="77" spans="1:13">
      <c r="B77" s="2"/>
      <c r="C77" s="16"/>
      <c r="D77" s="16"/>
      <c r="E77" s="8">
        <f t="shared" si="0"/>
        <v>2285000</v>
      </c>
      <c r="F77" s="16"/>
      <c r="G77" s="16"/>
      <c r="H77" s="16"/>
      <c r="I77" s="44"/>
      <c r="J77" s="44"/>
      <c r="K77" s="53">
        <v>10000000</v>
      </c>
      <c r="L77" s="44" t="s">
        <v>712</v>
      </c>
      <c r="M77" s="44"/>
    </row>
    <row r="78" spans="1:13">
      <c r="B78" s="2"/>
      <c r="C78" s="16"/>
      <c r="D78" s="16"/>
      <c r="E78" s="8">
        <f t="shared" si="0"/>
        <v>2285000</v>
      </c>
      <c r="F78" s="16"/>
      <c r="G78" s="16"/>
      <c r="H78" s="16"/>
      <c r="I78" s="53"/>
      <c r="J78" s="44"/>
      <c r="K78" s="53">
        <f>SUM(K75:K77)</f>
        <v>63000000</v>
      </c>
      <c r="L78" s="44"/>
      <c r="M78" s="44"/>
    </row>
    <row r="79" spans="1:13">
      <c r="B79" s="2"/>
      <c r="C79" s="16"/>
      <c r="D79" s="16"/>
      <c r="E79" s="8">
        <f t="shared" si="0"/>
        <v>2285000</v>
      </c>
      <c r="F79" s="16"/>
      <c r="G79" s="16"/>
      <c r="H79" s="16"/>
      <c r="I79" s="44"/>
      <c r="J79" s="44"/>
      <c r="K79" s="53">
        <v>80000000</v>
      </c>
      <c r="L79" s="44" t="s">
        <v>713</v>
      </c>
      <c r="M79" s="44"/>
    </row>
    <row r="80" spans="1:13">
      <c r="B80" s="2"/>
      <c r="C80" s="16"/>
      <c r="D80" s="16"/>
      <c r="E80" s="8">
        <f t="shared" si="0"/>
        <v>2285000</v>
      </c>
      <c r="F80" s="16"/>
      <c r="G80" s="16"/>
      <c r="H80" s="16"/>
      <c r="I80" s="44"/>
      <c r="J80" s="44"/>
      <c r="K80" s="53">
        <f>K79-K78</f>
        <v>17000000</v>
      </c>
      <c r="L80" s="44" t="s">
        <v>714</v>
      </c>
      <c r="M80" s="44"/>
    </row>
    <row r="81" spans="2:12">
      <c r="B81" s="2"/>
      <c r="C81" s="16"/>
      <c r="D81" s="16"/>
      <c r="E81" s="8">
        <f t="shared" si="0"/>
        <v>2285000</v>
      </c>
      <c r="F81" s="16"/>
      <c r="G81" s="16"/>
      <c r="H81" s="16"/>
    </row>
    <row r="82" spans="2:12">
      <c r="B82" s="2"/>
      <c r="C82" s="16"/>
      <c r="D82" s="16"/>
      <c r="E82" s="8">
        <f t="shared" si="0"/>
        <v>2285000</v>
      </c>
      <c r="F82" s="16"/>
      <c r="G82" s="16"/>
      <c r="H82" s="16"/>
    </row>
    <row r="83" spans="2:12">
      <c r="B83" s="2"/>
      <c r="C83" s="16"/>
      <c r="D83" s="16"/>
      <c r="E83" s="8">
        <f t="shared" si="0"/>
        <v>2285000</v>
      </c>
      <c r="F83" s="16"/>
      <c r="G83" s="16"/>
      <c r="H83" s="16"/>
    </row>
    <row r="84" spans="2:12">
      <c r="B84" s="2"/>
      <c r="C84" s="16"/>
      <c r="D84" s="16"/>
      <c r="E84" s="8">
        <f t="shared" ref="E84:E130" si="1">E83+C84+D84</f>
        <v>2285000</v>
      </c>
      <c r="F84" s="16"/>
      <c r="G84" s="16"/>
      <c r="H84" s="16"/>
    </row>
    <row r="85" spans="2:12">
      <c r="B85" s="2"/>
      <c r="C85" s="17"/>
      <c r="D85" s="17"/>
      <c r="E85" s="8">
        <f t="shared" si="1"/>
        <v>2285000</v>
      </c>
      <c r="F85" s="17"/>
      <c r="G85" s="17"/>
      <c r="H85" s="17"/>
      <c r="I85" s="10"/>
    </row>
    <row r="86" spans="2:12">
      <c r="B86" s="32"/>
      <c r="C86" s="17"/>
      <c r="D86" s="17"/>
      <c r="E86" s="8">
        <f t="shared" si="1"/>
        <v>2285000</v>
      </c>
      <c r="F86" s="17"/>
      <c r="G86" s="17"/>
      <c r="H86" s="17"/>
      <c r="I86" s="10"/>
      <c r="J86" s="10"/>
      <c r="K86" s="10"/>
      <c r="L86" s="10"/>
    </row>
    <row r="87" spans="2:12">
      <c r="B87" s="32"/>
      <c r="C87" s="17"/>
      <c r="D87" s="17"/>
      <c r="E87" s="8">
        <f t="shared" si="1"/>
        <v>2285000</v>
      </c>
      <c r="F87" s="17"/>
      <c r="G87" s="17"/>
      <c r="H87" s="17"/>
      <c r="I87" s="10"/>
      <c r="J87" s="10"/>
      <c r="K87" s="10"/>
      <c r="L87" s="10"/>
    </row>
    <row r="88" spans="2:12">
      <c r="B88" s="32"/>
      <c r="C88" s="17"/>
      <c r="D88" s="17"/>
      <c r="E88" s="8">
        <f t="shared" si="1"/>
        <v>2285000</v>
      </c>
      <c r="F88" s="17"/>
      <c r="G88" s="17"/>
      <c r="H88" s="17"/>
      <c r="I88" s="10"/>
      <c r="J88" s="10"/>
      <c r="K88" s="10"/>
      <c r="L88" s="10"/>
    </row>
    <row r="89" spans="2:12">
      <c r="B89" s="2"/>
      <c r="C89" s="16"/>
      <c r="D89" s="16"/>
      <c r="E89" s="8">
        <f t="shared" si="1"/>
        <v>2285000</v>
      </c>
      <c r="F89" s="17"/>
      <c r="G89" s="17"/>
      <c r="H89" s="17"/>
      <c r="I89" s="10"/>
      <c r="J89" s="10"/>
      <c r="K89" s="10"/>
      <c r="L89" s="10"/>
    </row>
    <row r="90" spans="2:12">
      <c r="B90" s="2"/>
      <c r="C90" s="16"/>
      <c r="D90" s="16"/>
      <c r="E90" s="8">
        <f t="shared" si="1"/>
        <v>2285000</v>
      </c>
      <c r="F90" s="17"/>
      <c r="G90" s="17"/>
      <c r="H90" s="17"/>
      <c r="I90" s="10"/>
      <c r="J90" s="10"/>
      <c r="K90" s="10"/>
      <c r="L90" s="10"/>
    </row>
    <row r="91" spans="2:12">
      <c r="B91" s="2"/>
      <c r="C91" s="16"/>
      <c r="D91" s="16"/>
      <c r="E91" s="8">
        <f t="shared" si="1"/>
        <v>2285000</v>
      </c>
      <c r="F91" s="17"/>
      <c r="G91" s="17"/>
      <c r="H91" s="17"/>
      <c r="I91" s="10"/>
      <c r="J91" s="10"/>
      <c r="K91" s="10"/>
      <c r="L91" s="10"/>
    </row>
    <row r="92" spans="2:12">
      <c r="B92" s="2"/>
      <c r="C92" s="16"/>
      <c r="D92" s="16"/>
      <c r="E92" s="8">
        <f t="shared" si="1"/>
        <v>2285000</v>
      </c>
      <c r="F92" s="16"/>
      <c r="G92" s="16"/>
      <c r="H92" s="16"/>
    </row>
    <row r="93" spans="2:12">
      <c r="B93" s="2"/>
      <c r="C93" s="16"/>
      <c r="D93" s="16"/>
      <c r="E93" s="8">
        <f t="shared" si="1"/>
        <v>2285000</v>
      </c>
      <c r="F93" s="16"/>
      <c r="G93" s="16"/>
      <c r="H93" s="16"/>
    </row>
    <row r="94" spans="2:12">
      <c r="B94" s="2"/>
      <c r="C94" s="16"/>
      <c r="D94" s="16"/>
      <c r="E94" s="8">
        <f t="shared" si="1"/>
        <v>2285000</v>
      </c>
      <c r="F94" s="16"/>
      <c r="G94" s="16"/>
      <c r="H94" s="16"/>
    </row>
    <row r="95" spans="2:12">
      <c r="B95" s="2"/>
      <c r="C95" s="16"/>
      <c r="D95" s="16"/>
      <c r="E95" s="8">
        <f t="shared" si="1"/>
        <v>2285000</v>
      </c>
      <c r="F95" s="16"/>
      <c r="G95" s="16"/>
      <c r="H95" s="16"/>
    </row>
    <row r="96" spans="2:12">
      <c r="B96" s="2"/>
      <c r="C96" s="16"/>
      <c r="D96" s="16"/>
      <c r="E96" s="8">
        <f t="shared" si="1"/>
        <v>2285000</v>
      </c>
      <c r="F96" s="16"/>
      <c r="G96" s="16"/>
      <c r="H96" s="16"/>
    </row>
    <row r="97" spans="2:9">
      <c r="B97" s="2"/>
      <c r="C97" s="16"/>
      <c r="D97" s="16"/>
      <c r="E97" s="8">
        <f t="shared" si="1"/>
        <v>2285000</v>
      </c>
      <c r="F97" s="16"/>
      <c r="G97" s="16"/>
      <c r="H97" s="16"/>
    </row>
    <row r="98" spans="2:9">
      <c r="B98" s="2"/>
      <c r="C98" s="16"/>
      <c r="D98" s="16"/>
      <c r="E98" s="8">
        <f t="shared" si="1"/>
        <v>2285000</v>
      </c>
      <c r="F98" s="16"/>
      <c r="G98" s="16"/>
      <c r="H98" s="16"/>
    </row>
    <row r="99" spans="2:9">
      <c r="B99" s="2"/>
      <c r="C99" s="16"/>
      <c r="D99" s="16"/>
      <c r="E99" s="8">
        <f t="shared" si="1"/>
        <v>2285000</v>
      </c>
      <c r="F99" s="16"/>
      <c r="G99" s="16"/>
      <c r="H99" s="16"/>
    </row>
    <row r="100" spans="2:9">
      <c r="B100" s="2"/>
      <c r="C100" s="16"/>
      <c r="D100" s="16"/>
      <c r="E100" s="8">
        <f t="shared" si="1"/>
        <v>2285000</v>
      </c>
      <c r="F100" s="16"/>
      <c r="G100" s="16"/>
      <c r="H100" s="16"/>
    </row>
    <row r="101" spans="2:9">
      <c r="B101" s="2"/>
      <c r="C101" s="16"/>
      <c r="D101" s="16"/>
      <c r="E101" s="8">
        <f t="shared" si="1"/>
        <v>2285000</v>
      </c>
      <c r="F101" s="16"/>
      <c r="G101" s="16"/>
      <c r="H101" s="16"/>
    </row>
    <row r="102" spans="2:9">
      <c r="C102" s="16"/>
      <c r="D102" s="16"/>
      <c r="E102" s="8">
        <f t="shared" si="1"/>
        <v>2285000</v>
      </c>
      <c r="G102" s="16"/>
      <c r="I102" s="24"/>
    </row>
    <row r="103" spans="2:9">
      <c r="C103" s="16"/>
      <c r="D103" s="16"/>
      <c r="E103" s="8">
        <f t="shared" si="1"/>
        <v>2285000</v>
      </c>
      <c r="I103" s="24"/>
    </row>
    <row r="104" spans="2:9">
      <c r="B104" s="2"/>
      <c r="C104" s="16"/>
      <c r="D104" s="16"/>
      <c r="E104" s="8">
        <f t="shared" si="1"/>
        <v>2285000</v>
      </c>
      <c r="F104" s="16"/>
      <c r="G104" s="16"/>
      <c r="H104" s="16"/>
    </row>
    <row r="105" spans="2:9">
      <c r="C105" s="16"/>
      <c r="D105" s="16"/>
      <c r="E105" s="8">
        <f t="shared" si="1"/>
        <v>2285000</v>
      </c>
      <c r="F105" s="16"/>
      <c r="G105" s="16"/>
      <c r="H105" s="16"/>
    </row>
    <row r="106" spans="2:9">
      <c r="C106" s="16"/>
      <c r="D106" s="16"/>
      <c r="E106" s="8">
        <f t="shared" si="1"/>
        <v>2285000</v>
      </c>
      <c r="F106" s="16"/>
      <c r="G106" s="16"/>
      <c r="H106" s="16"/>
    </row>
    <row r="107" spans="2:9">
      <c r="C107" s="16"/>
      <c r="D107" s="16"/>
      <c r="E107" s="8">
        <f t="shared" si="1"/>
        <v>2285000</v>
      </c>
      <c r="F107" s="16"/>
      <c r="G107" s="16"/>
      <c r="H107" s="16"/>
    </row>
    <row r="108" spans="2:9">
      <c r="C108" s="16"/>
      <c r="D108" s="16"/>
      <c r="E108" s="8">
        <f t="shared" si="1"/>
        <v>2285000</v>
      </c>
      <c r="F108" s="16"/>
      <c r="G108" s="16"/>
      <c r="H108" s="16"/>
    </row>
    <row r="109" spans="2:9">
      <c r="B109" s="2"/>
      <c r="C109" s="16"/>
      <c r="D109" s="16"/>
      <c r="E109" s="8">
        <f t="shared" si="1"/>
        <v>2285000</v>
      </c>
      <c r="F109" s="16"/>
      <c r="G109" s="16"/>
      <c r="H109" s="16"/>
    </row>
    <row r="110" spans="2:9">
      <c r="B110" s="2"/>
      <c r="C110" s="16"/>
      <c r="D110" s="16"/>
      <c r="E110" s="8">
        <f t="shared" si="1"/>
        <v>2285000</v>
      </c>
      <c r="F110" s="16"/>
      <c r="G110" s="16"/>
      <c r="H110" s="16"/>
    </row>
    <row r="111" spans="2:9">
      <c r="C111" s="16"/>
      <c r="D111" s="16"/>
      <c r="E111" s="8">
        <f t="shared" si="1"/>
        <v>2285000</v>
      </c>
      <c r="F111" s="16"/>
      <c r="G111" s="16"/>
      <c r="H111" s="16"/>
    </row>
    <row r="112" spans="2:9">
      <c r="C112" s="16"/>
      <c r="D112" s="16"/>
      <c r="E112" s="8">
        <f t="shared" si="1"/>
        <v>2285000</v>
      </c>
      <c r="F112" s="16"/>
      <c r="G112" s="16"/>
      <c r="H112" s="16"/>
    </row>
    <row r="113" spans="3:9">
      <c r="C113" s="16"/>
      <c r="D113" s="16"/>
      <c r="E113" s="8">
        <f t="shared" si="1"/>
        <v>2285000</v>
      </c>
      <c r="F113" s="16"/>
      <c r="G113" s="16"/>
      <c r="H113" s="16"/>
    </row>
    <row r="114" spans="3:9">
      <c r="C114" s="16"/>
      <c r="D114" s="16"/>
      <c r="E114" s="8">
        <f t="shared" si="1"/>
        <v>2285000</v>
      </c>
      <c r="F114" s="16"/>
      <c r="G114" s="16"/>
      <c r="H114" s="16"/>
    </row>
    <row r="115" spans="3:9">
      <c r="C115" s="16"/>
      <c r="D115" s="16"/>
      <c r="E115" s="8">
        <f t="shared" si="1"/>
        <v>2285000</v>
      </c>
      <c r="F115" s="16"/>
      <c r="G115" s="16"/>
      <c r="H115" s="16"/>
    </row>
    <row r="116" spans="3:9">
      <c r="C116" s="16"/>
      <c r="D116" s="16"/>
      <c r="E116" s="8">
        <f t="shared" si="1"/>
        <v>2285000</v>
      </c>
      <c r="F116" s="16"/>
      <c r="G116" s="16"/>
      <c r="H116" s="16"/>
    </row>
    <row r="117" spans="3:9">
      <c r="C117" s="16"/>
      <c r="D117" s="16"/>
      <c r="E117" s="8">
        <f t="shared" si="1"/>
        <v>2285000</v>
      </c>
      <c r="F117" s="16"/>
      <c r="G117" s="16"/>
      <c r="H117" s="16"/>
    </row>
    <row r="118" spans="3:9">
      <c r="C118" s="16"/>
      <c r="D118" s="16"/>
      <c r="E118" s="8">
        <f t="shared" si="1"/>
        <v>2285000</v>
      </c>
      <c r="F118" s="16"/>
      <c r="G118" s="16"/>
      <c r="H118" s="16"/>
    </row>
    <row r="119" spans="3:9">
      <c r="C119" s="16"/>
      <c r="D119" s="16"/>
      <c r="E119" s="8">
        <f t="shared" si="1"/>
        <v>2285000</v>
      </c>
      <c r="F119" s="16"/>
      <c r="G119" s="16"/>
      <c r="H119" s="16"/>
    </row>
    <row r="120" spans="3:9">
      <c r="C120" s="16"/>
      <c r="D120" s="16"/>
      <c r="E120" s="8">
        <f t="shared" si="1"/>
        <v>2285000</v>
      </c>
      <c r="F120" s="16"/>
      <c r="G120" s="16"/>
      <c r="H120" s="16"/>
    </row>
    <row r="121" spans="3:9">
      <c r="C121" s="16"/>
      <c r="D121" s="16"/>
      <c r="E121" s="8">
        <f t="shared" si="1"/>
        <v>2285000</v>
      </c>
      <c r="F121" s="16"/>
      <c r="G121" s="16"/>
      <c r="H121" s="16"/>
    </row>
    <row r="122" spans="3:9">
      <c r="C122" s="16"/>
      <c r="D122" s="16"/>
      <c r="E122" s="8">
        <f t="shared" si="1"/>
        <v>2285000</v>
      </c>
      <c r="F122" s="16"/>
      <c r="G122" s="16"/>
      <c r="H122" s="16"/>
    </row>
    <row r="123" spans="3:9">
      <c r="C123" s="16"/>
      <c r="D123" s="16"/>
      <c r="E123" s="8">
        <f t="shared" si="1"/>
        <v>2285000</v>
      </c>
      <c r="F123" s="16"/>
      <c r="G123" s="16"/>
      <c r="H123" s="16"/>
    </row>
    <row r="124" spans="3:9">
      <c r="C124" s="16"/>
      <c r="D124" s="16"/>
      <c r="E124" s="8">
        <f t="shared" si="1"/>
        <v>2285000</v>
      </c>
      <c r="F124" s="16"/>
      <c r="G124" s="16"/>
      <c r="H124" s="16"/>
    </row>
    <row r="125" spans="3:9">
      <c r="C125" s="16"/>
      <c r="D125" s="16"/>
      <c r="E125" s="8">
        <f t="shared" si="1"/>
        <v>2285000</v>
      </c>
      <c r="F125" s="16"/>
      <c r="G125" s="16"/>
      <c r="H125" s="16"/>
    </row>
    <row r="126" spans="3:9">
      <c r="C126" s="16"/>
      <c r="D126" s="16"/>
      <c r="E126" s="8">
        <f t="shared" si="1"/>
        <v>2285000</v>
      </c>
      <c r="F126" s="16"/>
      <c r="G126" s="16"/>
      <c r="H126" s="16"/>
      <c r="I126" s="2"/>
    </row>
    <row r="127" spans="3:9">
      <c r="C127" s="16"/>
      <c r="D127" s="16"/>
      <c r="E127" s="8">
        <f t="shared" si="1"/>
        <v>2285000</v>
      </c>
      <c r="F127" s="16"/>
      <c r="G127" s="16"/>
      <c r="H127" s="16"/>
    </row>
    <row r="128" spans="3:9">
      <c r="C128" s="16"/>
      <c r="D128" s="16"/>
      <c r="E128" s="8">
        <f t="shared" si="1"/>
        <v>2285000</v>
      </c>
      <c r="F128" s="16"/>
      <c r="G128" s="16"/>
      <c r="H128" s="16"/>
    </row>
    <row r="129" spans="3:8">
      <c r="C129" s="16"/>
      <c r="D129" s="16"/>
      <c r="E129" s="8">
        <f t="shared" si="1"/>
        <v>2285000</v>
      </c>
      <c r="F129" s="16"/>
      <c r="G129" s="16"/>
      <c r="H129" s="16"/>
    </row>
    <row r="130" spans="3:8">
      <c r="C130" s="4"/>
      <c r="D130" s="16"/>
      <c r="E130" s="8">
        <f t="shared" si="1"/>
        <v>2285000</v>
      </c>
      <c r="F130" s="4"/>
      <c r="G130" s="4"/>
      <c r="H130" s="4"/>
    </row>
    <row r="131" spans="3:8">
      <c r="C131" s="4"/>
      <c r="D131" s="4"/>
      <c r="E131" s="8"/>
      <c r="F131" s="4"/>
      <c r="G131" s="4"/>
      <c r="H131" s="4"/>
    </row>
    <row r="132" spans="3:8">
      <c r="C132" s="4"/>
      <c r="D132" s="4"/>
      <c r="E132" s="8"/>
      <c r="F132" s="4"/>
      <c r="G132" s="4"/>
      <c r="H132" s="4"/>
    </row>
    <row r="133" spans="3:8">
      <c r="C133" s="4"/>
      <c r="D133" s="4"/>
      <c r="E133" s="8"/>
      <c r="F133" s="4"/>
      <c r="G133" s="4"/>
      <c r="H133" s="4"/>
    </row>
    <row r="134" spans="3:8">
      <c r="C134" s="4"/>
      <c r="D134" s="4"/>
      <c r="E134" s="8"/>
      <c r="F134" s="4"/>
      <c r="G134" s="4"/>
      <c r="H134" s="4"/>
    </row>
    <row r="135" spans="3:8">
      <c r="C135" s="4"/>
      <c r="D135" s="4"/>
      <c r="E135" s="8"/>
      <c r="F135" s="4"/>
      <c r="G135" s="4"/>
      <c r="H135" s="4"/>
    </row>
    <row r="136" spans="3:8">
      <c r="C136" s="4"/>
      <c r="D136" s="4"/>
      <c r="E136" s="8"/>
      <c r="F136" s="4"/>
      <c r="G136" s="4"/>
      <c r="H136" s="4"/>
    </row>
    <row r="137" spans="3:8">
      <c r="E137" s="7"/>
    </row>
    <row r="138" spans="3:8">
      <c r="E138" s="7"/>
    </row>
    <row r="139" spans="3:8">
      <c r="E139" s="7"/>
    </row>
  </sheetData>
  <pageMargins left="0.7" right="0.7" top="0.75" bottom="0.75" header="0.3" footer="0.3"/>
  <pageSetup orientation="portrait" verticalDpi="200"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2:M135"/>
  <sheetViews>
    <sheetView workbookViewId="0">
      <selection activeCell="I12" sqref="I12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9.140625" style="1" bestFit="1" customWidth="1"/>
    <col min="4" max="5" width="10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9" style="1" bestFit="1" customWidth="1"/>
    <col min="12" max="12" width="9.28515625" style="1" bestFit="1" customWidth="1"/>
    <col min="13" max="13" width="6.42578125" style="1" bestFit="1" customWidth="1"/>
    <col min="14" max="14" width="7.28515625" style="1" bestFit="1" customWidth="1"/>
    <col min="15" max="15" width="8.7109375" style="1" bestFit="1" customWidth="1"/>
    <col min="16" max="16" width="7.5703125" style="1" bestFit="1" customWidth="1"/>
    <col min="17" max="17" width="13.42578125" style="1" bestFit="1" customWidth="1"/>
    <col min="18" max="18" width="8.42578125" style="1" bestFit="1" customWidth="1"/>
    <col min="19" max="16384" width="11.42578125" style="1"/>
  </cols>
  <sheetData>
    <row r="2" spans="2:10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0">
      <c r="C3" s="3"/>
      <c r="D3" s="3"/>
      <c r="E3" s="6"/>
      <c r="I3" s="3"/>
    </row>
    <row r="4" spans="2:10">
      <c r="B4" s="13" t="s">
        <v>36</v>
      </c>
      <c r="C4" s="13"/>
      <c r="D4" s="13"/>
      <c r="E4" s="14">
        <v>2310400</v>
      </c>
      <c r="F4" s="29">
        <v>0</v>
      </c>
      <c r="G4" s="13"/>
      <c r="H4" s="22">
        <v>-3238266</v>
      </c>
    </row>
    <row r="5" spans="2:10">
      <c r="B5" s="2"/>
      <c r="C5" s="16"/>
      <c r="D5" s="16"/>
      <c r="E5" s="8">
        <f>E4+C5+D5</f>
        <v>2310400</v>
      </c>
      <c r="F5" s="17"/>
      <c r="G5" s="17"/>
      <c r="H5" s="17"/>
    </row>
    <row r="6" spans="2:10">
      <c r="B6" s="2">
        <v>43621</v>
      </c>
      <c r="C6" s="16">
        <v>48000</v>
      </c>
      <c r="D6" s="16"/>
      <c r="E6" s="8">
        <f t="shared" ref="E6:E72" si="0">E5+C6+D6</f>
        <v>2358400</v>
      </c>
      <c r="F6" s="17"/>
      <c r="G6" s="17"/>
      <c r="H6" s="17"/>
      <c r="I6" s="10" t="s">
        <v>738</v>
      </c>
    </row>
    <row r="7" spans="2:10">
      <c r="B7" s="2">
        <v>43623</v>
      </c>
      <c r="C7" s="16">
        <v>500000</v>
      </c>
      <c r="D7" s="16"/>
      <c r="E7" s="8">
        <f t="shared" si="0"/>
        <v>2858400</v>
      </c>
      <c r="F7" s="17"/>
      <c r="G7" s="17"/>
      <c r="H7" s="17"/>
      <c r="I7" s="10" t="s">
        <v>740</v>
      </c>
    </row>
    <row r="8" spans="2:10">
      <c r="B8" s="2">
        <v>43626</v>
      </c>
      <c r="C8" s="16"/>
      <c r="D8" s="16">
        <v>-4000</v>
      </c>
      <c r="E8" s="8">
        <f t="shared" si="0"/>
        <v>2854400</v>
      </c>
      <c r="F8" s="17"/>
      <c r="G8" s="17"/>
      <c r="H8" s="17"/>
      <c r="I8" s="10" t="s">
        <v>741</v>
      </c>
    </row>
    <row r="9" spans="2:10">
      <c r="B9" s="2">
        <v>43626</v>
      </c>
      <c r="C9" s="16"/>
      <c r="D9" s="16"/>
      <c r="E9" s="8"/>
      <c r="F9" s="17">
        <v>3600</v>
      </c>
      <c r="G9" s="17"/>
      <c r="H9" s="17"/>
      <c r="I9" s="10" t="s">
        <v>780</v>
      </c>
    </row>
    <row r="10" spans="2:10">
      <c r="B10" s="32">
        <v>43626</v>
      </c>
      <c r="C10" s="17"/>
      <c r="D10" s="17">
        <v>-102000</v>
      </c>
      <c r="E10" s="8">
        <f>E8+C10+D10</f>
        <v>2752400</v>
      </c>
      <c r="F10" s="17">
        <v>-102000</v>
      </c>
      <c r="G10" s="17"/>
      <c r="H10" s="17"/>
      <c r="I10" s="10" t="s">
        <v>160</v>
      </c>
      <c r="J10" s="20"/>
    </row>
    <row r="11" spans="2:10">
      <c r="B11" s="32">
        <v>43627</v>
      </c>
      <c r="C11" s="17"/>
      <c r="D11" s="17"/>
      <c r="E11" s="8">
        <f t="shared" si="0"/>
        <v>2752400</v>
      </c>
      <c r="F11" s="17">
        <v>1500</v>
      </c>
      <c r="G11" s="17"/>
      <c r="H11" s="17"/>
      <c r="I11" s="10" t="s">
        <v>776</v>
      </c>
      <c r="J11" s="20"/>
    </row>
    <row r="12" spans="2:10">
      <c r="B12" s="32">
        <v>43627</v>
      </c>
      <c r="C12" s="17"/>
      <c r="D12" s="17"/>
      <c r="E12" s="8">
        <f t="shared" si="0"/>
        <v>2752400</v>
      </c>
      <c r="F12" s="17">
        <v>40200</v>
      </c>
      <c r="G12" s="17"/>
      <c r="H12" s="17"/>
      <c r="I12" s="10" t="s">
        <v>777</v>
      </c>
      <c r="J12" s="20"/>
    </row>
    <row r="13" spans="2:10">
      <c r="B13" s="32">
        <v>43633</v>
      </c>
      <c r="C13" s="17"/>
      <c r="D13" s="17">
        <v>-22000</v>
      </c>
      <c r="E13" s="8">
        <f t="shared" si="0"/>
        <v>2730400</v>
      </c>
      <c r="F13" s="17"/>
      <c r="G13" s="17"/>
      <c r="H13" s="17"/>
      <c r="I13" s="10" t="s">
        <v>275</v>
      </c>
      <c r="J13" s="20"/>
    </row>
    <row r="14" spans="2:10">
      <c r="B14" s="32">
        <v>43634</v>
      </c>
      <c r="C14" s="17">
        <v>50000</v>
      </c>
      <c r="D14" s="17"/>
      <c r="E14" s="8">
        <f t="shared" si="0"/>
        <v>2780400</v>
      </c>
      <c r="F14" s="17"/>
      <c r="G14" s="17"/>
      <c r="H14" s="17"/>
      <c r="I14" s="10" t="s">
        <v>743</v>
      </c>
      <c r="J14" s="20"/>
    </row>
    <row r="15" spans="2:10">
      <c r="B15" s="32">
        <v>43635</v>
      </c>
      <c r="C15" s="17">
        <v>20000</v>
      </c>
      <c r="D15" s="17"/>
      <c r="E15" s="8">
        <f t="shared" si="0"/>
        <v>2800400</v>
      </c>
      <c r="F15" s="17"/>
      <c r="G15" s="17"/>
      <c r="H15" s="17"/>
      <c r="I15" s="10" t="s">
        <v>744</v>
      </c>
      <c r="J15" s="20"/>
    </row>
    <row r="16" spans="2:10">
      <c r="B16" s="32">
        <v>43635</v>
      </c>
      <c r="C16" s="17">
        <v>27000</v>
      </c>
      <c r="D16" s="17"/>
      <c r="E16" s="8">
        <f t="shared" si="0"/>
        <v>2827400</v>
      </c>
      <c r="F16" s="17"/>
      <c r="G16" s="17"/>
      <c r="H16" s="17"/>
      <c r="I16" s="10" t="s">
        <v>745</v>
      </c>
      <c r="J16" s="20"/>
    </row>
    <row r="17" spans="2:10">
      <c r="B17" s="32">
        <v>43637</v>
      </c>
      <c r="C17" s="17"/>
      <c r="D17" s="17"/>
      <c r="E17" s="8">
        <f t="shared" si="0"/>
        <v>2827400</v>
      </c>
      <c r="F17" s="17">
        <v>30350</v>
      </c>
      <c r="G17" s="17"/>
      <c r="H17" s="17"/>
      <c r="I17" s="10" t="s">
        <v>96</v>
      </c>
      <c r="J17" s="20"/>
    </row>
    <row r="18" spans="2:10">
      <c r="B18" s="32">
        <v>43637</v>
      </c>
      <c r="C18" s="17"/>
      <c r="D18" s="17">
        <v>-188650</v>
      </c>
      <c r="E18" s="8">
        <f t="shared" si="0"/>
        <v>2638750</v>
      </c>
      <c r="F18" s="17"/>
      <c r="G18" s="17"/>
      <c r="H18" s="17"/>
      <c r="I18" s="10" t="s">
        <v>61</v>
      </c>
      <c r="J18" s="20"/>
    </row>
    <row r="19" spans="2:10">
      <c r="B19" s="32">
        <v>43637</v>
      </c>
      <c r="C19" s="17"/>
      <c r="D19" s="17">
        <v>-92000</v>
      </c>
      <c r="E19" s="8">
        <f t="shared" si="0"/>
        <v>2546750</v>
      </c>
      <c r="F19" s="17"/>
      <c r="G19" s="17"/>
      <c r="H19" s="17"/>
      <c r="I19" s="10" t="s">
        <v>62</v>
      </c>
      <c r="J19" s="20"/>
    </row>
    <row r="20" spans="2:10">
      <c r="B20" s="32">
        <v>43643</v>
      </c>
      <c r="C20" s="17">
        <v>28000</v>
      </c>
      <c r="D20" s="17"/>
      <c r="E20" s="8">
        <f t="shared" si="0"/>
        <v>2574750</v>
      </c>
      <c r="F20" s="17"/>
      <c r="G20" s="17"/>
      <c r="H20" s="17"/>
      <c r="I20" s="10" t="s">
        <v>746</v>
      </c>
      <c r="J20" s="20"/>
    </row>
    <row r="21" spans="2:10">
      <c r="B21" s="32">
        <v>43643</v>
      </c>
      <c r="C21" s="17">
        <v>604000</v>
      </c>
      <c r="D21" s="17"/>
      <c r="E21" s="8">
        <f t="shared" si="0"/>
        <v>3178750</v>
      </c>
      <c r="F21" s="17"/>
      <c r="G21" s="17"/>
      <c r="H21" s="17"/>
      <c r="I21" s="10" t="s">
        <v>747</v>
      </c>
      <c r="J21" s="20"/>
    </row>
    <row r="22" spans="2:10">
      <c r="B22" s="32">
        <v>43644</v>
      </c>
      <c r="C22" s="17">
        <v>450000</v>
      </c>
      <c r="D22" s="17"/>
      <c r="E22" s="8">
        <f t="shared" si="0"/>
        <v>3628750</v>
      </c>
      <c r="F22" s="17"/>
      <c r="G22" s="17"/>
      <c r="H22" s="17"/>
      <c r="I22" s="10" t="s">
        <v>748</v>
      </c>
      <c r="J22" s="20"/>
    </row>
    <row r="23" spans="2:10">
      <c r="B23" s="32">
        <v>43644</v>
      </c>
      <c r="C23" s="17"/>
      <c r="D23" s="17"/>
      <c r="E23" s="8">
        <f t="shared" si="0"/>
        <v>3628750</v>
      </c>
      <c r="F23" s="17"/>
      <c r="G23" s="17"/>
      <c r="H23" s="17">
        <v>-236100</v>
      </c>
      <c r="I23" s="1" t="s">
        <v>749</v>
      </c>
      <c r="J23" s="20"/>
    </row>
    <row r="24" spans="2:10">
      <c r="B24" s="32">
        <v>43644</v>
      </c>
      <c r="C24" s="17"/>
      <c r="D24" s="17"/>
      <c r="E24" s="8">
        <f t="shared" si="0"/>
        <v>3628750</v>
      </c>
      <c r="F24" s="17"/>
      <c r="G24" s="17"/>
      <c r="H24" s="17">
        <v>-236100</v>
      </c>
      <c r="I24" s="10" t="s">
        <v>429</v>
      </c>
      <c r="J24" s="20"/>
    </row>
    <row r="25" spans="2:10">
      <c r="B25" s="32">
        <v>43644</v>
      </c>
      <c r="C25" s="17">
        <v>5000000</v>
      </c>
      <c r="D25" s="17"/>
      <c r="E25" s="8">
        <f t="shared" si="0"/>
        <v>8628750</v>
      </c>
      <c r="F25" s="17"/>
      <c r="G25" s="17"/>
      <c r="H25" s="17"/>
      <c r="I25" s="10" t="s">
        <v>577</v>
      </c>
      <c r="J25" s="20"/>
    </row>
    <row r="26" spans="2:10">
      <c r="B26" s="32">
        <v>43644</v>
      </c>
      <c r="C26" s="17"/>
      <c r="D26" s="17">
        <v>-32000</v>
      </c>
      <c r="E26" s="8">
        <f t="shared" si="0"/>
        <v>8596750</v>
      </c>
      <c r="F26" s="17">
        <v>-32000</v>
      </c>
      <c r="G26" s="17"/>
      <c r="H26" s="17"/>
      <c r="I26" s="10" t="s">
        <v>702</v>
      </c>
      <c r="J26" s="20"/>
    </row>
    <row r="27" spans="2:10">
      <c r="B27" s="32">
        <v>43644</v>
      </c>
      <c r="C27" s="17"/>
      <c r="D27" s="17">
        <v>-32000</v>
      </c>
      <c r="E27" s="8">
        <f t="shared" si="0"/>
        <v>8564750</v>
      </c>
      <c r="F27" s="17">
        <v>-32000</v>
      </c>
      <c r="G27" s="17"/>
      <c r="H27" s="17"/>
      <c r="I27" s="10" t="s">
        <v>703</v>
      </c>
      <c r="J27" s="20"/>
    </row>
    <row r="28" spans="2:10">
      <c r="B28" s="32">
        <v>43644</v>
      </c>
      <c r="C28" s="17"/>
      <c r="D28" s="17">
        <v>-102000</v>
      </c>
      <c r="E28" s="8">
        <f t="shared" si="0"/>
        <v>8462750</v>
      </c>
      <c r="F28" s="17">
        <v>-102000</v>
      </c>
      <c r="G28" s="17"/>
      <c r="H28" s="17"/>
      <c r="I28" s="10" t="s">
        <v>160</v>
      </c>
      <c r="J28" s="20"/>
    </row>
    <row r="29" spans="2:10">
      <c r="B29" s="2"/>
      <c r="C29" s="17"/>
      <c r="D29" s="17"/>
      <c r="E29" s="8">
        <f t="shared" si="0"/>
        <v>8462750</v>
      </c>
      <c r="F29" s="17"/>
      <c r="G29" s="17"/>
      <c r="H29" s="17"/>
      <c r="I29" s="10"/>
      <c r="J29" s="20"/>
    </row>
    <row r="30" spans="2:10">
      <c r="B30" s="2"/>
      <c r="C30" s="17"/>
      <c r="D30" s="17"/>
      <c r="E30" s="8">
        <f t="shared" si="0"/>
        <v>8462750</v>
      </c>
      <c r="F30" s="17"/>
      <c r="G30" s="17"/>
      <c r="H30" s="17"/>
      <c r="I30" s="10"/>
      <c r="J30" s="20"/>
    </row>
    <row r="31" spans="2:10">
      <c r="B31" s="2"/>
      <c r="C31" s="17"/>
      <c r="D31" s="17"/>
      <c r="E31" s="8">
        <f t="shared" si="0"/>
        <v>8462750</v>
      </c>
      <c r="F31" s="17">
        <f>SUM(F4:F30)</f>
        <v>-192350</v>
      </c>
      <c r="G31" s="17"/>
      <c r="H31" s="17">
        <f>SUM(H4:H30)</f>
        <v>-3710466</v>
      </c>
      <c r="I31" s="10"/>
      <c r="J31" s="20"/>
    </row>
    <row r="32" spans="2:10">
      <c r="B32" s="32"/>
      <c r="C32" s="17"/>
      <c r="D32" s="17"/>
      <c r="E32" s="8">
        <f t="shared" si="0"/>
        <v>8462750</v>
      </c>
      <c r="F32" s="17"/>
      <c r="G32" s="17"/>
      <c r="H32" s="17">
        <f>H31-F31</f>
        <v>-3518116</v>
      </c>
      <c r="I32" s="10"/>
      <c r="J32" s="20"/>
    </row>
    <row r="33" spans="2:12">
      <c r="B33" s="32"/>
      <c r="C33" s="17"/>
      <c r="D33" s="17"/>
      <c r="E33" s="8">
        <f t="shared" si="0"/>
        <v>8462750</v>
      </c>
      <c r="F33" s="17"/>
      <c r="G33" s="17"/>
      <c r="H33" s="17"/>
      <c r="I33" s="10"/>
      <c r="J33" s="20"/>
      <c r="L33" s="2"/>
    </row>
    <row r="34" spans="2:12">
      <c r="B34" s="32"/>
      <c r="C34" s="17"/>
      <c r="D34" s="17">
        <v>-2000000</v>
      </c>
      <c r="E34" s="8">
        <f t="shared" si="0"/>
        <v>6462750</v>
      </c>
      <c r="F34" s="17"/>
      <c r="G34" s="17"/>
      <c r="H34" s="17"/>
      <c r="I34" s="10" t="s">
        <v>787</v>
      </c>
      <c r="J34" s="20"/>
      <c r="L34" s="2"/>
    </row>
    <row r="35" spans="2:12">
      <c r="B35" s="32"/>
      <c r="C35" s="17"/>
      <c r="D35" s="17">
        <v>-2000000</v>
      </c>
      <c r="E35" s="8">
        <f t="shared" si="0"/>
        <v>4462750</v>
      </c>
      <c r="F35" s="17"/>
      <c r="G35" s="17"/>
      <c r="H35" s="17"/>
      <c r="I35" s="10" t="s">
        <v>42</v>
      </c>
      <c r="J35" s="20"/>
    </row>
    <row r="36" spans="2:12">
      <c r="B36" s="32"/>
      <c r="C36" s="17"/>
      <c r="D36" s="17"/>
      <c r="E36" s="8">
        <f t="shared" si="0"/>
        <v>4462750</v>
      </c>
      <c r="F36" s="17"/>
      <c r="G36" s="17"/>
      <c r="H36" s="17"/>
      <c r="I36" s="10"/>
      <c r="J36" s="20"/>
    </row>
    <row r="37" spans="2:12">
      <c r="B37" s="28" t="s">
        <v>47</v>
      </c>
      <c r="C37" s="22"/>
      <c r="D37" s="22"/>
      <c r="E37" s="14">
        <f t="shared" si="0"/>
        <v>4462750</v>
      </c>
      <c r="F37" s="22"/>
      <c r="G37" s="22"/>
      <c r="H37" s="22">
        <f>H32</f>
        <v>-3518116</v>
      </c>
      <c r="I37" s="10"/>
      <c r="J37" s="20"/>
    </row>
    <row r="38" spans="2:12">
      <c r="B38" s="32"/>
      <c r="C38" s="17"/>
      <c r="D38" s="17"/>
      <c r="E38" s="8">
        <f t="shared" si="0"/>
        <v>4462750</v>
      </c>
      <c r="F38" s="17"/>
      <c r="G38" s="17"/>
      <c r="H38" s="17"/>
      <c r="I38" s="10"/>
      <c r="J38" s="20"/>
    </row>
    <row r="39" spans="2:12">
      <c r="B39" s="32"/>
      <c r="C39" s="17"/>
      <c r="D39" s="17"/>
      <c r="E39" s="8">
        <f t="shared" si="0"/>
        <v>4462750</v>
      </c>
      <c r="F39" s="17"/>
      <c r="G39" s="17"/>
      <c r="H39" s="17"/>
      <c r="I39" s="10"/>
      <c r="J39" s="20"/>
    </row>
    <row r="40" spans="2:12">
      <c r="B40" s="32"/>
      <c r="C40" s="17"/>
      <c r="D40" s="17"/>
      <c r="E40" s="8">
        <f t="shared" si="0"/>
        <v>4462750</v>
      </c>
      <c r="F40" s="17"/>
      <c r="G40" s="17"/>
      <c r="H40" s="17"/>
      <c r="I40" s="10"/>
      <c r="J40" s="20"/>
    </row>
    <row r="41" spans="2:12">
      <c r="B41" s="32"/>
      <c r="C41" s="17"/>
      <c r="D41" s="17"/>
      <c r="E41" s="8">
        <f t="shared" si="0"/>
        <v>4462750</v>
      </c>
      <c r="F41" s="17"/>
      <c r="G41" s="17"/>
      <c r="H41" s="17"/>
      <c r="I41" s="10"/>
      <c r="J41" s="20"/>
    </row>
    <row r="42" spans="2:12">
      <c r="B42" s="32"/>
      <c r="C42" s="17"/>
      <c r="D42" s="17"/>
      <c r="E42" s="8">
        <f t="shared" si="0"/>
        <v>4462750</v>
      </c>
      <c r="F42" s="17"/>
      <c r="G42" s="17"/>
      <c r="H42" s="17"/>
      <c r="I42" s="10"/>
      <c r="J42" s="20"/>
    </row>
    <row r="43" spans="2:12">
      <c r="B43" s="32"/>
      <c r="C43" s="17"/>
      <c r="D43" s="17"/>
      <c r="E43" s="8">
        <f t="shared" si="0"/>
        <v>4462750</v>
      </c>
      <c r="F43" s="17"/>
      <c r="G43" s="17"/>
      <c r="H43" s="17"/>
      <c r="I43" s="10"/>
      <c r="J43" s="20"/>
    </row>
    <row r="44" spans="2:12">
      <c r="B44" s="32"/>
      <c r="C44" s="17"/>
      <c r="D44" s="17"/>
      <c r="E44" s="8">
        <f t="shared" si="0"/>
        <v>4462750</v>
      </c>
      <c r="F44" s="17"/>
      <c r="G44" s="17"/>
      <c r="H44" s="17"/>
      <c r="I44" s="10"/>
      <c r="J44" s="20"/>
    </row>
    <row r="45" spans="2:12">
      <c r="B45" s="32"/>
      <c r="C45" s="17"/>
      <c r="D45" s="17"/>
      <c r="E45" s="8">
        <f t="shared" si="0"/>
        <v>4462750</v>
      </c>
      <c r="F45" s="17"/>
      <c r="G45" s="17"/>
      <c r="H45" s="17"/>
      <c r="I45" s="10"/>
      <c r="J45" s="20"/>
    </row>
    <row r="46" spans="2:12">
      <c r="B46" s="32"/>
      <c r="C46" s="17"/>
      <c r="D46" s="17"/>
      <c r="E46" s="8">
        <f t="shared" si="0"/>
        <v>4462750</v>
      </c>
      <c r="F46" s="17"/>
      <c r="G46" s="17"/>
      <c r="H46" s="17"/>
      <c r="I46" s="10"/>
      <c r="J46" s="20"/>
    </row>
    <row r="47" spans="2:12">
      <c r="B47" s="32"/>
      <c r="C47" s="17"/>
      <c r="D47" s="17"/>
      <c r="E47" s="8">
        <f t="shared" si="0"/>
        <v>4462750</v>
      </c>
      <c r="F47" s="17"/>
      <c r="G47" s="17"/>
      <c r="H47" s="17"/>
      <c r="I47" s="10"/>
      <c r="J47" s="20"/>
    </row>
    <row r="48" spans="2:12">
      <c r="B48" s="32"/>
      <c r="C48" s="17"/>
      <c r="D48" s="17"/>
      <c r="E48" s="8">
        <f t="shared" si="0"/>
        <v>4462750</v>
      </c>
      <c r="F48" s="17"/>
      <c r="G48" s="17"/>
      <c r="H48" s="17"/>
      <c r="I48" s="10"/>
      <c r="J48" s="20"/>
    </row>
    <row r="49" spans="2:11">
      <c r="B49" s="32"/>
      <c r="C49" s="17"/>
      <c r="D49" s="17"/>
      <c r="E49" s="8">
        <f t="shared" si="0"/>
        <v>4462750</v>
      </c>
      <c r="F49" s="17"/>
      <c r="G49" s="17"/>
      <c r="H49" s="17"/>
      <c r="I49" s="10"/>
      <c r="J49" s="20"/>
    </row>
    <row r="50" spans="2:11">
      <c r="B50" s="32"/>
      <c r="C50" s="17"/>
      <c r="D50" s="17"/>
      <c r="E50" s="8">
        <f t="shared" si="0"/>
        <v>4462750</v>
      </c>
      <c r="F50" s="17"/>
      <c r="G50" s="17"/>
      <c r="H50" s="17"/>
      <c r="I50" s="10"/>
    </row>
    <row r="51" spans="2:11">
      <c r="B51" s="32"/>
      <c r="C51" s="17"/>
      <c r="D51" s="17"/>
      <c r="E51" s="8">
        <f t="shared" si="0"/>
        <v>4462750</v>
      </c>
      <c r="F51" s="17"/>
      <c r="G51" s="17"/>
      <c r="H51" s="17"/>
      <c r="I51" s="10"/>
      <c r="J51" s="20"/>
    </row>
    <row r="52" spans="2:11">
      <c r="B52" s="32"/>
      <c r="C52" s="17"/>
      <c r="D52" s="17"/>
      <c r="E52" s="8">
        <f t="shared" si="0"/>
        <v>4462750</v>
      </c>
      <c r="F52" s="17"/>
      <c r="G52" s="17"/>
      <c r="H52" s="17"/>
      <c r="I52" s="10"/>
      <c r="J52" s="20"/>
    </row>
    <row r="53" spans="2:11">
      <c r="B53" s="32"/>
      <c r="C53" s="17"/>
      <c r="D53" s="17"/>
      <c r="E53" s="8">
        <f t="shared" si="0"/>
        <v>4462750</v>
      </c>
      <c r="F53" s="17"/>
      <c r="G53" s="17"/>
      <c r="H53" s="17"/>
      <c r="I53" s="10"/>
      <c r="J53" s="20"/>
    </row>
    <row r="54" spans="2:11">
      <c r="B54" s="32"/>
      <c r="C54" s="36"/>
      <c r="D54" s="17"/>
      <c r="E54" s="8">
        <f t="shared" si="0"/>
        <v>4462750</v>
      </c>
      <c r="F54" s="36"/>
      <c r="G54" s="36"/>
      <c r="H54" s="36"/>
      <c r="I54" s="10"/>
    </row>
    <row r="55" spans="2:11">
      <c r="B55" s="32"/>
      <c r="C55" s="17"/>
      <c r="D55" s="17"/>
      <c r="E55" s="8">
        <f t="shared" si="0"/>
        <v>4462750</v>
      </c>
      <c r="F55" s="17"/>
      <c r="G55" s="17"/>
      <c r="H55" s="17"/>
      <c r="I55" s="10"/>
    </row>
    <row r="56" spans="2:11">
      <c r="B56" s="32"/>
      <c r="C56" s="17"/>
      <c r="D56" s="17"/>
      <c r="E56" s="8">
        <f t="shared" si="0"/>
        <v>4462750</v>
      </c>
      <c r="F56" s="17"/>
      <c r="G56" s="17"/>
      <c r="H56" s="17"/>
      <c r="I56" s="10"/>
    </row>
    <row r="57" spans="2:11">
      <c r="B57" s="32"/>
      <c r="C57" s="17"/>
      <c r="D57" s="17"/>
      <c r="E57" s="8">
        <f t="shared" si="0"/>
        <v>4462750</v>
      </c>
      <c r="F57" s="17"/>
      <c r="G57" s="17"/>
      <c r="H57" s="17"/>
      <c r="I57" s="10"/>
    </row>
    <row r="58" spans="2:11">
      <c r="B58" s="32"/>
      <c r="C58" s="17"/>
      <c r="D58" s="17"/>
      <c r="E58" s="8">
        <f t="shared" si="0"/>
        <v>4462750</v>
      </c>
      <c r="F58" s="17"/>
      <c r="G58" s="17"/>
      <c r="H58" s="17"/>
      <c r="I58" s="10"/>
      <c r="J58" s="10"/>
      <c r="K58" s="10"/>
    </row>
    <row r="59" spans="2:11">
      <c r="B59" s="32"/>
      <c r="C59" s="17"/>
      <c r="D59" s="17"/>
      <c r="E59" s="8">
        <f t="shared" si="0"/>
        <v>4462750</v>
      </c>
      <c r="F59" s="17"/>
      <c r="G59" s="17"/>
      <c r="H59" s="17"/>
      <c r="I59" s="10"/>
    </row>
    <row r="60" spans="2:11">
      <c r="B60" s="32"/>
      <c r="C60" s="17"/>
      <c r="D60" s="17"/>
      <c r="E60" s="8">
        <f t="shared" si="0"/>
        <v>4462750</v>
      </c>
      <c r="F60" s="17"/>
      <c r="G60" s="17"/>
      <c r="H60" s="17"/>
      <c r="I60" s="10"/>
      <c r="J60" s="10"/>
    </row>
    <row r="61" spans="2:11">
      <c r="B61" s="2"/>
      <c r="C61" s="16"/>
      <c r="D61" s="16"/>
      <c r="E61" s="8">
        <f t="shared" si="0"/>
        <v>4462750</v>
      </c>
      <c r="F61" s="10"/>
      <c r="G61" s="10"/>
      <c r="H61" s="10"/>
      <c r="I61" s="10"/>
      <c r="J61" s="10"/>
    </row>
    <row r="62" spans="2:11">
      <c r="B62" s="2"/>
      <c r="C62" s="16"/>
      <c r="D62" s="16"/>
      <c r="E62" s="8">
        <f t="shared" si="0"/>
        <v>4462750</v>
      </c>
      <c r="F62" s="10"/>
      <c r="G62" s="10"/>
      <c r="H62" s="17"/>
      <c r="I62" s="10"/>
      <c r="J62" s="10"/>
    </row>
    <row r="63" spans="2:11">
      <c r="B63" s="39"/>
      <c r="C63" s="36"/>
      <c r="D63" s="36"/>
      <c r="E63" s="9">
        <f t="shared" si="0"/>
        <v>4462750</v>
      </c>
      <c r="F63" s="48"/>
      <c r="G63" s="48"/>
      <c r="H63" s="36"/>
      <c r="I63" s="10"/>
      <c r="J63" s="10"/>
    </row>
    <row r="64" spans="2:11">
      <c r="B64" s="2"/>
      <c r="C64" s="16"/>
      <c r="D64" s="16"/>
      <c r="E64" s="8">
        <f t="shared" si="0"/>
        <v>4462750</v>
      </c>
      <c r="F64" s="17"/>
      <c r="G64" s="17"/>
      <c r="H64" s="10"/>
      <c r="I64" s="48"/>
      <c r="J64" s="10"/>
    </row>
    <row r="65" spans="1:13">
      <c r="B65" s="2"/>
      <c r="C65" s="16"/>
      <c r="D65" s="16"/>
      <c r="E65" s="8">
        <f t="shared" si="0"/>
        <v>4462750</v>
      </c>
      <c r="F65" s="17"/>
      <c r="G65" s="17"/>
      <c r="H65" s="17"/>
      <c r="I65" s="48"/>
      <c r="J65" s="10"/>
    </row>
    <row r="66" spans="1:13">
      <c r="A66" s="44"/>
      <c r="B66" s="44"/>
      <c r="C66" s="43"/>
      <c r="D66" s="43">
        <v>-25750</v>
      </c>
      <c r="E66" s="8">
        <f t="shared" si="0"/>
        <v>4437000</v>
      </c>
      <c r="F66" s="43"/>
      <c r="G66" s="43"/>
      <c r="H66" s="43"/>
      <c r="I66" s="44" t="s">
        <v>263</v>
      </c>
    </row>
    <row r="67" spans="1:13">
      <c r="B67" s="39"/>
      <c r="C67" s="17"/>
      <c r="D67" s="17"/>
      <c r="E67" s="8">
        <f t="shared" si="0"/>
        <v>4437000</v>
      </c>
      <c r="F67" s="17"/>
      <c r="G67" s="17"/>
      <c r="H67" s="17"/>
      <c r="I67" s="10"/>
    </row>
    <row r="68" spans="1:13">
      <c r="B68" s="32"/>
      <c r="C68" s="17"/>
      <c r="D68" s="17"/>
      <c r="E68" s="8">
        <f t="shared" si="0"/>
        <v>4437000</v>
      </c>
      <c r="F68" s="17"/>
      <c r="G68" s="17"/>
      <c r="H68" s="17"/>
      <c r="I68" s="10"/>
    </row>
    <row r="69" spans="1:13">
      <c r="B69" s="39"/>
      <c r="C69" s="17"/>
      <c r="D69" s="17"/>
      <c r="E69" s="8">
        <f t="shared" si="0"/>
        <v>4437000</v>
      </c>
      <c r="F69" s="36"/>
      <c r="G69" s="36"/>
      <c r="H69" s="36"/>
    </row>
    <row r="70" spans="1:13">
      <c r="B70" s="2"/>
      <c r="C70" s="16"/>
      <c r="D70" s="16"/>
      <c r="E70" s="8">
        <f t="shared" si="0"/>
        <v>4437000</v>
      </c>
      <c r="F70" s="17"/>
      <c r="G70" s="17"/>
      <c r="H70" s="17"/>
      <c r="I70" s="10"/>
    </row>
    <row r="71" spans="1:13">
      <c r="B71" s="2"/>
      <c r="C71" s="16"/>
      <c r="D71" s="16"/>
      <c r="E71" s="8">
        <f t="shared" si="0"/>
        <v>4437000</v>
      </c>
      <c r="F71" s="17"/>
      <c r="G71" s="17"/>
      <c r="H71" s="17"/>
      <c r="I71" s="44" t="s">
        <v>742</v>
      </c>
      <c r="J71" s="44"/>
      <c r="K71" s="53">
        <v>18000000</v>
      </c>
      <c r="L71" s="44" t="s">
        <v>711</v>
      </c>
      <c r="M71" s="44"/>
    </row>
    <row r="72" spans="1:13">
      <c r="B72" s="2"/>
      <c r="C72" s="16"/>
      <c r="D72" s="16"/>
      <c r="E72" s="8">
        <f t="shared" si="0"/>
        <v>4437000</v>
      </c>
      <c r="F72" s="17"/>
      <c r="G72" s="17"/>
      <c r="H72" s="17"/>
      <c r="I72" s="44" t="s">
        <v>552</v>
      </c>
      <c r="J72" s="44"/>
      <c r="K72" s="53">
        <v>35000000</v>
      </c>
      <c r="L72" s="44" t="s">
        <v>789</v>
      </c>
      <c r="M72" s="44"/>
    </row>
    <row r="73" spans="1:13">
      <c r="B73" s="2"/>
      <c r="C73" s="16"/>
      <c r="D73" s="16"/>
      <c r="E73" s="8">
        <f t="shared" ref="E73:E126" si="1">E72+C73+D73</f>
        <v>4437000</v>
      </c>
      <c r="F73" s="16"/>
      <c r="G73" s="16"/>
      <c r="H73" s="16"/>
      <c r="I73" s="44"/>
      <c r="J73" s="44"/>
      <c r="K73" s="53">
        <v>10000000</v>
      </c>
      <c r="L73" s="44" t="s">
        <v>712</v>
      </c>
      <c r="M73" s="44"/>
    </row>
    <row r="74" spans="1:13">
      <c r="B74" s="2"/>
      <c r="C74" s="16"/>
      <c r="D74" s="16"/>
      <c r="E74" s="8">
        <f t="shared" si="1"/>
        <v>4437000</v>
      </c>
      <c r="F74" s="16"/>
      <c r="G74" s="16"/>
      <c r="H74" s="16"/>
      <c r="I74" s="53"/>
      <c r="J74" s="44"/>
      <c r="K74" s="53">
        <f>SUM(K71:K73)</f>
        <v>63000000</v>
      </c>
      <c r="L74" s="44"/>
      <c r="M74" s="44"/>
    </row>
    <row r="75" spans="1:13">
      <c r="B75" s="2"/>
      <c r="C75" s="16"/>
      <c r="D75" s="16"/>
      <c r="E75" s="8">
        <f t="shared" si="1"/>
        <v>4437000</v>
      </c>
      <c r="F75" s="16"/>
      <c r="G75" s="16"/>
      <c r="H75" s="16"/>
      <c r="I75" s="44"/>
      <c r="J75" s="44"/>
      <c r="K75" s="53">
        <v>80000000</v>
      </c>
      <c r="L75" s="44" t="s">
        <v>713</v>
      </c>
      <c r="M75" s="44"/>
    </row>
    <row r="76" spans="1:13">
      <c r="B76" s="2"/>
      <c r="C76" s="16"/>
      <c r="D76" s="16"/>
      <c r="E76" s="8">
        <f t="shared" si="1"/>
        <v>4437000</v>
      </c>
      <c r="F76" s="16"/>
      <c r="G76" s="16"/>
      <c r="H76" s="16"/>
      <c r="I76" s="44"/>
      <c r="J76" s="44"/>
      <c r="K76" s="53">
        <f>K75-K74</f>
        <v>17000000</v>
      </c>
      <c r="L76" s="44" t="s">
        <v>714</v>
      </c>
      <c r="M76" s="44"/>
    </row>
    <row r="77" spans="1:13">
      <c r="B77" s="2"/>
      <c r="C77" s="16"/>
      <c r="D77" s="16"/>
      <c r="E77" s="8">
        <f t="shared" si="1"/>
        <v>4437000</v>
      </c>
      <c r="F77" s="16"/>
      <c r="G77" s="16"/>
      <c r="H77" s="16"/>
    </row>
    <row r="78" spans="1:13">
      <c r="B78" s="2"/>
      <c r="C78" s="16"/>
      <c r="D78" s="16"/>
      <c r="E78" s="8">
        <f t="shared" si="1"/>
        <v>4437000</v>
      </c>
      <c r="F78" s="16"/>
      <c r="G78" s="16"/>
      <c r="H78" s="16"/>
    </row>
    <row r="79" spans="1:13">
      <c r="B79" s="2"/>
      <c r="C79" s="16"/>
      <c r="D79" s="16"/>
      <c r="E79" s="8">
        <f t="shared" si="1"/>
        <v>4437000</v>
      </c>
      <c r="F79" s="16"/>
      <c r="G79" s="16"/>
      <c r="H79" s="16"/>
    </row>
    <row r="80" spans="1:13">
      <c r="B80" s="2"/>
      <c r="C80" s="16"/>
      <c r="D80" s="16"/>
      <c r="E80" s="8">
        <f t="shared" si="1"/>
        <v>4437000</v>
      </c>
      <c r="F80" s="16"/>
      <c r="G80" s="16"/>
      <c r="H80" s="16"/>
    </row>
    <row r="81" spans="2:12">
      <c r="B81" s="2"/>
      <c r="C81" s="17"/>
      <c r="D81" s="17"/>
      <c r="E81" s="8">
        <f t="shared" si="1"/>
        <v>4437000</v>
      </c>
      <c r="F81" s="17"/>
      <c r="G81" s="17"/>
      <c r="H81" s="17"/>
      <c r="I81" s="10"/>
    </row>
    <row r="82" spans="2:12">
      <c r="B82" s="32"/>
      <c r="C82" s="17"/>
      <c r="D82" s="17"/>
      <c r="E82" s="8">
        <f t="shared" si="1"/>
        <v>4437000</v>
      </c>
      <c r="F82" s="17"/>
      <c r="G82" s="17"/>
      <c r="H82" s="17"/>
      <c r="I82" s="10"/>
      <c r="J82" s="10"/>
      <c r="K82" s="10"/>
      <c r="L82" s="10"/>
    </row>
    <row r="83" spans="2:12">
      <c r="B83" s="32"/>
      <c r="C83" s="17"/>
      <c r="D83" s="17"/>
      <c r="E83" s="8">
        <f t="shared" si="1"/>
        <v>4437000</v>
      </c>
      <c r="F83" s="17"/>
      <c r="G83" s="17"/>
      <c r="H83" s="17"/>
      <c r="I83" s="10"/>
      <c r="J83" s="10"/>
      <c r="K83" s="10"/>
      <c r="L83" s="10"/>
    </row>
    <row r="84" spans="2:12">
      <c r="B84" s="32"/>
      <c r="C84" s="17"/>
      <c r="D84" s="17"/>
      <c r="E84" s="8">
        <f t="shared" si="1"/>
        <v>4437000</v>
      </c>
      <c r="F84" s="17"/>
      <c r="G84" s="17"/>
      <c r="H84" s="17"/>
      <c r="I84" s="10"/>
      <c r="J84" s="10"/>
      <c r="K84" s="10"/>
      <c r="L84" s="10"/>
    </row>
    <row r="85" spans="2:12">
      <c r="B85" s="2"/>
      <c r="C85" s="16"/>
      <c r="D85" s="16"/>
      <c r="E85" s="8">
        <f t="shared" si="1"/>
        <v>4437000</v>
      </c>
      <c r="F85" s="17"/>
      <c r="G85" s="17"/>
      <c r="H85" s="17"/>
      <c r="I85" s="10"/>
      <c r="J85" s="10"/>
      <c r="K85" s="10"/>
      <c r="L85" s="10"/>
    </row>
    <row r="86" spans="2:12">
      <c r="B86" s="2"/>
      <c r="C86" s="16"/>
      <c r="D86" s="16"/>
      <c r="E86" s="8">
        <f t="shared" si="1"/>
        <v>4437000</v>
      </c>
      <c r="F86" s="17"/>
      <c r="G86" s="17"/>
      <c r="H86" s="17"/>
      <c r="I86" s="10"/>
      <c r="J86" s="10"/>
      <c r="K86" s="10"/>
      <c r="L86" s="10"/>
    </row>
    <row r="87" spans="2:12">
      <c r="B87" s="2"/>
      <c r="C87" s="16"/>
      <c r="D87" s="16"/>
      <c r="E87" s="8">
        <f t="shared" si="1"/>
        <v>4437000</v>
      </c>
      <c r="F87" s="17"/>
      <c r="G87" s="17"/>
      <c r="H87" s="17"/>
      <c r="I87" s="10"/>
      <c r="J87" s="10"/>
      <c r="K87" s="10"/>
      <c r="L87" s="10"/>
    </row>
    <row r="88" spans="2:12">
      <c r="B88" s="2"/>
      <c r="C88" s="16"/>
      <c r="D88" s="16"/>
      <c r="E88" s="8">
        <f t="shared" si="1"/>
        <v>4437000</v>
      </c>
      <c r="F88" s="16"/>
      <c r="G88" s="16"/>
      <c r="H88" s="16"/>
    </row>
    <row r="89" spans="2:12">
      <c r="B89" s="2"/>
      <c r="C89" s="16"/>
      <c r="D89" s="16"/>
      <c r="E89" s="8">
        <f t="shared" si="1"/>
        <v>4437000</v>
      </c>
      <c r="F89" s="16"/>
      <c r="G89" s="16"/>
      <c r="H89" s="16"/>
    </row>
    <row r="90" spans="2:12">
      <c r="B90" s="2"/>
      <c r="C90" s="16"/>
      <c r="D90" s="16"/>
      <c r="E90" s="8">
        <f t="shared" si="1"/>
        <v>4437000</v>
      </c>
      <c r="F90" s="16"/>
      <c r="G90" s="16"/>
      <c r="H90" s="16"/>
    </row>
    <row r="91" spans="2:12">
      <c r="B91" s="2"/>
      <c r="C91" s="16"/>
      <c r="D91" s="16"/>
      <c r="E91" s="8">
        <f t="shared" si="1"/>
        <v>4437000</v>
      </c>
      <c r="F91" s="16"/>
      <c r="G91" s="16"/>
      <c r="H91" s="16"/>
    </row>
    <row r="92" spans="2:12">
      <c r="B92" s="2"/>
      <c r="C92" s="16"/>
      <c r="D92" s="16"/>
      <c r="E92" s="8">
        <f t="shared" si="1"/>
        <v>4437000</v>
      </c>
      <c r="F92" s="16"/>
      <c r="G92" s="16"/>
      <c r="H92" s="16"/>
    </row>
    <row r="93" spans="2:12">
      <c r="B93" s="2"/>
      <c r="C93" s="16"/>
      <c r="D93" s="16"/>
      <c r="E93" s="8">
        <f t="shared" si="1"/>
        <v>4437000</v>
      </c>
      <c r="F93" s="16"/>
      <c r="G93" s="16"/>
      <c r="H93" s="16"/>
    </row>
    <row r="94" spans="2:12">
      <c r="B94" s="2"/>
      <c r="C94" s="16"/>
      <c r="D94" s="16"/>
      <c r="E94" s="8">
        <f t="shared" si="1"/>
        <v>4437000</v>
      </c>
      <c r="F94" s="16"/>
      <c r="G94" s="16"/>
      <c r="H94" s="16"/>
    </row>
    <row r="95" spans="2:12">
      <c r="B95" s="2"/>
      <c r="C95" s="16"/>
      <c r="D95" s="16"/>
      <c r="E95" s="8">
        <f t="shared" si="1"/>
        <v>4437000</v>
      </c>
      <c r="F95" s="16"/>
      <c r="G95" s="16"/>
      <c r="H95" s="16"/>
    </row>
    <row r="96" spans="2:12">
      <c r="B96" s="2"/>
      <c r="C96" s="16"/>
      <c r="D96" s="16"/>
      <c r="E96" s="8">
        <f t="shared" si="1"/>
        <v>4437000</v>
      </c>
      <c r="F96" s="16"/>
      <c r="G96" s="16"/>
      <c r="H96" s="16"/>
    </row>
    <row r="97" spans="2:9">
      <c r="B97" s="2"/>
      <c r="C97" s="16"/>
      <c r="D97" s="16"/>
      <c r="E97" s="8">
        <f t="shared" si="1"/>
        <v>4437000</v>
      </c>
      <c r="F97" s="16"/>
      <c r="G97" s="16"/>
      <c r="H97" s="16"/>
    </row>
    <row r="98" spans="2:9">
      <c r="C98" s="16"/>
      <c r="D98" s="16"/>
      <c r="E98" s="8">
        <f t="shared" si="1"/>
        <v>4437000</v>
      </c>
      <c r="G98" s="16"/>
      <c r="I98" s="24"/>
    </row>
    <row r="99" spans="2:9">
      <c r="C99" s="16"/>
      <c r="D99" s="16"/>
      <c r="E99" s="8">
        <f t="shared" si="1"/>
        <v>4437000</v>
      </c>
      <c r="I99" s="24"/>
    </row>
    <row r="100" spans="2:9">
      <c r="B100" s="2"/>
      <c r="C100" s="16"/>
      <c r="D100" s="16"/>
      <c r="E100" s="8">
        <f t="shared" si="1"/>
        <v>4437000</v>
      </c>
      <c r="F100" s="16"/>
      <c r="G100" s="16"/>
      <c r="H100" s="16"/>
    </row>
    <row r="101" spans="2:9">
      <c r="C101" s="16"/>
      <c r="D101" s="16"/>
      <c r="E101" s="8">
        <f t="shared" si="1"/>
        <v>4437000</v>
      </c>
      <c r="F101" s="16"/>
      <c r="G101" s="16"/>
      <c r="H101" s="16"/>
    </row>
    <row r="102" spans="2:9">
      <c r="C102" s="16"/>
      <c r="D102" s="16"/>
      <c r="E102" s="8">
        <f t="shared" si="1"/>
        <v>4437000</v>
      </c>
      <c r="F102" s="16"/>
      <c r="G102" s="16"/>
      <c r="H102" s="16"/>
    </row>
    <row r="103" spans="2:9">
      <c r="C103" s="16"/>
      <c r="D103" s="16"/>
      <c r="E103" s="8">
        <f t="shared" si="1"/>
        <v>4437000</v>
      </c>
      <c r="F103" s="16"/>
      <c r="G103" s="16"/>
      <c r="H103" s="16"/>
    </row>
    <row r="104" spans="2:9">
      <c r="C104" s="16"/>
      <c r="D104" s="16"/>
      <c r="E104" s="8">
        <f t="shared" si="1"/>
        <v>4437000</v>
      </c>
      <c r="F104" s="16"/>
      <c r="G104" s="16"/>
      <c r="H104" s="16"/>
    </row>
    <row r="105" spans="2:9">
      <c r="B105" s="2"/>
      <c r="C105" s="16"/>
      <c r="D105" s="16"/>
      <c r="E105" s="8">
        <f t="shared" si="1"/>
        <v>4437000</v>
      </c>
      <c r="F105" s="16"/>
      <c r="G105" s="16"/>
      <c r="H105" s="16"/>
    </row>
    <row r="106" spans="2:9">
      <c r="B106" s="2"/>
      <c r="C106" s="16"/>
      <c r="D106" s="16"/>
      <c r="E106" s="8">
        <f t="shared" si="1"/>
        <v>4437000</v>
      </c>
      <c r="F106" s="16"/>
      <c r="G106" s="16"/>
      <c r="H106" s="16"/>
    </row>
    <row r="107" spans="2:9">
      <c r="C107" s="16"/>
      <c r="D107" s="16"/>
      <c r="E107" s="8">
        <f t="shared" si="1"/>
        <v>4437000</v>
      </c>
      <c r="F107" s="16"/>
      <c r="G107" s="16"/>
      <c r="H107" s="16"/>
    </row>
    <row r="108" spans="2:9">
      <c r="C108" s="16"/>
      <c r="D108" s="16"/>
      <c r="E108" s="8">
        <f t="shared" si="1"/>
        <v>4437000</v>
      </c>
      <c r="F108" s="16"/>
      <c r="G108" s="16"/>
      <c r="H108" s="16"/>
    </row>
    <row r="109" spans="2:9">
      <c r="C109" s="16"/>
      <c r="D109" s="16"/>
      <c r="E109" s="8">
        <f t="shared" si="1"/>
        <v>4437000</v>
      </c>
      <c r="F109" s="16"/>
      <c r="G109" s="16"/>
      <c r="H109" s="16"/>
    </row>
    <row r="110" spans="2:9">
      <c r="C110" s="16"/>
      <c r="D110" s="16"/>
      <c r="E110" s="8">
        <f t="shared" si="1"/>
        <v>4437000</v>
      </c>
      <c r="F110" s="16"/>
      <c r="G110" s="16"/>
      <c r="H110" s="16"/>
    </row>
    <row r="111" spans="2:9">
      <c r="C111" s="16"/>
      <c r="D111" s="16"/>
      <c r="E111" s="8">
        <f t="shared" si="1"/>
        <v>4437000</v>
      </c>
      <c r="F111" s="16"/>
      <c r="G111" s="16"/>
      <c r="H111" s="16"/>
    </row>
    <row r="112" spans="2:9">
      <c r="C112" s="16"/>
      <c r="D112" s="16"/>
      <c r="E112" s="8">
        <f t="shared" si="1"/>
        <v>4437000</v>
      </c>
      <c r="F112" s="16"/>
      <c r="G112" s="16"/>
      <c r="H112" s="16"/>
    </row>
    <row r="113" spans="3:9">
      <c r="C113" s="16"/>
      <c r="D113" s="16"/>
      <c r="E113" s="8">
        <f t="shared" si="1"/>
        <v>4437000</v>
      </c>
      <c r="F113" s="16"/>
      <c r="G113" s="16"/>
      <c r="H113" s="16"/>
    </row>
    <row r="114" spans="3:9">
      <c r="C114" s="16"/>
      <c r="D114" s="16"/>
      <c r="E114" s="8">
        <f t="shared" si="1"/>
        <v>4437000</v>
      </c>
      <c r="F114" s="16"/>
      <c r="G114" s="16"/>
      <c r="H114" s="16"/>
    </row>
    <row r="115" spans="3:9">
      <c r="C115" s="16"/>
      <c r="D115" s="16"/>
      <c r="E115" s="8">
        <f t="shared" si="1"/>
        <v>4437000</v>
      </c>
      <c r="F115" s="16"/>
      <c r="G115" s="16"/>
      <c r="H115" s="16"/>
    </row>
    <row r="116" spans="3:9">
      <c r="C116" s="16"/>
      <c r="D116" s="16"/>
      <c r="E116" s="8">
        <f t="shared" si="1"/>
        <v>4437000</v>
      </c>
      <c r="F116" s="16"/>
      <c r="G116" s="16"/>
      <c r="H116" s="16"/>
    </row>
    <row r="117" spans="3:9">
      <c r="C117" s="16"/>
      <c r="D117" s="16"/>
      <c r="E117" s="8">
        <f t="shared" si="1"/>
        <v>4437000</v>
      </c>
      <c r="F117" s="16"/>
      <c r="G117" s="16"/>
      <c r="H117" s="16"/>
    </row>
    <row r="118" spans="3:9">
      <c r="C118" s="16"/>
      <c r="D118" s="16"/>
      <c r="E118" s="8">
        <f t="shared" si="1"/>
        <v>4437000</v>
      </c>
      <c r="F118" s="16"/>
      <c r="G118" s="16"/>
      <c r="H118" s="16"/>
    </row>
    <row r="119" spans="3:9">
      <c r="C119" s="16"/>
      <c r="D119" s="16"/>
      <c r="E119" s="8">
        <f t="shared" si="1"/>
        <v>4437000</v>
      </c>
      <c r="F119" s="16"/>
      <c r="G119" s="16"/>
      <c r="H119" s="16"/>
    </row>
    <row r="120" spans="3:9">
      <c r="C120" s="16"/>
      <c r="D120" s="16"/>
      <c r="E120" s="8">
        <f t="shared" si="1"/>
        <v>4437000</v>
      </c>
      <c r="F120" s="16"/>
      <c r="G120" s="16"/>
      <c r="H120" s="16"/>
    </row>
    <row r="121" spans="3:9">
      <c r="C121" s="16"/>
      <c r="D121" s="16"/>
      <c r="E121" s="8">
        <f t="shared" si="1"/>
        <v>4437000</v>
      </c>
      <c r="F121" s="16"/>
      <c r="G121" s="16"/>
      <c r="H121" s="16"/>
    </row>
    <row r="122" spans="3:9">
      <c r="C122" s="16"/>
      <c r="D122" s="16"/>
      <c r="E122" s="8">
        <f t="shared" si="1"/>
        <v>4437000</v>
      </c>
      <c r="F122" s="16"/>
      <c r="G122" s="16"/>
      <c r="H122" s="16"/>
      <c r="I122" s="2"/>
    </row>
    <row r="123" spans="3:9">
      <c r="C123" s="16"/>
      <c r="D123" s="16"/>
      <c r="E123" s="8">
        <f t="shared" si="1"/>
        <v>4437000</v>
      </c>
      <c r="F123" s="16"/>
      <c r="G123" s="16"/>
      <c r="H123" s="16"/>
    </row>
    <row r="124" spans="3:9">
      <c r="C124" s="16"/>
      <c r="D124" s="16"/>
      <c r="E124" s="8">
        <f t="shared" si="1"/>
        <v>4437000</v>
      </c>
      <c r="F124" s="16"/>
      <c r="G124" s="16"/>
      <c r="H124" s="16"/>
    </row>
    <row r="125" spans="3:9">
      <c r="C125" s="16"/>
      <c r="D125" s="16">
        <v>-3000000</v>
      </c>
      <c r="E125" s="8">
        <f t="shared" si="1"/>
        <v>1437000</v>
      </c>
      <c r="F125" s="16"/>
      <c r="G125" s="16"/>
      <c r="H125" s="16"/>
      <c r="I125" s="1" t="s">
        <v>557</v>
      </c>
    </row>
    <row r="126" spans="3:9">
      <c r="C126" s="4"/>
      <c r="D126" s="16"/>
      <c r="E126" s="8">
        <f t="shared" si="1"/>
        <v>1437000</v>
      </c>
      <c r="F126" s="4"/>
      <c r="G126" s="4"/>
      <c r="H126" s="4"/>
    </row>
    <row r="127" spans="3:9">
      <c r="C127" s="4"/>
      <c r="D127" s="4"/>
      <c r="E127" s="8"/>
      <c r="F127" s="4"/>
      <c r="G127" s="4"/>
      <c r="H127" s="4"/>
    </row>
    <row r="128" spans="3:9">
      <c r="C128" s="4"/>
      <c r="D128" s="4"/>
      <c r="E128" s="8"/>
      <c r="F128" s="4"/>
      <c r="G128" s="4"/>
      <c r="H128" s="4"/>
    </row>
    <row r="129" spans="3:8">
      <c r="C129" s="4"/>
      <c r="D129" s="4"/>
      <c r="E129" s="8"/>
      <c r="F129" s="4"/>
      <c r="G129" s="4"/>
      <c r="H129" s="4"/>
    </row>
    <row r="130" spans="3:8">
      <c r="C130" s="4"/>
      <c r="D130" s="4"/>
      <c r="E130" s="8"/>
      <c r="F130" s="4"/>
      <c r="G130" s="4"/>
      <c r="H130" s="4"/>
    </row>
    <row r="131" spans="3:8">
      <c r="C131" s="4"/>
      <c r="D131" s="4"/>
      <c r="E131" s="8"/>
      <c r="F131" s="4"/>
      <c r="G131" s="4"/>
      <c r="H131" s="4"/>
    </row>
    <row r="132" spans="3:8">
      <c r="C132" s="4"/>
      <c r="D132" s="4"/>
      <c r="E132" s="8"/>
      <c r="F132" s="4"/>
      <c r="G132" s="4"/>
      <c r="H132" s="4"/>
    </row>
    <row r="133" spans="3:8">
      <c r="E133" s="7"/>
    </row>
    <row r="134" spans="3:8">
      <c r="E134" s="7"/>
    </row>
    <row r="135" spans="3:8">
      <c r="E135" s="7"/>
    </row>
  </sheetData>
  <pageMargins left="0.7" right="0.7" top="0.75" bottom="0.75" header="0.3" footer="0.3"/>
  <pageSetup orientation="portrait" verticalDpi="200"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2:N137"/>
  <sheetViews>
    <sheetView workbookViewId="0">
      <selection activeCell="I35" sqref="I35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9.140625" style="1" bestFit="1" customWidth="1"/>
    <col min="4" max="5" width="10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9.28515625" style="1" bestFit="1" customWidth="1"/>
    <col min="14" max="14" width="6.42578125" style="1" bestFit="1" customWidth="1"/>
    <col min="15" max="15" width="7.2851562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4462750</v>
      </c>
      <c r="F4" s="29">
        <v>0</v>
      </c>
      <c r="G4" s="13"/>
      <c r="H4" s="22">
        <v>-3518116</v>
      </c>
    </row>
    <row r="5" spans="2:11">
      <c r="B5" s="2"/>
      <c r="C5" s="16"/>
      <c r="D5" s="16"/>
      <c r="E5" s="8">
        <f>E4+C5+D5</f>
        <v>4462750</v>
      </c>
      <c r="F5" s="17"/>
      <c r="G5" s="17"/>
      <c r="H5" s="17"/>
    </row>
    <row r="6" spans="2:11">
      <c r="B6" s="2">
        <v>43648</v>
      </c>
      <c r="C6" s="16"/>
      <c r="D6" s="16">
        <v>-65300</v>
      </c>
      <c r="E6" s="8">
        <f t="shared" ref="E6:E74" si="0">E5+C6+D6</f>
        <v>4397450</v>
      </c>
      <c r="F6" s="17"/>
      <c r="G6" s="17"/>
      <c r="H6" s="17"/>
      <c r="I6" s="10" t="s">
        <v>750</v>
      </c>
    </row>
    <row r="7" spans="2:11">
      <c r="B7" s="2">
        <v>43648</v>
      </c>
      <c r="C7" s="16"/>
      <c r="D7" s="16"/>
      <c r="E7" s="8">
        <f t="shared" si="0"/>
        <v>4397450</v>
      </c>
      <c r="F7" s="17">
        <v>5000</v>
      </c>
      <c r="G7" s="17"/>
      <c r="H7" s="17"/>
      <c r="I7" s="10" t="s">
        <v>751</v>
      </c>
    </row>
    <row r="8" spans="2:11">
      <c r="B8" s="2">
        <v>43648</v>
      </c>
      <c r="C8" s="16"/>
      <c r="D8" s="16"/>
      <c r="E8" s="8">
        <f t="shared" si="0"/>
        <v>4397450</v>
      </c>
      <c r="F8" s="17">
        <v>5000</v>
      </c>
      <c r="G8" s="17"/>
      <c r="H8" s="17"/>
      <c r="I8" s="10" t="s">
        <v>752</v>
      </c>
    </row>
    <row r="9" spans="2:11">
      <c r="B9" s="32">
        <v>43649</v>
      </c>
      <c r="C9" s="17"/>
      <c r="D9" s="17">
        <v>-35000</v>
      </c>
      <c r="E9" s="8">
        <f t="shared" si="0"/>
        <v>4362450</v>
      </c>
      <c r="F9" s="17"/>
      <c r="G9" s="17"/>
      <c r="H9" s="17"/>
      <c r="I9" s="10" t="s">
        <v>753</v>
      </c>
      <c r="J9" s="20"/>
      <c r="K9" s="20"/>
    </row>
    <row r="10" spans="2:11">
      <c r="B10" s="2">
        <v>43649</v>
      </c>
      <c r="C10" s="17"/>
      <c r="D10" s="17">
        <v>-1300000</v>
      </c>
      <c r="E10" s="8">
        <f>E9+C10+D10</f>
        <v>3062450</v>
      </c>
      <c r="F10" s="17"/>
      <c r="G10" s="17"/>
      <c r="H10" s="17"/>
      <c r="I10" s="1" t="s">
        <v>756</v>
      </c>
      <c r="J10" s="20"/>
      <c r="K10" s="20"/>
    </row>
    <row r="11" spans="2:11">
      <c r="B11" s="32">
        <v>43657</v>
      </c>
      <c r="C11" s="17">
        <v>200000</v>
      </c>
      <c r="D11" s="17"/>
      <c r="E11" s="8">
        <f>E10+C11+D11</f>
        <v>3262450</v>
      </c>
      <c r="F11" s="17"/>
      <c r="G11" s="17"/>
      <c r="H11" s="17"/>
      <c r="I11" s="10" t="s">
        <v>755</v>
      </c>
      <c r="J11" s="20"/>
      <c r="K11" s="20"/>
    </row>
    <row r="12" spans="2:11">
      <c r="B12" s="32">
        <v>43657</v>
      </c>
      <c r="C12" s="17">
        <v>5000</v>
      </c>
      <c r="D12" s="17"/>
      <c r="E12" s="8">
        <f>E11+C12+D12</f>
        <v>3267450</v>
      </c>
      <c r="F12" s="17"/>
      <c r="G12" s="17"/>
      <c r="H12" s="17"/>
      <c r="I12" s="10" t="s">
        <v>754</v>
      </c>
      <c r="J12" s="20"/>
      <c r="K12" s="20"/>
    </row>
    <row r="13" spans="2:11">
      <c r="B13" s="32">
        <v>43657</v>
      </c>
      <c r="C13" s="17"/>
      <c r="D13" s="17">
        <v>-800000</v>
      </c>
      <c r="E13" s="8">
        <f t="shared" si="0"/>
        <v>2467450</v>
      </c>
      <c r="F13" s="17">
        <v>-800000</v>
      </c>
      <c r="G13" s="17"/>
      <c r="H13" s="17"/>
      <c r="I13" s="10" t="s">
        <v>757</v>
      </c>
      <c r="J13" s="20"/>
      <c r="K13" s="20"/>
    </row>
    <row r="14" spans="2:11">
      <c r="B14" s="32">
        <v>43657</v>
      </c>
      <c r="C14" s="17"/>
      <c r="D14" s="17">
        <v>-40000</v>
      </c>
      <c r="E14" s="8">
        <f t="shared" si="0"/>
        <v>2427450</v>
      </c>
      <c r="F14" s="17">
        <v>-40000</v>
      </c>
      <c r="G14" s="17"/>
      <c r="H14" s="17"/>
      <c r="I14" s="10" t="s">
        <v>758</v>
      </c>
      <c r="J14" s="20"/>
      <c r="K14" s="20"/>
    </row>
    <row r="15" spans="2:11">
      <c r="B15" s="32">
        <v>43657</v>
      </c>
      <c r="C15" s="17"/>
      <c r="D15" s="17">
        <v>-700</v>
      </c>
      <c r="E15" s="8">
        <f t="shared" si="0"/>
        <v>2426750</v>
      </c>
      <c r="F15" s="17"/>
      <c r="G15" s="17"/>
      <c r="H15" s="17"/>
      <c r="I15" s="10" t="s">
        <v>759</v>
      </c>
      <c r="J15" s="20"/>
      <c r="K15" s="20"/>
    </row>
    <row r="16" spans="2:11">
      <c r="B16" s="32">
        <v>43658</v>
      </c>
      <c r="C16" s="17"/>
      <c r="D16" s="17">
        <v>-14300</v>
      </c>
      <c r="E16" s="8">
        <f t="shared" si="0"/>
        <v>2412450</v>
      </c>
      <c r="F16" s="17"/>
      <c r="G16" s="17"/>
      <c r="H16" s="17"/>
      <c r="I16" s="10" t="s">
        <v>760</v>
      </c>
      <c r="J16" s="20"/>
      <c r="K16" s="20"/>
    </row>
    <row r="17" spans="2:11">
      <c r="B17" s="32">
        <v>43658</v>
      </c>
      <c r="C17" s="17"/>
      <c r="D17" s="17">
        <v>-1000</v>
      </c>
      <c r="E17" s="8">
        <f t="shared" si="0"/>
        <v>2411450</v>
      </c>
      <c r="F17" s="17"/>
      <c r="G17" s="17"/>
      <c r="H17" s="17"/>
      <c r="I17" s="10" t="s">
        <v>759</v>
      </c>
      <c r="J17" s="20"/>
      <c r="K17" s="20"/>
    </row>
    <row r="18" spans="2:11">
      <c r="B18" s="32">
        <v>43658</v>
      </c>
      <c r="C18" s="17">
        <v>400000</v>
      </c>
      <c r="D18" s="17"/>
      <c r="E18" s="8">
        <f t="shared" si="0"/>
        <v>2811450</v>
      </c>
      <c r="F18" s="17"/>
      <c r="G18" s="17"/>
      <c r="H18" s="17"/>
      <c r="I18" s="10" t="s">
        <v>761</v>
      </c>
      <c r="J18" s="20"/>
      <c r="K18" s="20"/>
    </row>
    <row r="19" spans="2:11">
      <c r="B19" s="32">
        <v>43658</v>
      </c>
      <c r="C19" s="17"/>
      <c r="D19" s="17"/>
      <c r="E19" s="8">
        <f t="shared" si="0"/>
        <v>2811450</v>
      </c>
      <c r="F19" s="17">
        <v>15000</v>
      </c>
      <c r="G19" s="17"/>
      <c r="H19" s="17"/>
      <c r="I19" s="10" t="s">
        <v>760</v>
      </c>
      <c r="J19" s="20"/>
      <c r="K19" s="20"/>
    </row>
    <row r="20" spans="2:11">
      <c r="B20" s="32">
        <v>43658</v>
      </c>
      <c r="C20" s="17"/>
      <c r="D20" s="17"/>
      <c r="E20" s="8">
        <f t="shared" si="0"/>
        <v>2811450</v>
      </c>
      <c r="F20" s="17">
        <v>39000</v>
      </c>
      <c r="G20" s="17"/>
      <c r="H20" s="17"/>
      <c r="I20" s="1" t="s">
        <v>762</v>
      </c>
      <c r="J20" s="20"/>
      <c r="K20" s="20"/>
    </row>
    <row r="21" spans="2:11">
      <c r="B21" s="32">
        <v>43658</v>
      </c>
      <c r="C21" s="17"/>
      <c r="D21" s="17"/>
      <c r="E21" s="8">
        <f t="shared" si="0"/>
        <v>2811450</v>
      </c>
      <c r="F21" s="17">
        <v>15000</v>
      </c>
      <c r="G21" s="17"/>
      <c r="H21" s="17"/>
      <c r="I21" s="1" t="s">
        <v>763</v>
      </c>
      <c r="J21" s="20"/>
      <c r="K21" s="20"/>
    </row>
    <row r="22" spans="2:11">
      <c r="B22" s="32">
        <v>43658</v>
      </c>
      <c r="C22" s="17"/>
      <c r="D22" s="17"/>
      <c r="E22" s="8">
        <f t="shared" si="0"/>
        <v>2811450</v>
      </c>
      <c r="F22" s="17">
        <v>48000</v>
      </c>
      <c r="G22" s="17"/>
      <c r="H22" s="17"/>
      <c r="I22" s="10" t="s">
        <v>764</v>
      </c>
      <c r="J22" s="20"/>
      <c r="K22" s="20"/>
    </row>
    <row r="23" spans="2:11">
      <c r="B23" s="32">
        <v>43658</v>
      </c>
      <c r="C23" s="17"/>
      <c r="D23" s="17"/>
      <c r="E23" s="8">
        <f t="shared" si="0"/>
        <v>2811450</v>
      </c>
      <c r="F23" s="17">
        <v>100000</v>
      </c>
      <c r="G23" s="17"/>
      <c r="H23" s="17"/>
      <c r="I23" s="10" t="s">
        <v>765</v>
      </c>
      <c r="J23" s="20"/>
      <c r="K23" s="20"/>
    </row>
    <row r="24" spans="2:11">
      <c r="B24" s="32">
        <v>43658</v>
      </c>
      <c r="C24" s="17"/>
      <c r="D24" s="17"/>
      <c r="E24" s="8">
        <f t="shared" si="0"/>
        <v>2811450</v>
      </c>
      <c r="F24" s="17">
        <v>100000</v>
      </c>
      <c r="G24" s="17"/>
      <c r="H24" s="17"/>
      <c r="I24" s="10" t="s">
        <v>766</v>
      </c>
      <c r="J24" s="20"/>
      <c r="K24" s="20"/>
    </row>
    <row r="25" spans="2:11">
      <c r="B25" s="32">
        <v>43658</v>
      </c>
      <c r="C25" s="17"/>
      <c r="D25" s="17">
        <v>-30000</v>
      </c>
      <c r="E25" s="8">
        <f t="shared" si="0"/>
        <v>2781450</v>
      </c>
      <c r="F25" s="17"/>
      <c r="G25" s="17"/>
      <c r="H25" s="17"/>
      <c r="I25" s="10" t="s">
        <v>768</v>
      </c>
      <c r="J25" s="20"/>
      <c r="K25" s="20"/>
    </row>
    <row r="26" spans="2:11">
      <c r="B26" s="32">
        <v>43661</v>
      </c>
      <c r="C26" s="17"/>
      <c r="D26" s="17"/>
      <c r="E26" s="8">
        <f t="shared" si="0"/>
        <v>2781450</v>
      </c>
      <c r="F26" s="17">
        <v>83000</v>
      </c>
      <c r="G26" s="17"/>
      <c r="H26" s="17"/>
      <c r="I26" s="10" t="s">
        <v>771</v>
      </c>
      <c r="J26" s="20"/>
      <c r="K26" s="20"/>
    </row>
    <row r="27" spans="2:11">
      <c r="B27" s="32">
        <v>43662</v>
      </c>
      <c r="C27" s="17"/>
      <c r="D27" s="17"/>
      <c r="E27" s="8">
        <f t="shared" si="0"/>
        <v>2781450</v>
      </c>
      <c r="F27" s="17">
        <v>202800</v>
      </c>
      <c r="G27" s="17"/>
      <c r="H27" s="17"/>
      <c r="I27" s="10" t="s">
        <v>772</v>
      </c>
      <c r="J27" s="20"/>
      <c r="K27" s="20"/>
    </row>
    <row r="28" spans="2:11">
      <c r="B28" s="2">
        <v>43662</v>
      </c>
      <c r="C28" s="17">
        <v>50000</v>
      </c>
      <c r="D28" s="17"/>
      <c r="E28" s="8">
        <f t="shared" si="0"/>
        <v>2831450</v>
      </c>
      <c r="F28" s="17"/>
      <c r="G28" s="17"/>
      <c r="H28" s="17"/>
      <c r="I28" s="10" t="s">
        <v>767</v>
      </c>
      <c r="J28" s="20"/>
      <c r="K28" s="20"/>
    </row>
    <row r="29" spans="2:11">
      <c r="B29" s="2">
        <v>43664</v>
      </c>
      <c r="C29" s="17"/>
      <c r="D29" s="17"/>
      <c r="E29" s="8">
        <f t="shared" si="0"/>
        <v>2831450</v>
      </c>
      <c r="F29" s="17">
        <v>61000</v>
      </c>
      <c r="G29" s="17"/>
      <c r="H29" s="17"/>
      <c r="I29" s="10" t="s">
        <v>781</v>
      </c>
      <c r="J29" s="20"/>
      <c r="K29" s="20"/>
    </row>
    <row r="30" spans="2:11">
      <c r="B30" s="2">
        <v>43664</v>
      </c>
      <c r="C30" s="17">
        <v>81250</v>
      </c>
      <c r="D30" s="17"/>
      <c r="E30" s="8">
        <f t="shared" si="0"/>
        <v>2912700</v>
      </c>
      <c r="F30" s="17"/>
      <c r="G30" s="17"/>
      <c r="H30" s="17"/>
      <c r="I30" s="10" t="s">
        <v>769</v>
      </c>
      <c r="J30" s="20"/>
      <c r="K30" s="20"/>
    </row>
    <row r="31" spans="2:11">
      <c r="B31" s="2">
        <v>43665</v>
      </c>
      <c r="C31" s="17"/>
      <c r="D31" s="17"/>
      <c r="E31" s="8">
        <f t="shared" si="0"/>
        <v>2912700</v>
      </c>
      <c r="F31" s="17">
        <v>30600</v>
      </c>
      <c r="G31" s="17"/>
      <c r="H31" s="17"/>
      <c r="I31" s="10" t="s">
        <v>770</v>
      </c>
      <c r="J31" s="20"/>
      <c r="K31" s="20"/>
    </row>
    <row r="32" spans="2:11">
      <c r="B32" s="32">
        <v>43668</v>
      </c>
      <c r="C32" s="17"/>
      <c r="D32" s="17"/>
      <c r="E32" s="8">
        <f t="shared" si="0"/>
        <v>2912700</v>
      </c>
      <c r="F32" s="17">
        <v>23750</v>
      </c>
      <c r="G32" s="17"/>
      <c r="H32" s="17"/>
      <c r="I32" s="10" t="s">
        <v>773</v>
      </c>
      <c r="J32" s="20"/>
      <c r="K32" s="20"/>
    </row>
    <row r="33" spans="2:13">
      <c r="B33" s="32">
        <v>43669</v>
      </c>
      <c r="C33" s="17">
        <v>6988000</v>
      </c>
      <c r="D33" s="17"/>
      <c r="E33" s="8">
        <f t="shared" si="0"/>
        <v>9900700</v>
      </c>
      <c r="F33" s="17"/>
      <c r="G33" s="17"/>
      <c r="H33" s="17"/>
      <c r="I33" s="19" t="s">
        <v>791</v>
      </c>
      <c r="J33" s="20"/>
      <c r="K33" s="20"/>
      <c r="M33" s="2"/>
    </row>
    <row r="34" spans="2:13">
      <c r="B34" s="32">
        <v>43669</v>
      </c>
      <c r="C34" s="17">
        <v>1500000</v>
      </c>
      <c r="D34" s="17"/>
      <c r="E34" s="8">
        <f t="shared" si="0"/>
        <v>11400700</v>
      </c>
      <c r="F34" s="17"/>
      <c r="G34" s="17"/>
      <c r="H34" s="17"/>
      <c r="I34" s="10" t="s">
        <v>810</v>
      </c>
      <c r="J34" s="20"/>
      <c r="K34" s="20"/>
      <c r="M34" s="2"/>
    </row>
    <row r="35" spans="2:13">
      <c r="B35" s="32">
        <v>43669</v>
      </c>
      <c r="C35" s="17"/>
      <c r="D35" s="17"/>
      <c r="E35" s="8">
        <f t="shared" si="0"/>
        <v>11400700</v>
      </c>
      <c r="F35" s="17">
        <v>402300</v>
      </c>
      <c r="G35" s="17"/>
      <c r="H35" s="17"/>
      <c r="I35" s="10" t="s">
        <v>792</v>
      </c>
      <c r="J35" s="20"/>
      <c r="K35" s="20"/>
    </row>
    <row r="36" spans="2:13">
      <c r="B36" s="32">
        <v>43670</v>
      </c>
      <c r="C36" s="17"/>
      <c r="D36" s="17">
        <v>-2000</v>
      </c>
      <c r="E36" s="8">
        <f t="shared" si="0"/>
        <v>11398700</v>
      </c>
      <c r="F36" s="17"/>
      <c r="G36" s="17"/>
      <c r="H36" s="17"/>
      <c r="I36" s="10" t="s">
        <v>793</v>
      </c>
      <c r="J36" s="20"/>
      <c r="K36" s="20"/>
    </row>
    <row r="37" spans="2:13">
      <c r="B37" s="32">
        <v>43670</v>
      </c>
      <c r="C37" s="17">
        <v>165000</v>
      </c>
      <c r="D37" s="17"/>
      <c r="E37" s="8">
        <f t="shared" si="0"/>
        <v>11563700</v>
      </c>
      <c r="F37" s="17"/>
      <c r="G37" s="17"/>
      <c r="H37" s="17"/>
      <c r="I37" s="10" t="s">
        <v>794</v>
      </c>
      <c r="J37" s="20"/>
      <c r="K37" s="20"/>
    </row>
    <row r="38" spans="2:13">
      <c r="B38" s="32">
        <v>43670</v>
      </c>
      <c r="C38" s="17">
        <v>12500</v>
      </c>
      <c r="D38" s="17"/>
      <c r="E38" s="8">
        <f t="shared" si="0"/>
        <v>11576200</v>
      </c>
      <c r="F38" s="17"/>
      <c r="G38" s="17"/>
      <c r="H38" s="17"/>
      <c r="I38" s="10" t="s">
        <v>795</v>
      </c>
      <c r="J38" s="20"/>
      <c r="K38" s="20"/>
    </row>
    <row r="39" spans="2:13">
      <c r="B39" s="32">
        <v>43670</v>
      </c>
      <c r="C39" s="17">
        <v>56000</v>
      </c>
      <c r="D39" s="17"/>
      <c r="E39" s="8">
        <f t="shared" si="0"/>
        <v>11632200</v>
      </c>
      <c r="F39" s="17"/>
      <c r="G39" s="17"/>
      <c r="H39" s="17"/>
      <c r="I39" s="10" t="s">
        <v>796</v>
      </c>
      <c r="J39" s="20"/>
      <c r="K39" s="20"/>
    </row>
    <row r="40" spans="2:13">
      <c r="B40" s="32">
        <v>43670</v>
      </c>
      <c r="C40" s="17">
        <v>800000</v>
      </c>
      <c r="D40" s="17"/>
      <c r="E40" s="8">
        <f t="shared" si="0"/>
        <v>12432200</v>
      </c>
      <c r="F40" s="17"/>
      <c r="G40" s="17"/>
      <c r="H40" s="17"/>
      <c r="I40" s="10" t="s">
        <v>797</v>
      </c>
      <c r="J40" s="20"/>
      <c r="K40" s="20"/>
    </row>
    <row r="41" spans="2:13">
      <c r="B41" s="32">
        <v>43671</v>
      </c>
      <c r="C41" s="17"/>
      <c r="D41" s="17">
        <v>-300150</v>
      </c>
      <c r="E41" s="8">
        <f>E40+C41+D41</f>
        <v>12132050</v>
      </c>
      <c r="F41" s="17"/>
      <c r="G41" s="17"/>
      <c r="H41" s="17"/>
      <c r="I41" s="10" t="s">
        <v>61</v>
      </c>
      <c r="J41" s="20"/>
      <c r="K41" s="20"/>
    </row>
    <row r="42" spans="2:13">
      <c r="B42" s="32">
        <v>43671</v>
      </c>
      <c r="C42" s="17"/>
      <c r="D42" s="17">
        <v>-800000</v>
      </c>
      <c r="E42" s="8">
        <f>E41+C42+D42</f>
        <v>11332050</v>
      </c>
      <c r="F42" s="17"/>
      <c r="G42" s="17"/>
      <c r="H42" s="17"/>
      <c r="I42" s="1" t="s">
        <v>798</v>
      </c>
      <c r="J42" s="20"/>
      <c r="K42" s="20"/>
    </row>
    <row r="43" spans="2:13">
      <c r="B43" s="32">
        <v>43671</v>
      </c>
      <c r="C43" s="17"/>
      <c r="D43" s="17">
        <v>-92000</v>
      </c>
      <c r="E43" s="8">
        <f t="shared" si="0"/>
        <v>11240050</v>
      </c>
      <c r="F43" s="17"/>
      <c r="G43" s="17"/>
      <c r="H43" s="17"/>
      <c r="I43" s="10" t="s">
        <v>62</v>
      </c>
      <c r="J43" s="20"/>
      <c r="K43" s="20"/>
    </row>
    <row r="44" spans="2:13">
      <c r="B44" s="32">
        <v>43672</v>
      </c>
      <c r="C44" s="17">
        <v>393000</v>
      </c>
      <c r="D44" s="17"/>
      <c r="E44" s="8">
        <f t="shared" si="0"/>
        <v>11633050</v>
      </c>
      <c r="F44" s="17"/>
      <c r="G44" s="17"/>
      <c r="H44" s="17"/>
      <c r="I44" s="10" t="s">
        <v>799</v>
      </c>
      <c r="J44" s="20"/>
      <c r="K44" s="20"/>
    </row>
    <row r="45" spans="2:13">
      <c r="B45" s="32">
        <v>43675</v>
      </c>
      <c r="C45" s="17"/>
      <c r="D45" s="17"/>
      <c r="E45" s="8">
        <f>E44+C45+D45</f>
        <v>11633050</v>
      </c>
      <c r="F45" s="17">
        <v>246500</v>
      </c>
      <c r="G45" s="17"/>
      <c r="H45" s="17"/>
      <c r="I45" s="10" t="s">
        <v>823</v>
      </c>
      <c r="J45" s="20"/>
      <c r="K45" s="20"/>
    </row>
    <row r="46" spans="2:13">
      <c r="B46" s="32">
        <v>43675</v>
      </c>
      <c r="C46" s="17"/>
      <c r="D46" s="17"/>
      <c r="E46" s="8">
        <f>E45+C46+D46</f>
        <v>11633050</v>
      </c>
      <c r="F46" s="17">
        <v>100000</v>
      </c>
      <c r="G46" s="17"/>
      <c r="H46" s="17"/>
      <c r="I46" s="10" t="s">
        <v>825</v>
      </c>
      <c r="J46" s="20"/>
      <c r="K46" s="20"/>
    </row>
    <row r="47" spans="2:13">
      <c r="B47" s="32">
        <v>43676</v>
      </c>
      <c r="C47" s="17"/>
      <c r="D47" s="17"/>
      <c r="E47" s="8">
        <f t="shared" si="0"/>
        <v>11633050</v>
      </c>
      <c r="F47" s="17"/>
      <c r="G47" s="17"/>
      <c r="H47" s="17">
        <v>-236100</v>
      </c>
      <c r="I47" s="1" t="s">
        <v>802</v>
      </c>
      <c r="J47" s="20"/>
      <c r="K47" s="20"/>
    </row>
    <row r="48" spans="2:13">
      <c r="B48" s="32">
        <v>43676</v>
      </c>
      <c r="C48" s="17"/>
      <c r="D48" s="17"/>
      <c r="E48" s="8">
        <f t="shared" si="0"/>
        <v>11633050</v>
      </c>
      <c r="F48" s="17"/>
      <c r="G48" s="17"/>
      <c r="H48" s="17">
        <v>-236100</v>
      </c>
      <c r="I48" s="10" t="s">
        <v>471</v>
      </c>
      <c r="J48" s="20"/>
      <c r="K48" s="20"/>
    </row>
    <row r="49" spans="2:12">
      <c r="B49" s="32">
        <v>43676</v>
      </c>
      <c r="C49" s="17"/>
      <c r="D49" s="17">
        <v>-32000</v>
      </c>
      <c r="E49" s="8">
        <f t="shared" si="0"/>
        <v>11601050</v>
      </c>
      <c r="F49" s="17">
        <v>-32000</v>
      </c>
      <c r="G49" s="17"/>
      <c r="H49" s="17"/>
      <c r="I49" s="10" t="s">
        <v>702</v>
      </c>
      <c r="J49" s="20"/>
      <c r="K49" s="20"/>
    </row>
    <row r="50" spans="2:12">
      <c r="B50" s="32">
        <v>43676</v>
      </c>
      <c r="C50" s="17"/>
      <c r="D50" s="17">
        <v>-32000</v>
      </c>
      <c r="E50" s="8">
        <f t="shared" si="0"/>
        <v>11569050</v>
      </c>
      <c r="F50" s="17">
        <v>-32000</v>
      </c>
      <c r="G50" s="17"/>
      <c r="H50" s="17"/>
      <c r="I50" s="10" t="s">
        <v>703</v>
      </c>
      <c r="J50" s="20"/>
      <c r="K50" s="20"/>
    </row>
    <row r="51" spans="2:12">
      <c r="B51" s="32">
        <v>43676</v>
      </c>
      <c r="C51" s="17"/>
      <c r="D51" s="17">
        <v>-2400</v>
      </c>
      <c r="E51" s="8">
        <f t="shared" si="0"/>
        <v>11566650</v>
      </c>
      <c r="F51" s="17"/>
      <c r="G51" s="17"/>
      <c r="H51" s="17"/>
      <c r="I51" s="10" t="s">
        <v>803</v>
      </c>
      <c r="J51" s="20"/>
      <c r="K51" s="20"/>
    </row>
    <row r="52" spans="2:12">
      <c r="B52" s="32">
        <v>43677</v>
      </c>
      <c r="C52" s="17"/>
      <c r="D52" s="17">
        <v>-10000</v>
      </c>
      <c r="E52" s="8">
        <f t="shared" si="0"/>
        <v>11556650</v>
      </c>
      <c r="F52" s="17"/>
      <c r="G52" s="17"/>
      <c r="H52" s="17"/>
      <c r="I52" s="10" t="s">
        <v>804</v>
      </c>
    </row>
    <row r="53" spans="2:12">
      <c r="B53" s="32">
        <v>43677</v>
      </c>
      <c r="C53" s="17"/>
      <c r="D53" s="17"/>
      <c r="E53" s="8">
        <f t="shared" si="0"/>
        <v>11556650</v>
      </c>
      <c r="F53" s="17"/>
      <c r="G53" s="17"/>
      <c r="H53" s="17">
        <v>3857000</v>
      </c>
      <c r="I53" s="10" t="s">
        <v>805</v>
      </c>
      <c r="J53" s="20"/>
      <c r="K53" s="20"/>
    </row>
    <row r="54" spans="2:12">
      <c r="B54" s="32"/>
      <c r="C54" s="17"/>
      <c r="D54" s="17"/>
      <c r="E54" s="8">
        <f t="shared" si="0"/>
        <v>11556650</v>
      </c>
      <c r="F54" s="17"/>
      <c r="G54" s="17"/>
      <c r="H54" s="17">
        <v>130000</v>
      </c>
      <c r="I54" s="10" t="s">
        <v>807</v>
      </c>
      <c r="J54" s="20"/>
      <c r="K54" s="20"/>
    </row>
    <row r="55" spans="2:12">
      <c r="B55" s="32"/>
      <c r="C55" s="17"/>
      <c r="D55" s="17"/>
      <c r="E55" s="8">
        <f t="shared" si="0"/>
        <v>11556650</v>
      </c>
      <c r="F55" s="17">
        <f>SUM(F4:F54)</f>
        <v>572950</v>
      </c>
      <c r="G55" s="17"/>
      <c r="H55" s="17">
        <f>SUM(H4:H54)</f>
        <v>-3316</v>
      </c>
      <c r="I55" s="10"/>
      <c r="J55" s="20"/>
      <c r="K55" s="20"/>
    </row>
    <row r="56" spans="2:12">
      <c r="B56" s="32"/>
      <c r="C56" s="36"/>
      <c r="D56" s="17"/>
      <c r="E56" s="8">
        <f t="shared" si="0"/>
        <v>11556650</v>
      </c>
      <c r="F56" s="36"/>
      <c r="G56" s="36"/>
      <c r="H56" s="36">
        <f>H55-F55</f>
        <v>-576266</v>
      </c>
      <c r="I56" s="10"/>
    </row>
    <row r="57" spans="2:12">
      <c r="B57" s="32"/>
      <c r="C57" s="17"/>
      <c r="D57" s="17"/>
      <c r="E57" s="8">
        <f t="shared" si="0"/>
        <v>11556650</v>
      </c>
      <c r="F57" s="17"/>
      <c r="G57" s="17"/>
      <c r="H57" s="17"/>
      <c r="I57" s="10"/>
    </row>
    <row r="58" spans="2:12">
      <c r="B58" s="32"/>
      <c r="C58" s="17"/>
      <c r="D58" s="17">
        <v>-1000000</v>
      </c>
      <c r="E58" s="8">
        <f t="shared" si="0"/>
        <v>10556650</v>
      </c>
      <c r="F58" s="17"/>
      <c r="G58" s="17"/>
      <c r="H58" s="17"/>
      <c r="I58" s="10" t="s">
        <v>806</v>
      </c>
    </row>
    <row r="59" spans="2:12">
      <c r="B59" s="32"/>
      <c r="C59" s="17"/>
      <c r="D59" s="17">
        <v>-1000000</v>
      </c>
      <c r="E59" s="8">
        <f t="shared" si="0"/>
        <v>9556650</v>
      </c>
      <c r="F59" s="17"/>
      <c r="G59" s="17"/>
      <c r="H59" s="17"/>
      <c r="I59" s="10" t="s">
        <v>42</v>
      </c>
    </row>
    <row r="60" spans="2:12">
      <c r="B60" s="32"/>
      <c r="C60" s="17"/>
      <c r="D60" s="17"/>
      <c r="E60" s="8">
        <f t="shared" si="0"/>
        <v>9556650</v>
      </c>
      <c r="F60" s="17"/>
      <c r="G60" s="17"/>
      <c r="H60" s="17"/>
      <c r="I60" s="10"/>
      <c r="J60" s="10"/>
      <c r="K60" s="10"/>
      <c r="L60" s="10"/>
    </row>
    <row r="61" spans="2:12">
      <c r="B61" s="28" t="s">
        <v>47</v>
      </c>
      <c r="C61" s="22"/>
      <c r="D61" s="22"/>
      <c r="E61" s="14">
        <f t="shared" si="0"/>
        <v>9556650</v>
      </c>
      <c r="F61" s="22"/>
      <c r="G61" s="22"/>
      <c r="H61" s="22">
        <f>H56</f>
        <v>-576266</v>
      </c>
      <c r="I61" s="10"/>
    </row>
    <row r="62" spans="2:12">
      <c r="B62" s="32"/>
      <c r="C62" s="17"/>
      <c r="D62" s="17"/>
      <c r="E62" s="8">
        <f t="shared" si="0"/>
        <v>9556650</v>
      </c>
      <c r="F62" s="17"/>
      <c r="G62" s="17"/>
      <c r="H62" s="17"/>
      <c r="I62" s="10"/>
      <c r="J62" s="10"/>
      <c r="K62" s="10"/>
    </row>
    <row r="63" spans="2:12">
      <c r="B63" s="2"/>
      <c r="C63" s="16"/>
      <c r="D63" s="16"/>
      <c r="E63" s="8">
        <f t="shared" si="0"/>
        <v>9556650</v>
      </c>
      <c r="F63" s="10"/>
      <c r="G63" s="10"/>
      <c r="H63" s="10"/>
      <c r="I63" s="10"/>
      <c r="J63" s="10"/>
      <c r="K63" s="10"/>
    </row>
    <row r="64" spans="2:12">
      <c r="B64" s="2"/>
      <c r="C64" s="16"/>
      <c r="D64" s="16"/>
      <c r="E64" s="8">
        <f t="shared" si="0"/>
        <v>9556650</v>
      </c>
      <c r="F64" s="10"/>
      <c r="G64" s="10"/>
      <c r="H64" s="17"/>
      <c r="I64" s="10"/>
      <c r="J64" s="10"/>
      <c r="K64" s="10"/>
    </row>
    <row r="65" spans="1:14">
      <c r="B65" s="39"/>
      <c r="C65" s="36"/>
      <c r="D65" s="36"/>
      <c r="E65" s="9">
        <f t="shared" si="0"/>
        <v>9556650</v>
      </c>
      <c r="F65" s="48"/>
      <c r="G65" s="48"/>
      <c r="H65" s="36"/>
      <c r="I65" s="10"/>
      <c r="J65" s="10"/>
      <c r="K65" s="10"/>
    </row>
    <row r="66" spans="1:14">
      <c r="B66" s="2"/>
      <c r="C66" s="16"/>
      <c r="D66" s="16"/>
      <c r="E66" s="8">
        <f t="shared" si="0"/>
        <v>9556650</v>
      </c>
      <c r="F66" s="17"/>
      <c r="G66" s="17"/>
      <c r="H66" s="10"/>
      <c r="I66" s="48"/>
      <c r="J66" s="10"/>
      <c r="K66" s="10"/>
    </row>
    <row r="67" spans="1:14">
      <c r="B67" s="2"/>
      <c r="C67" s="16"/>
      <c r="D67" s="16"/>
      <c r="E67" s="8">
        <f t="shared" si="0"/>
        <v>9556650</v>
      </c>
      <c r="F67" s="17"/>
      <c r="G67" s="17"/>
      <c r="H67" s="17"/>
      <c r="I67" s="48"/>
      <c r="J67" s="10"/>
      <c r="K67" s="10"/>
    </row>
    <row r="68" spans="1:14">
      <c r="A68" s="44"/>
      <c r="B68" s="44"/>
      <c r="C68" s="43"/>
      <c r="D68" s="43">
        <v>-26650</v>
      </c>
      <c r="E68" s="8">
        <f t="shared" si="0"/>
        <v>9530000</v>
      </c>
      <c r="F68" s="43"/>
      <c r="G68" s="43"/>
      <c r="H68" s="43"/>
      <c r="I68" s="44" t="s">
        <v>263</v>
      </c>
    </row>
    <row r="69" spans="1:14">
      <c r="B69" s="39"/>
      <c r="C69" s="17"/>
      <c r="D69" s="17"/>
      <c r="E69" s="8">
        <f t="shared" si="0"/>
        <v>9530000</v>
      </c>
      <c r="F69" s="17"/>
      <c r="G69" s="17"/>
      <c r="H69" s="17"/>
      <c r="I69" s="10"/>
    </row>
    <row r="70" spans="1:14">
      <c r="B70" s="32"/>
      <c r="C70" s="17"/>
      <c r="D70" s="17"/>
      <c r="E70" s="8">
        <f t="shared" si="0"/>
        <v>9530000</v>
      </c>
      <c r="F70" s="17"/>
      <c r="G70" s="17"/>
      <c r="H70" s="17"/>
      <c r="I70" s="10"/>
    </row>
    <row r="71" spans="1:14">
      <c r="B71" s="39"/>
      <c r="C71" s="17"/>
      <c r="D71" s="17"/>
      <c r="E71" s="8">
        <f t="shared" si="0"/>
        <v>9530000</v>
      </c>
      <c r="F71" s="36"/>
      <c r="G71" s="36"/>
      <c r="H71" s="36"/>
    </row>
    <row r="72" spans="1:14">
      <c r="B72" s="2"/>
      <c r="C72" s="16"/>
      <c r="D72" s="16"/>
      <c r="E72" s="8">
        <f t="shared" si="0"/>
        <v>9530000</v>
      </c>
      <c r="F72" s="17"/>
      <c r="G72" s="17"/>
      <c r="H72" s="17"/>
      <c r="I72" s="10"/>
      <c r="K72" s="44" t="s">
        <v>790</v>
      </c>
    </row>
    <row r="73" spans="1:14">
      <c r="B73" s="2"/>
      <c r="C73" s="16"/>
      <c r="D73" s="16"/>
      <c r="E73" s="8">
        <f t="shared" si="0"/>
        <v>9530000</v>
      </c>
      <c r="F73" s="17"/>
      <c r="G73" s="17"/>
      <c r="H73" s="17"/>
      <c r="I73" s="48"/>
      <c r="J73" s="48"/>
      <c r="K73" s="44" t="s">
        <v>784</v>
      </c>
      <c r="L73" s="53">
        <v>-18000000</v>
      </c>
      <c r="M73" s="44" t="s">
        <v>788</v>
      </c>
      <c r="N73" s="44"/>
    </row>
    <row r="74" spans="1:14">
      <c r="B74" s="2"/>
      <c r="C74" s="16"/>
      <c r="D74" s="16"/>
      <c r="E74" s="8">
        <f t="shared" si="0"/>
        <v>9530000</v>
      </c>
      <c r="F74" s="17"/>
      <c r="G74" s="17"/>
      <c r="H74" s="17"/>
      <c r="I74" s="48"/>
      <c r="J74" s="48"/>
      <c r="K74" s="44" t="s">
        <v>784</v>
      </c>
      <c r="L74" s="53">
        <v>-35000000</v>
      </c>
      <c r="M74" s="44" t="s">
        <v>789</v>
      </c>
      <c r="N74" s="44"/>
    </row>
    <row r="75" spans="1:14">
      <c r="B75" s="2"/>
      <c r="C75" s="16"/>
      <c r="D75" s="16"/>
      <c r="E75" s="8">
        <f t="shared" ref="E75:E128" si="1">E74+C75+D75</f>
        <v>9530000</v>
      </c>
      <c r="F75" s="16"/>
      <c r="G75" s="16"/>
      <c r="H75" s="16"/>
      <c r="I75" s="48"/>
      <c r="J75" s="48"/>
      <c r="K75" s="44" t="s">
        <v>784</v>
      </c>
      <c r="L75" s="53">
        <v>-10000000</v>
      </c>
      <c r="M75" s="44" t="s">
        <v>782</v>
      </c>
      <c r="N75" s="44"/>
    </row>
    <row r="76" spans="1:14">
      <c r="B76" s="2"/>
      <c r="C76" s="16"/>
      <c r="D76" s="16"/>
      <c r="E76" s="8">
        <f t="shared" si="1"/>
        <v>9530000</v>
      </c>
      <c r="F76" s="16"/>
      <c r="G76" s="16"/>
      <c r="H76" s="16"/>
      <c r="I76" s="54"/>
      <c r="J76" s="48"/>
      <c r="K76" s="44" t="s">
        <v>785</v>
      </c>
      <c r="L76" s="53">
        <f>SUM(L73:L75)</f>
        <v>-63000000</v>
      </c>
      <c r="M76" s="44"/>
      <c r="N76" s="44"/>
    </row>
    <row r="77" spans="1:14">
      <c r="B77" s="2"/>
      <c r="C77" s="16"/>
      <c r="D77" s="16"/>
      <c r="E77" s="8">
        <f t="shared" si="1"/>
        <v>9530000</v>
      </c>
      <c r="F77" s="16"/>
      <c r="G77" s="16"/>
      <c r="H77" s="16"/>
      <c r="I77" s="48"/>
      <c r="J77" s="48"/>
      <c r="K77" s="44"/>
      <c r="L77" s="53">
        <v>80000000</v>
      </c>
      <c r="M77" s="44" t="s">
        <v>713</v>
      </c>
      <c r="N77" s="44"/>
    </row>
    <row r="78" spans="1:14">
      <c r="B78" s="2"/>
      <c r="C78" s="16"/>
      <c r="D78" s="16"/>
      <c r="E78" s="8">
        <f t="shared" si="1"/>
        <v>9530000</v>
      </c>
      <c r="F78" s="16"/>
      <c r="G78" s="16"/>
      <c r="H78" s="16"/>
      <c r="I78" s="48"/>
      <c r="J78" s="48"/>
      <c r="K78" s="44"/>
      <c r="L78" s="53">
        <f>L76+L77</f>
        <v>17000000</v>
      </c>
      <c r="M78" s="44" t="s">
        <v>714</v>
      </c>
      <c r="N78" s="44"/>
    </row>
    <row r="79" spans="1:14">
      <c r="B79" s="2"/>
      <c r="C79" s="16"/>
      <c r="D79" s="16"/>
      <c r="E79" s="8">
        <f t="shared" si="1"/>
        <v>9530000</v>
      </c>
      <c r="F79" s="16"/>
      <c r="G79" s="16"/>
      <c r="H79" s="16"/>
      <c r="I79" s="10"/>
      <c r="J79" s="10"/>
      <c r="K79" s="44" t="s">
        <v>784</v>
      </c>
      <c r="L79" s="53">
        <v>-10000000</v>
      </c>
      <c r="M79" s="44" t="s">
        <v>783</v>
      </c>
      <c r="N79" s="19"/>
    </row>
    <row r="80" spans="1:14">
      <c r="B80" s="2"/>
      <c r="C80" s="16"/>
      <c r="D80" s="16"/>
      <c r="E80" s="8">
        <f t="shared" si="1"/>
        <v>9530000</v>
      </c>
      <c r="F80" s="16"/>
      <c r="G80" s="16"/>
      <c r="H80" s="16"/>
      <c r="K80" s="44" t="s">
        <v>784</v>
      </c>
      <c r="L80" s="53">
        <v>-7000000</v>
      </c>
      <c r="M80" s="44" t="s">
        <v>786</v>
      </c>
      <c r="N80" s="19"/>
    </row>
    <row r="81" spans="2:13">
      <c r="B81" s="2"/>
      <c r="C81" s="16"/>
      <c r="D81" s="16"/>
      <c r="E81" s="8">
        <f t="shared" si="1"/>
        <v>9530000</v>
      </c>
      <c r="F81" s="16"/>
      <c r="G81" s="16"/>
      <c r="H81" s="16"/>
      <c r="K81" s="44" t="s">
        <v>714</v>
      </c>
      <c r="L81" s="53">
        <f>L78+L79+L80</f>
        <v>0</v>
      </c>
    </row>
    <row r="82" spans="2:13">
      <c r="B82" s="2"/>
      <c r="C82" s="16"/>
      <c r="D82" s="16"/>
      <c r="E82" s="8">
        <f t="shared" si="1"/>
        <v>9530000</v>
      </c>
      <c r="F82" s="16"/>
      <c r="G82" s="16"/>
      <c r="H82" s="16"/>
    </row>
    <row r="83" spans="2:13">
      <c r="B83" s="2"/>
      <c r="C83" s="17"/>
      <c r="D83" s="17"/>
      <c r="E83" s="8">
        <f t="shared" si="1"/>
        <v>9530000</v>
      </c>
      <c r="F83" s="17"/>
      <c r="G83" s="17"/>
      <c r="H83" s="17"/>
      <c r="I83" s="10"/>
    </row>
    <row r="84" spans="2:13">
      <c r="B84" s="32"/>
      <c r="C84" s="17"/>
      <c r="D84" s="17"/>
      <c r="E84" s="8">
        <f t="shared" si="1"/>
        <v>9530000</v>
      </c>
      <c r="F84" s="17"/>
      <c r="G84" s="17"/>
      <c r="H84" s="17"/>
      <c r="I84" s="10"/>
      <c r="J84" s="10"/>
      <c r="K84" s="10"/>
      <c r="L84" s="10"/>
      <c r="M84" s="10"/>
    </row>
    <row r="85" spans="2:13">
      <c r="B85" s="32"/>
      <c r="C85" s="17"/>
      <c r="D85" s="17"/>
      <c r="E85" s="8">
        <f t="shared" si="1"/>
        <v>9530000</v>
      </c>
      <c r="F85" s="17"/>
      <c r="G85" s="17"/>
      <c r="H85" s="17"/>
      <c r="I85" s="10"/>
      <c r="J85" s="10"/>
      <c r="K85" s="10"/>
      <c r="L85" s="10"/>
      <c r="M85" s="10"/>
    </row>
    <row r="86" spans="2:13">
      <c r="B86" s="32"/>
      <c r="C86" s="17"/>
      <c r="D86" s="17"/>
      <c r="E86" s="8">
        <f t="shared" si="1"/>
        <v>9530000</v>
      </c>
      <c r="F86" s="17"/>
      <c r="G86" s="17"/>
      <c r="H86" s="17"/>
      <c r="I86" s="10"/>
      <c r="J86" s="10"/>
      <c r="K86" s="10"/>
      <c r="L86" s="10"/>
      <c r="M86" s="10"/>
    </row>
    <row r="87" spans="2:13">
      <c r="B87" s="2"/>
      <c r="C87" s="16"/>
      <c r="D87" s="16"/>
      <c r="E87" s="8">
        <f t="shared" si="1"/>
        <v>9530000</v>
      </c>
      <c r="F87" s="17"/>
      <c r="G87" s="17"/>
      <c r="H87" s="17"/>
      <c r="I87" s="10"/>
      <c r="J87" s="10"/>
      <c r="K87" s="10"/>
      <c r="L87" s="10"/>
      <c r="M87" s="10"/>
    </row>
    <row r="88" spans="2:13">
      <c r="B88" s="2"/>
      <c r="C88" s="16"/>
      <c r="D88" s="16"/>
      <c r="E88" s="8">
        <f t="shared" si="1"/>
        <v>9530000</v>
      </c>
      <c r="F88" s="17"/>
      <c r="G88" s="17"/>
      <c r="H88" s="17"/>
      <c r="I88" s="10"/>
      <c r="J88" s="10"/>
      <c r="K88" s="10"/>
      <c r="L88" s="10"/>
      <c r="M88" s="10"/>
    </row>
    <row r="89" spans="2:13">
      <c r="B89" s="2"/>
      <c r="C89" s="16"/>
      <c r="D89" s="16"/>
      <c r="E89" s="8">
        <f t="shared" si="1"/>
        <v>9530000</v>
      </c>
      <c r="F89" s="17"/>
      <c r="G89" s="17"/>
      <c r="H89" s="17"/>
      <c r="I89" s="10"/>
      <c r="J89" s="10"/>
      <c r="K89" s="10"/>
      <c r="L89" s="10"/>
      <c r="M89" s="10"/>
    </row>
    <row r="90" spans="2:13">
      <c r="B90" s="2"/>
      <c r="C90" s="16"/>
      <c r="D90" s="16"/>
      <c r="E90" s="8">
        <f t="shared" si="1"/>
        <v>9530000</v>
      </c>
      <c r="F90" s="16"/>
      <c r="G90" s="16"/>
      <c r="H90" s="16"/>
    </row>
    <row r="91" spans="2:13">
      <c r="B91" s="2"/>
      <c r="C91" s="16"/>
      <c r="D91" s="16"/>
      <c r="E91" s="8">
        <f t="shared" si="1"/>
        <v>9530000</v>
      </c>
      <c r="F91" s="16"/>
      <c r="G91" s="16"/>
      <c r="H91" s="16"/>
    </row>
    <row r="92" spans="2:13">
      <c r="B92" s="2"/>
      <c r="C92" s="16"/>
      <c r="D92" s="16"/>
      <c r="E92" s="8">
        <f t="shared" si="1"/>
        <v>9530000</v>
      </c>
      <c r="F92" s="16"/>
      <c r="G92" s="16"/>
      <c r="H92" s="16"/>
    </row>
    <row r="93" spans="2:13">
      <c r="B93" s="2"/>
      <c r="C93" s="16"/>
      <c r="D93" s="16"/>
      <c r="E93" s="8">
        <f t="shared" si="1"/>
        <v>9530000</v>
      </c>
      <c r="F93" s="16"/>
      <c r="G93" s="16"/>
      <c r="H93" s="16"/>
    </row>
    <row r="94" spans="2:13">
      <c r="B94" s="2"/>
      <c r="C94" s="16"/>
      <c r="D94" s="16"/>
      <c r="E94" s="8">
        <f t="shared" si="1"/>
        <v>9530000</v>
      </c>
      <c r="F94" s="16"/>
      <c r="G94" s="16"/>
      <c r="H94" s="16"/>
    </row>
    <row r="95" spans="2:13">
      <c r="B95" s="2"/>
      <c r="C95" s="16"/>
      <c r="D95" s="16"/>
      <c r="E95" s="8">
        <f t="shared" si="1"/>
        <v>9530000</v>
      </c>
      <c r="F95" s="16"/>
      <c r="G95" s="16"/>
      <c r="H95" s="16"/>
    </row>
    <row r="96" spans="2:13">
      <c r="B96" s="2"/>
      <c r="C96" s="16"/>
      <c r="D96" s="16"/>
      <c r="E96" s="8">
        <f t="shared" si="1"/>
        <v>9530000</v>
      </c>
      <c r="F96" s="16"/>
      <c r="G96" s="16"/>
      <c r="H96" s="16"/>
    </row>
    <row r="97" spans="2:9">
      <c r="B97" s="2"/>
      <c r="C97" s="16"/>
      <c r="D97" s="16"/>
      <c r="E97" s="8">
        <f t="shared" si="1"/>
        <v>9530000</v>
      </c>
      <c r="F97" s="16"/>
      <c r="G97" s="16"/>
      <c r="H97" s="16"/>
    </row>
    <row r="98" spans="2:9">
      <c r="B98" s="2"/>
      <c r="C98" s="16"/>
      <c r="D98" s="16"/>
      <c r="E98" s="8">
        <f t="shared" si="1"/>
        <v>9530000</v>
      </c>
      <c r="F98" s="16"/>
      <c r="G98" s="16"/>
      <c r="H98" s="16"/>
    </row>
    <row r="99" spans="2:9">
      <c r="B99" s="2"/>
      <c r="C99" s="16"/>
      <c r="D99" s="16"/>
      <c r="E99" s="8">
        <f t="shared" si="1"/>
        <v>9530000</v>
      </c>
      <c r="F99" s="16"/>
      <c r="G99" s="16"/>
      <c r="H99" s="16"/>
    </row>
    <row r="100" spans="2:9">
      <c r="C100" s="16"/>
      <c r="D100" s="16"/>
      <c r="E100" s="8">
        <f t="shared" si="1"/>
        <v>9530000</v>
      </c>
      <c r="G100" s="16"/>
      <c r="I100" s="24"/>
    </row>
    <row r="101" spans="2:9">
      <c r="C101" s="16"/>
      <c r="D101" s="16"/>
      <c r="E101" s="8">
        <f t="shared" si="1"/>
        <v>9530000</v>
      </c>
      <c r="I101" s="24"/>
    </row>
    <row r="102" spans="2:9">
      <c r="B102" s="2"/>
      <c r="C102" s="16"/>
      <c r="D102" s="16"/>
      <c r="E102" s="8">
        <f t="shared" si="1"/>
        <v>9530000</v>
      </c>
      <c r="F102" s="16"/>
      <c r="G102" s="16"/>
      <c r="H102" s="16"/>
    </row>
    <row r="103" spans="2:9">
      <c r="C103" s="16"/>
      <c r="D103" s="16"/>
      <c r="E103" s="8">
        <f t="shared" si="1"/>
        <v>9530000</v>
      </c>
      <c r="F103" s="16"/>
      <c r="G103" s="16"/>
      <c r="H103" s="16"/>
    </row>
    <row r="104" spans="2:9">
      <c r="C104" s="16"/>
      <c r="D104" s="16"/>
      <c r="E104" s="8">
        <f t="shared" si="1"/>
        <v>9530000</v>
      </c>
      <c r="F104" s="16"/>
      <c r="G104" s="16"/>
      <c r="H104" s="16"/>
    </row>
    <row r="105" spans="2:9">
      <c r="C105" s="16"/>
      <c r="D105" s="16"/>
      <c r="E105" s="8">
        <f t="shared" si="1"/>
        <v>9530000</v>
      </c>
      <c r="F105" s="16"/>
      <c r="G105" s="16"/>
      <c r="H105" s="16"/>
    </row>
    <row r="106" spans="2:9">
      <c r="C106" s="16"/>
      <c r="D106" s="16"/>
      <c r="E106" s="8">
        <f t="shared" si="1"/>
        <v>9530000</v>
      </c>
      <c r="F106" s="16"/>
      <c r="G106" s="16"/>
      <c r="H106" s="16"/>
    </row>
    <row r="107" spans="2:9">
      <c r="B107" s="2"/>
      <c r="C107" s="16"/>
      <c r="D107" s="16"/>
      <c r="E107" s="8">
        <f t="shared" si="1"/>
        <v>9530000</v>
      </c>
      <c r="F107" s="16"/>
      <c r="G107" s="16"/>
      <c r="H107" s="16"/>
    </row>
    <row r="108" spans="2:9">
      <c r="B108" s="2"/>
      <c r="C108" s="16"/>
      <c r="D108" s="16"/>
      <c r="E108" s="8">
        <f t="shared" si="1"/>
        <v>9530000</v>
      </c>
      <c r="F108" s="16"/>
      <c r="G108" s="16"/>
      <c r="H108" s="16"/>
    </row>
    <row r="109" spans="2:9">
      <c r="C109" s="16"/>
      <c r="D109" s="16"/>
      <c r="E109" s="8">
        <f t="shared" si="1"/>
        <v>9530000</v>
      </c>
      <c r="F109" s="16"/>
      <c r="G109" s="16"/>
      <c r="H109" s="16"/>
    </row>
    <row r="110" spans="2:9">
      <c r="C110" s="16"/>
      <c r="D110" s="16"/>
      <c r="E110" s="8">
        <f t="shared" si="1"/>
        <v>9530000</v>
      </c>
      <c r="F110" s="16"/>
      <c r="G110" s="16"/>
      <c r="H110" s="16"/>
    </row>
    <row r="111" spans="2:9">
      <c r="C111" s="16"/>
      <c r="D111" s="16"/>
      <c r="E111" s="8">
        <f t="shared" si="1"/>
        <v>9530000</v>
      </c>
      <c r="F111" s="16"/>
      <c r="G111" s="16"/>
      <c r="H111" s="16"/>
    </row>
    <row r="112" spans="2:9">
      <c r="C112" s="16"/>
      <c r="D112" s="16"/>
      <c r="E112" s="8">
        <f t="shared" si="1"/>
        <v>9530000</v>
      </c>
      <c r="F112" s="16"/>
      <c r="G112" s="16"/>
      <c r="H112" s="16"/>
    </row>
    <row r="113" spans="3:9">
      <c r="C113" s="16"/>
      <c r="D113" s="16"/>
      <c r="E113" s="8">
        <f t="shared" si="1"/>
        <v>9530000</v>
      </c>
      <c r="F113" s="16"/>
      <c r="G113" s="16"/>
      <c r="H113" s="16"/>
    </row>
    <row r="114" spans="3:9">
      <c r="C114" s="16"/>
      <c r="D114" s="16"/>
      <c r="E114" s="8">
        <f t="shared" si="1"/>
        <v>9530000</v>
      </c>
      <c r="F114" s="16"/>
      <c r="G114" s="16"/>
      <c r="H114" s="16"/>
    </row>
    <row r="115" spans="3:9">
      <c r="C115" s="16"/>
      <c r="D115" s="16"/>
      <c r="E115" s="8">
        <f t="shared" si="1"/>
        <v>9530000</v>
      </c>
      <c r="F115" s="16"/>
      <c r="G115" s="16"/>
      <c r="H115" s="16"/>
    </row>
    <row r="116" spans="3:9">
      <c r="C116" s="16"/>
      <c r="D116" s="16"/>
      <c r="E116" s="8">
        <f t="shared" si="1"/>
        <v>9530000</v>
      </c>
      <c r="F116" s="16"/>
      <c r="G116" s="16"/>
      <c r="H116" s="16"/>
    </row>
    <row r="117" spans="3:9">
      <c r="C117" s="16"/>
      <c r="D117" s="16"/>
      <c r="E117" s="8">
        <f t="shared" si="1"/>
        <v>9530000</v>
      </c>
      <c r="F117" s="16"/>
      <c r="G117" s="16"/>
      <c r="H117" s="16"/>
    </row>
    <row r="118" spans="3:9">
      <c r="C118" s="16"/>
      <c r="D118" s="16"/>
      <c r="E118" s="8">
        <f t="shared" si="1"/>
        <v>9530000</v>
      </c>
      <c r="F118" s="16"/>
      <c r="G118" s="16"/>
      <c r="H118" s="16"/>
    </row>
    <row r="119" spans="3:9">
      <c r="C119" s="16"/>
      <c r="D119" s="16"/>
      <c r="E119" s="8">
        <f t="shared" si="1"/>
        <v>9530000</v>
      </c>
      <c r="F119" s="16"/>
      <c r="G119" s="16"/>
      <c r="H119" s="16"/>
    </row>
    <row r="120" spans="3:9">
      <c r="C120" s="16"/>
      <c r="D120" s="16"/>
      <c r="E120" s="8">
        <f t="shared" si="1"/>
        <v>9530000</v>
      </c>
      <c r="F120" s="16"/>
      <c r="G120" s="16"/>
      <c r="H120" s="16"/>
    </row>
    <row r="121" spans="3:9">
      <c r="C121" s="16"/>
      <c r="D121" s="16"/>
      <c r="E121" s="8">
        <f t="shared" si="1"/>
        <v>9530000</v>
      </c>
      <c r="F121" s="16"/>
      <c r="G121" s="16"/>
      <c r="H121" s="16"/>
    </row>
    <row r="122" spans="3:9">
      <c r="C122" s="16"/>
      <c r="D122" s="16"/>
      <c r="E122" s="8">
        <f t="shared" si="1"/>
        <v>9530000</v>
      </c>
      <c r="F122" s="16"/>
      <c r="G122" s="16"/>
      <c r="H122" s="16"/>
    </row>
    <row r="123" spans="3:9">
      <c r="C123" s="16"/>
      <c r="D123" s="16"/>
      <c r="E123" s="8">
        <f t="shared" si="1"/>
        <v>9530000</v>
      </c>
      <c r="F123" s="16"/>
      <c r="G123" s="16"/>
      <c r="H123" s="16"/>
    </row>
    <row r="124" spans="3:9">
      <c r="C124" s="16"/>
      <c r="D124" s="16"/>
      <c r="E124" s="8">
        <f t="shared" si="1"/>
        <v>9530000</v>
      </c>
      <c r="F124" s="16"/>
      <c r="G124" s="16"/>
      <c r="H124" s="16"/>
      <c r="I124" s="2"/>
    </row>
    <row r="125" spans="3:9">
      <c r="C125" s="16"/>
      <c r="D125" s="16"/>
      <c r="E125" s="8">
        <f t="shared" si="1"/>
        <v>9530000</v>
      </c>
      <c r="F125" s="16"/>
      <c r="G125" s="16"/>
      <c r="H125" s="16"/>
    </row>
    <row r="126" spans="3:9">
      <c r="C126" s="16"/>
      <c r="D126" s="16">
        <v>-8000000</v>
      </c>
      <c r="E126" s="8">
        <f t="shared" si="1"/>
        <v>1530000</v>
      </c>
      <c r="F126" s="16"/>
      <c r="G126" s="16"/>
      <c r="H126" s="16"/>
      <c r="I126" s="1" t="s">
        <v>557</v>
      </c>
    </row>
    <row r="127" spans="3:9">
      <c r="C127" s="16"/>
      <c r="D127" s="16"/>
      <c r="E127" s="8">
        <f t="shared" si="1"/>
        <v>1530000</v>
      </c>
      <c r="F127" s="16"/>
      <c r="G127" s="16"/>
      <c r="H127" s="16"/>
      <c r="I127" s="1" t="s">
        <v>552</v>
      </c>
    </row>
    <row r="128" spans="3:9">
      <c r="C128" s="4"/>
      <c r="D128" s="16"/>
      <c r="E128" s="8">
        <f t="shared" si="1"/>
        <v>1530000</v>
      </c>
      <c r="F128" s="4"/>
      <c r="G128" s="4"/>
      <c r="H128" s="4"/>
    </row>
    <row r="129" spans="3:8">
      <c r="C129" s="4"/>
      <c r="D129" s="4"/>
      <c r="E129" s="8"/>
      <c r="F129" s="4"/>
      <c r="G129" s="4"/>
      <c r="H129" s="4"/>
    </row>
    <row r="130" spans="3:8">
      <c r="C130" s="4"/>
      <c r="D130" s="4"/>
      <c r="E130" s="8"/>
      <c r="F130" s="4"/>
      <c r="G130" s="4"/>
      <c r="H130" s="4"/>
    </row>
    <row r="131" spans="3:8">
      <c r="C131" s="4"/>
      <c r="D131" s="4"/>
      <c r="E131" s="8"/>
      <c r="F131" s="4"/>
      <c r="G131" s="4"/>
      <c r="H131" s="4"/>
    </row>
    <row r="132" spans="3:8">
      <c r="C132" s="4"/>
      <c r="D132" s="4"/>
      <c r="E132" s="8"/>
      <c r="F132" s="4"/>
      <c r="G132" s="4"/>
      <c r="H132" s="4"/>
    </row>
    <row r="133" spans="3:8">
      <c r="C133" s="4"/>
      <c r="D133" s="4"/>
      <c r="E133" s="8"/>
      <c r="F133" s="4"/>
      <c r="G133" s="4"/>
      <c r="H133" s="4"/>
    </row>
    <row r="134" spans="3:8">
      <c r="C134" s="4"/>
      <c r="D134" s="4"/>
      <c r="E134" s="8"/>
      <c r="F134" s="4"/>
      <c r="G134" s="4"/>
      <c r="H134" s="4"/>
    </row>
    <row r="135" spans="3:8">
      <c r="E135" s="7"/>
    </row>
    <row r="136" spans="3:8">
      <c r="E136" s="7"/>
    </row>
    <row r="137" spans="3:8">
      <c r="E137" s="7"/>
    </row>
  </sheetData>
  <pageMargins left="0.7" right="0.7" top="0.75" bottom="0.75" header="0.3" footer="0.3"/>
  <pageSetup orientation="portrait" verticalDpi="200" r:id="rId1"/>
</worksheet>
</file>

<file path=xl/worksheets/sheet32.xml><?xml version="1.0" encoding="utf-8"?>
<worksheet xmlns="http://schemas.openxmlformats.org/spreadsheetml/2006/main" xmlns:r="http://schemas.openxmlformats.org/officeDocument/2006/relationships">
  <dimension ref="A2:N143"/>
  <sheetViews>
    <sheetView workbookViewId="0">
      <selection activeCell="I10" sqref="I10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9.140625" style="1" bestFit="1" customWidth="1"/>
    <col min="4" max="5" width="10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9.28515625" style="1" bestFit="1" customWidth="1"/>
    <col min="14" max="14" width="6.42578125" style="1" bestFit="1" customWidth="1"/>
    <col min="15" max="15" width="7.2851562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9556650</v>
      </c>
      <c r="F4" s="29">
        <v>0</v>
      </c>
      <c r="G4" s="13"/>
      <c r="H4" s="22">
        <v>-576266</v>
      </c>
    </row>
    <row r="5" spans="2:11">
      <c r="B5" s="2"/>
      <c r="C5" s="16"/>
      <c r="D5" s="16"/>
      <c r="E5" s="8">
        <f>E4+C5+D5</f>
        <v>9556650</v>
      </c>
      <c r="F5" s="17"/>
      <c r="G5" s="17"/>
      <c r="H5" s="17"/>
    </row>
    <row r="6" spans="2:11">
      <c r="B6" s="2">
        <v>43682</v>
      </c>
      <c r="C6" s="16"/>
      <c r="D6" s="16"/>
      <c r="E6" s="8">
        <f t="shared" ref="E6:E7" si="0">E5+C6+D6</f>
        <v>9556650</v>
      </c>
      <c r="F6" s="17">
        <v>60000</v>
      </c>
      <c r="G6" s="17"/>
      <c r="H6" s="17"/>
      <c r="I6" s="1" t="s">
        <v>824</v>
      </c>
    </row>
    <row r="7" spans="2:11">
      <c r="B7" s="2">
        <v>43683</v>
      </c>
      <c r="C7" s="16"/>
      <c r="D7" s="16"/>
      <c r="E7" s="8">
        <f t="shared" si="0"/>
        <v>9556650</v>
      </c>
      <c r="F7" s="17"/>
      <c r="G7" s="17"/>
      <c r="H7" s="17">
        <v>3000000</v>
      </c>
      <c r="I7" s="1" t="s">
        <v>438</v>
      </c>
    </row>
    <row r="8" spans="2:11">
      <c r="B8" s="2">
        <v>43685</v>
      </c>
      <c r="C8" s="16"/>
      <c r="D8" s="16">
        <v>-46000</v>
      </c>
      <c r="E8" s="8">
        <f t="shared" ref="E8:E77" si="1">E7+C8+D8</f>
        <v>9510650</v>
      </c>
      <c r="F8" s="17"/>
      <c r="G8" s="17"/>
      <c r="H8" s="17"/>
      <c r="I8" s="10" t="s">
        <v>808</v>
      </c>
    </row>
    <row r="9" spans="2:11">
      <c r="B9" s="2">
        <v>43685</v>
      </c>
      <c r="C9" s="16"/>
      <c r="D9" s="16">
        <v>-3400</v>
      </c>
      <c r="E9" s="8">
        <f t="shared" si="1"/>
        <v>9507250</v>
      </c>
      <c r="F9" s="17"/>
      <c r="G9" s="17"/>
      <c r="H9" s="17"/>
      <c r="I9" s="10" t="s">
        <v>809</v>
      </c>
    </row>
    <row r="10" spans="2:11">
      <c r="B10" s="32">
        <v>43686</v>
      </c>
      <c r="C10" s="17">
        <v>400000</v>
      </c>
      <c r="D10" s="17"/>
      <c r="E10" s="8">
        <f t="shared" si="1"/>
        <v>9907250</v>
      </c>
      <c r="F10" s="17"/>
      <c r="G10" s="17"/>
      <c r="H10" s="17"/>
      <c r="I10" s="10" t="s">
        <v>811</v>
      </c>
      <c r="J10" s="20"/>
      <c r="K10" s="20"/>
    </row>
    <row r="11" spans="2:11">
      <c r="B11" s="2">
        <v>43686</v>
      </c>
      <c r="C11" s="17">
        <v>50000</v>
      </c>
      <c r="D11" s="17"/>
      <c r="E11" s="8">
        <f t="shared" si="1"/>
        <v>9957250</v>
      </c>
      <c r="F11" s="17"/>
      <c r="G11" s="17"/>
      <c r="H11" s="17"/>
      <c r="I11" s="1" t="s">
        <v>812</v>
      </c>
      <c r="J11" s="20"/>
      <c r="K11" s="20"/>
    </row>
    <row r="12" spans="2:11">
      <c r="B12" s="2">
        <v>40034</v>
      </c>
      <c r="C12" s="17"/>
      <c r="D12" s="17"/>
      <c r="E12" s="8">
        <f t="shared" si="1"/>
        <v>9957250</v>
      </c>
      <c r="F12" s="17">
        <v>11450</v>
      </c>
      <c r="G12" s="17"/>
      <c r="H12" s="17"/>
      <c r="I12" s="1" t="s">
        <v>865</v>
      </c>
      <c r="J12" s="20"/>
      <c r="K12" s="20"/>
    </row>
    <row r="13" spans="2:11">
      <c r="B13" s="2">
        <v>43689</v>
      </c>
      <c r="C13" s="17"/>
      <c r="D13" s="17"/>
      <c r="E13" s="8">
        <f t="shared" si="1"/>
        <v>9957250</v>
      </c>
      <c r="F13" s="17"/>
      <c r="G13" s="17"/>
      <c r="H13" s="17">
        <v>1000000</v>
      </c>
      <c r="I13" s="19" t="s">
        <v>831</v>
      </c>
      <c r="J13" s="20"/>
      <c r="K13" s="20"/>
    </row>
    <row r="14" spans="2:11">
      <c r="B14" s="2">
        <v>43690</v>
      </c>
      <c r="C14" s="17"/>
      <c r="D14" s="17"/>
      <c r="E14" s="8">
        <f t="shared" si="1"/>
        <v>9957250</v>
      </c>
      <c r="F14" s="17"/>
      <c r="G14" s="17"/>
      <c r="H14" s="17">
        <v>3000000</v>
      </c>
      <c r="I14" s="19" t="s">
        <v>831</v>
      </c>
      <c r="J14" s="20"/>
      <c r="K14" s="20"/>
    </row>
    <row r="15" spans="2:11">
      <c r="B15" s="32">
        <v>43690</v>
      </c>
      <c r="C15" s="17">
        <v>12500</v>
      </c>
      <c r="D15" s="17"/>
      <c r="E15" s="8">
        <f t="shared" si="1"/>
        <v>9969750</v>
      </c>
      <c r="F15" s="17"/>
      <c r="G15" s="17"/>
      <c r="H15" s="17"/>
      <c r="I15" s="1" t="s">
        <v>813</v>
      </c>
      <c r="J15" s="20"/>
      <c r="K15" s="20"/>
    </row>
    <row r="16" spans="2:11">
      <c r="B16" s="32">
        <v>43691</v>
      </c>
      <c r="C16" s="17"/>
      <c r="D16" s="17"/>
      <c r="E16" s="8">
        <f t="shared" si="1"/>
        <v>9969750</v>
      </c>
      <c r="F16" s="17"/>
      <c r="G16" s="17"/>
      <c r="H16" s="17">
        <v>2000000</v>
      </c>
      <c r="I16" s="19" t="s">
        <v>831</v>
      </c>
      <c r="J16" s="20"/>
      <c r="K16" s="20"/>
    </row>
    <row r="17" spans="2:11">
      <c r="B17" s="32">
        <v>43692</v>
      </c>
      <c r="C17" s="17"/>
      <c r="D17" s="17">
        <v>-25000</v>
      </c>
      <c r="E17" s="8">
        <f t="shared" si="1"/>
        <v>9944750</v>
      </c>
      <c r="F17" s="17"/>
      <c r="G17" s="17"/>
      <c r="H17" s="17"/>
      <c r="I17" s="10" t="s">
        <v>814</v>
      </c>
      <c r="J17" s="20"/>
      <c r="K17" s="20"/>
    </row>
    <row r="18" spans="2:11">
      <c r="B18" s="32">
        <v>43692</v>
      </c>
      <c r="C18" s="17">
        <v>282000</v>
      </c>
      <c r="D18" s="17"/>
      <c r="E18" s="8">
        <f t="shared" si="1"/>
        <v>10226750</v>
      </c>
      <c r="F18" s="17"/>
      <c r="G18" s="17"/>
      <c r="H18" s="17"/>
      <c r="I18" s="10" t="s">
        <v>815</v>
      </c>
      <c r="J18" s="20"/>
      <c r="K18" s="20"/>
    </row>
    <row r="19" spans="2:11">
      <c r="B19" s="32">
        <v>43693</v>
      </c>
      <c r="C19" s="17"/>
      <c r="D19" s="17">
        <v>-8000</v>
      </c>
      <c r="E19" s="8">
        <f t="shared" si="1"/>
        <v>10218750</v>
      </c>
      <c r="F19" s="17"/>
      <c r="G19" s="17"/>
      <c r="H19" s="17"/>
      <c r="I19" s="10" t="s">
        <v>816</v>
      </c>
      <c r="J19" s="20"/>
      <c r="K19" s="20"/>
    </row>
    <row r="20" spans="2:11">
      <c r="B20" s="32">
        <v>43697</v>
      </c>
      <c r="C20" s="17"/>
      <c r="D20" s="17">
        <v>-1000</v>
      </c>
      <c r="E20" s="8">
        <f t="shared" si="1"/>
        <v>10217750</v>
      </c>
      <c r="F20" s="17"/>
      <c r="G20" s="17"/>
      <c r="H20" s="17"/>
      <c r="I20" s="10" t="s">
        <v>817</v>
      </c>
      <c r="J20" s="20"/>
      <c r="K20" s="20"/>
    </row>
    <row r="21" spans="2:11">
      <c r="B21" s="32">
        <v>43698</v>
      </c>
      <c r="C21" s="17"/>
      <c r="D21" s="17">
        <v>-1800000</v>
      </c>
      <c r="E21" s="8">
        <f t="shared" si="1"/>
        <v>8417750</v>
      </c>
      <c r="F21" s="17"/>
      <c r="G21" s="17"/>
      <c r="H21" s="17"/>
      <c r="I21" s="10" t="s">
        <v>818</v>
      </c>
      <c r="J21" s="20"/>
      <c r="K21" s="20"/>
    </row>
    <row r="22" spans="2:11">
      <c r="B22" s="32">
        <v>43698</v>
      </c>
      <c r="C22" s="17"/>
      <c r="D22" s="17">
        <v>-93000</v>
      </c>
      <c r="E22" s="8">
        <f t="shared" si="1"/>
        <v>8324750</v>
      </c>
      <c r="F22" s="17"/>
      <c r="G22" s="17"/>
      <c r="H22" s="17"/>
      <c r="I22" s="10" t="s">
        <v>62</v>
      </c>
      <c r="J22" s="20"/>
      <c r="K22" s="20"/>
    </row>
    <row r="23" spans="2:11">
      <c r="B23" s="32">
        <v>43698</v>
      </c>
      <c r="C23" s="17"/>
      <c r="D23" s="17">
        <v>-118000</v>
      </c>
      <c r="E23" s="8">
        <f t="shared" si="1"/>
        <v>8206750</v>
      </c>
      <c r="F23" s="17">
        <v>-118000</v>
      </c>
      <c r="G23" s="17"/>
      <c r="H23" s="17"/>
      <c r="I23" s="10" t="s">
        <v>819</v>
      </c>
      <c r="J23" s="20"/>
      <c r="K23" s="20"/>
    </row>
    <row r="24" spans="2:11">
      <c r="B24" s="32">
        <v>43698</v>
      </c>
      <c r="C24" s="17"/>
      <c r="D24" s="17">
        <v>-110000</v>
      </c>
      <c r="E24" s="8">
        <f t="shared" si="1"/>
        <v>8096750</v>
      </c>
      <c r="F24" s="17">
        <v>-110000</v>
      </c>
      <c r="G24" s="17"/>
      <c r="H24" s="17"/>
      <c r="I24" s="10" t="s">
        <v>820</v>
      </c>
      <c r="J24" s="20"/>
      <c r="K24" s="20"/>
    </row>
    <row r="25" spans="2:11">
      <c r="B25" s="32">
        <v>43698</v>
      </c>
      <c r="C25" s="17"/>
      <c r="D25" s="17">
        <v>-13900</v>
      </c>
      <c r="E25" s="8">
        <f t="shared" si="1"/>
        <v>8082850</v>
      </c>
      <c r="F25" s="17"/>
      <c r="G25" s="17"/>
      <c r="H25" s="17"/>
      <c r="I25" s="1" t="s">
        <v>490</v>
      </c>
      <c r="J25" s="20"/>
      <c r="K25" s="20"/>
    </row>
    <row r="26" spans="2:11">
      <c r="B26" s="32">
        <v>43698</v>
      </c>
      <c r="C26" s="17"/>
      <c r="D26" s="17">
        <v>-234000</v>
      </c>
      <c r="E26" s="8">
        <f t="shared" si="1"/>
        <v>7848850</v>
      </c>
      <c r="F26" s="17"/>
      <c r="G26" s="17"/>
      <c r="H26" s="17"/>
      <c r="I26" s="1" t="s">
        <v>61</v>
      </c>
      <c r="J26" s="20"/>
      <c r="K26" s="20"/>
    </row>
    <row r="27" spans="2:11">
      <c r="B27" s="32">
        <v>43698</v>
      </c>
      <c r="C27" s="17"/>
      <c r="D27" s="17">
        <v>-8000</v>
      </c>
      <c r="E27" s="8">
        <f t="shared" si="1"/>
        <v>7840850</v>
      </c>
      <c r="F27" s="17"/>
      <c r="G27" s="17"/>
      <c r="H27" s="17"/>
      <c r="I27" s="10" t="s">
        <v>821</v>
      </c>
      <c r="J27" s="20"/>
      <c r="K27" s="20"/>
    </row>
    <row r="28" spans="2:11">
      <c r="B28" s="32">
        <v>43698</v>
      </c>
      <c r="C28" s="17"/>
      <c r="D28" s="17"/>
      <c r="E28" s="8">
        <f t="shared" si="1"/>
        <v>7840850</v>
      </c>
      <c r="F28" s="17">
        <v>15900</v>
      </c>
      <c r="G28" s="17"/>
      <c r="H28" s="17"/>
      <c r="I28" s="10" t="s">
        <v>822</v>
      </c>
      <c r="J28" s="20"/>
      <c r="K28" s="20"/>
    </row>
    <row r="29" spans="2:11">
      <c r="B29" s="32">
        <v>43698</v>
      </c>
      <c r="C29" s="17"/>
      <c r="D29" s="17"/>
      <c r="E29" s="8">
        <f t="shared" si="1"/>
        <v>7840850</v>
      </c>
      <c r="F29" s="17"/>
      <c r="G29" s="17"/>
      <c r="H29" s="17">
        <v>3000000</v>
      </c>
      <c r="I29" s="1" t="s">
        <v>438</v>
      </c>
      <c r="J29" s="20"/>
      <c r="K29" s="20"/>
    </row>
    <row r="30" spans="2:11">
      <c r="B30" s="32">
        <v>43699</v>
      </c>
      <c r="C30" s="17">
        <v>500000</v>
      </c>
      <c r="D30" s="17"/>
      <c r="E30" s="8">
        <f t="shared" si="1"/>
        <v>8340850</v>
      </c>
      <c r="F30" s="17"/>
      <c r="G30" s="17"/>
      <c r="H30" s="17"/>
      <c r="I30" s="10" t="s">
        <v>826</v>
      </c>
      <c r="J30" s="20"/>
      <c r="K30" s="20"/>
    </row>
    <row r="31" spans="2:11">
      <c r="B31" s="32">
        <v>43700</v>
      </c>
      <c r="C31" s="17"/>
      <c r="D31" s="17"/>
      <c r="E31" s="8">
        <f t="shared" si="1"/>
        <v>8340850</v>
      </c>
      <c r="F31" s="17"/>
      <c r="G31" s="17"/>
      <c r="H31" s="17">
        <v>400000</v>
      </c>
      <c r="I31" s="19" t="s">
        <v>831</v>
      </c>
      <c r="J31" s="20"/>
      <c r="K31" s="20"/>
    </row>
    <row r="32" spans="2:11">
      <c r="B32" s="32">
        <v>43700</v>
      </c>
      <c r="C32" s="17"/>
      <c r="D32" s="17"/>
      <c r="E32" s="8">
        <f t="shared" si="1"/>
        <v>8340850</v>
      </c>
      <c r="F32" s="17">
        <v>33350</v>
      </c>
      <c r="G32" s="17"/>
      <c r="H32" s="17"/>
      <c r="I32" s="10" t="s">
        <v>96</v>
      </c>
      <c r="J32" s="20"/>
      <c r="K32" s="20"/>
    </row>
    <row r="33" spans="2:13">
      <c r="B33" s="32">
        <v>43703</v>
      </c>
      <c r="C33" s="17"/>
      <c r="D33" s="17"/>
      <c r="E33" s="8">
        <f t="shared" si="1"/>
        <v>8340850</v>
      </c>
      <c r="F33" s="17"/>
      <c r="G33" s="17"/>
      <c r="H33" s="17">
        <v>4600000</v>
      </c>
      <c r="I33" s="19" t="s">
        <v>831</v>
      </c>
      <c r="J33" s="20"/>
      <c r="K33" s="20"/>
    </row>
    <row r="34" spans="2:13">
      <c r="B34" s="32">
        <v>43704</v>
      </c>
      <c r="C34" s="17"/>
      <c r="D34" s="17"/>
      <c r="E34" s="8">
        <f t="shared" si="1"/>
        <v>8340850</v>
      </c>
      <c r="F34" s="17">
        <v>2451600</v>
      </c>
      <c r="G34" s="17"/>
      <c r="H34" s="17"/>
      <c r="I34" s="10" t="s">
        <v>643</v>
      </c>
      <c r="J34" s="20"/>
      <c r="K34" s="20"/>
    </row>
    <row r="35" spans="2:13">
      <c r="B35" s="32">
        <v>43705</v>
      </c>
      <c r="C35" s="17"/>
      <c r="D35" s="17">
        <v>-10000</v>
      </c>
      <c r="E35" s="8">
        <f t="shared" si="1"/>
        <v>8330850</v>
      </c>
      <c r="F35" s="17"/>
      <c r="G35" s="17"/>
      <c r="H35" s="17"/>
      <c r="I35" s="10" t="s">
        <v>340</v>
      </c>
      <c r="J35" s="20"/>
      <c r="K35" s="20"/>
    </row>
    <row r="36" spans="2:13">
      <c r="B36" s="2">
        <v>43705</v>
      </c>
      <c r="C36" s="17">
        <v>6000</v>
      </c>
      <c r="D36" s="17"/>
      <c r="E36" s="8">
        <f t="shared" si="1"/>
        <v>8336850</v>
      </c>
      <c r="F36" s="17"/>
      <c r="G36" s="17"/>
      <c r="H36" s="17"/>
      <c r="I36" s="10" t="s">
        <v>827</v>
      </c>
      <c r="J36" s="20"/>
      <c r="K36" s="20"/>
    </row>
    <row r="37" spans="2:13">
      <c r="B37" s="2">
        <v>43705</v>
      </c>
      <c r="C37" s="17"/>
      <c r="D37" s="17">
        <v>-78000</v>
      </c>
      <c r="E37" s="8">
        <f t="shared" si="1"/>
        <v>8258850</v>
      </c>
      <c r="F37" s="17"/>
      <c r="G37" s="17"/>
      <c r="H37" s="17"/>
      <c r="I37" s="10" t="s">
        <v>828</v>
      </c>
      <c r="J37" s="20"/>
      <c r="K37" s="20"/>
    </row>
    <row r="38" spans="2:13">
      <c r="B38" s="2">
        <v>43706</v>
      </c>
      <c r="C38" s="17"/>
      <c r="D38" s="17">
        <v>-60000</v>
      </c>
      <c r="E38" s="8">
        <f t="shared" si="1"/>
        <v>8198850</v>
      </c>
      <c r="F38" s="17"/>
      <c r="G38" s="17"/>
      <c r="H38" s="17"/>
      <c r="I38" s="10" t="s">
        <v>829</v>
      </c>
      <c r="J38" s="20"/>
      <c r="K38" s="20"/>
    </row>
    <row r="39" spans="2:13">
      <c r="B39" s="2">
        <v>43706</v>
      </c>
      <c r="C39" s="17">
        <v>150000</v>
      </c>
      <c r="D39" s="17"/>
      <c r="E39" s="8">
        <f t="shared" si="1"/>
        <v>8348850</v>
      </c>
      <c r="F39" s="17"/>
      <c r="G39" s="17"/>
      <c r="H39" s="17"/>
      <c r="I39" s="10" t="s">
        <v>830</v>
      </c>
      <c r="J39" s="20"/>
      <c r="K39" s="20"/>
    </row>
    <row r="40" spans="2:13">
      <c r="B40" s="32">
        <v>43707</v>
      </c>
      <c r="C40" s="17">
        <v>60000</v>
      </c>
      <c r="D40" s="17"/>
      <c r="E40" s="8">
        <f t="shared" si="1"/>
        <v>8408850</v>
      </c>
      <c r="F40" s="17"/>
      <c r="G40" s="17"/>
      <c r="H40" s="17"/>
      <c r="I40" s="10" t="s">
        <v>832</v>
      </c>
      <c r="J40" s="20"/>
      <c r="K40" s="20"/>
    </row>
    <row r="41" spans="2:13">
      <c r="B41" s="32">
        <v>43707</v>
      </c>
      <c r="C41" s="17"/>
      <c r="D41" s="17"/>
      <c r="E41" s="8">
        <f t="shared" si="1"/>
        <v>8408850</v>
      </c>
      <c r="F41" s="17"/>
      <c r="G41" s="17"/>
      <c r="H41" s="17">
        <v>-236100</v>
      </c>
      <c r="I41" s="1" t="s">
        <v>833</v>
      </c>
      <c r="J41" s="20"/>
      <c r="K41" s="20"/>
      <c r="M41" s="2"/>
    </row>
    <row r="42" spans="2:13">
      <c r="B42" s="32">
        <v>43707</v>
      </c>
      <c r="C42" s="17"/>
      <c r="D42" s="17"/>
      <c r="E42" s="8">
        <f t="shared" si="1"/>
        <v>8408850</v>
      </c>
      <c r="F42" s="17"/>
      <c r="G42" s="17"/>
      <c r="H42" s="17">
        <v>-236100</v>
      </c>
      <c r="I42" s="10" t="s">
        <v>491</v>
      </c>
      <c r="J42" s="20"/>
      <c r="K42" s="20"/>
      <c r="M42" s="2"/>
    </row>
    <row r="43" spans="2:13">
      <c r="B43" s="32">
        <v>43707</v>
      </c>
      <c r="C43" s="17"/>
      <c r="D43" s="17"/>
      <c r="E43" s="8">
        <f t="shared" si="1"/>
        <v>8408850</v>
      </c>
      <c r="F43" s="17">
        <v>220000</v>
      </c>
      <c r="G43" s="17"/>
      <c r="H43" s="17"/>
      <c r="I43" s="10" t="s">
        <v>834</v>
      </c>
      <c r="J43" s="20"/>
      <c r="K43" s="20"/>
    </row>
    <row r="44" spans="2:13">
      <c r="B44" s="32"/>
      <c r="C44" s="17"/>
      <c r="D44" s="17"/>
      <c r="E44" s="8">
        <f t="shared" si="1"/>
        <v>8408850</v>
      </c>
      <c r="F44" s="17"/>
      <c r="G44" s="17"/>
      <c r="H44" s="17"/>
      <c r="I44" s="10"/>
      <c r="J44" s="20"/>
      <c r="K44" s="20"/>
    </row>
    <row r="45" spans="2:13">
      <c r="B45" s="32"/>
      <c r="C45" s="17"/>
      <c r="D45" s="17"/>
      <c r="E45" s="8">
        <f t="shared" si="1"/>
        <v>8408850</v>
      </c>
      <c r="F45" s="17"/>
      <c r="G45" s="17"/>
      <c r="H45" s="17"/>
      <c r="I45" s="10"/>
      <c r="J45" s="20"/>
      <c r="K45" s="20"/>
    </row>
    <row r="46" spans="2:13">
      <c r="B46" s="32"/>
      <c r="C46" s="17"/>
      <c r="D46" s="17"/>
      <c r="E46" s="8">
        <f t="shared" si="1"/>
        <v>8408850</v>
      </c>
      <c r="F46" s="17">
        <f>SUM(F4:F45)</f>
        <v>2564300</v>
      </c>
      <c r="G46" s="17"/>
      <c r="H46" s="17">
        <f>SUM(H4:H45)</f>
        <v>15951534</v>
      </c>
      <c r="I46" s="10"/>
      <c r="J46" s="20"/>
      <c r="K46" s="20"/>
    </row>
    <row r="47" spans="2:13">
      <c r="B47" s="32"/>
      <c r="C47" s="17"/>
      <c r="D47" s="17"/>
      <c r="E47" s="8">
        <f t="shared" si="1"/>
        <v>8408850</v>
      </c>
      <c r="F47" s="17"/>
      <c r="G47" s="17"/>
      <c r="H47" s="17">
        <f>H46-F46</f>
        <v>13387234</v>
      </c>
      <c r="I47" s="10"/>
      <c r="J47" s="20"/>
      <c r="K47" s="20"/>
    </row>
    <row r="48" spans="2:13">
      <c r="B48" s="32"/>
      <c r="C48" s="17"/>
      <c r="D48" s="17"/>
      <c r="E48" s="8">
        <f t="shared" si="1"/>
        <v>8408850</v>
      </c>
      <c r="F48" s="17"/>
      <c r="G48" s="17"/>
      <c r="H48" s="17"/>
      <c r="I48" s="10"/>
      <c r="J48" s="20"/>
      <c r="K48" s="20"/>
    </row>
    <row r="49" spans="2:11">
      <c r="B49" s="32"/>
      <c r="C49" s="17"/>
      <c r="D49" s="17"/>
      <c r="E49" s="8">
        <f>E48+C49+D49</f>
        <v>8408850</v>
      </c>
      <c r="F49" s="17"/>
      <c r="G49" s="17"/>
      <c r="H49" s="17">
        <v>-1300000</v>
      </c>
      <c r="I49" s="10" t="s">
        <v>41</v>
      </c>
      <c r="J49" s="20"/>
      <c r="K49" s="20"/>
    </row>
    <row r="50" spans="2:11">
      <c r="B50" s="32"/>
      <c r="C50" s="17"/>
      <c r="D50" s="17">
        <v>-1300000</v>
      </c>
      <c r="E50" s="8">
        <f>E49+C50+D50</f>
        <v>7108850</v>
      </c>
      <c r="F50" s="17"/>
      <c r="G50" s="17"/>
      <c r="H50" s="17"/>
      <c r="I50" s="10" t="s">
        <v>42</v>
      </c>
      <c r="J50" s="20"/>
      <c r="K50" s="20"/>
    </row>
    <row r="51" spans="2:11">
      <c r="B51" s="32"/>
      <c r="C51" s="17"/>
      <c r="D51" s="17"/>
      <c r="E51" s="8">
        <f t="shared" si="1"/>
        <v>7108850</v>
      </c>
      <c r="F51" s="17"/>
      <c r="G51" s="17"/>
      <c r="H51" s="17">
        <f>H47+H49</f>
        <v>12087234</v>
      </c>
      <c r="I51" s="10"/>
      <c r="J51" s="20"/>
      <c r="K51" s="20"/>
    </row>
    <row r="52" spans="2:11">
      <c r="B52" s="32"/>
      <c r="C52" s="17"/>
      <c r="D52" s="17"/>
      <c r="E52" s="8">
        <f t="shared" si="1"/>
        <v>7108850</v>
      </c>
      <c r="F52" s="17"/>
      <c r="G52" s="17"/>
      <c r="H52" s="17"/>
      <c r="I52" s="10"/>
      <c r="J52" s="20"/>
      <c r="K52" s="20"/>
    </row>
    <row r="53" spans="2:11">
      <c r="B53" s="28" t="s">
        <v>47</v>
      </c>
      <c r="C53" s="22"/>
      <c r="D53" s="22"/>
      <c r="E53" s="14">
        <f t="shared" si="1"/>
        <v>7108850</v>
      </c>
      <c r="F53" s="22"/>
      <c r="G53" s="22"/>
      <c r="H53" s="22">
        <f>H51</f>
        <v>12087234</v>
      </c>
      <c r="J53" s="20"/>
      <c r="K53" s="20"/>
    </row>
    <row r="54" spans="2:11">
      <c r="B54" s="32"/>
      <c r="C54" s="17"/>
      <c r="D54" s="17"/>
      <c r="E54" s="8">
        <f t="shared" si="1"/>
        <v>7108850</v>
      </c>
      <c r="F54" s="17"/>
      <c r="G54" s="17"/>
      <c r="H54" s="17"/>
      <c r="I54" s="10"/>
      <c r="J54" s="20"/>
      <c r="K54" s="20"/>
    </row>
    <row r="55" spans="2:11">
      <c r="B55" s="32"/>
      <c r="C55" s="17"/>
      <c r="D55" s="17"/>
      <c r="E55" s="8">
        <f t="shared" si="1"/>
        <v>7108850</v>
      </c>
      <c r="F55" s="17"/>
      <c r="G55" s="17"/>
      <c r="H55" s="17"/>
      <c r="I55" s="10"/>
      <c r="J55" s="20"/>
      <c r="K55" s="20"/>
    </row>
    <row r="56" spans="2:11">
      <c r="B56" s="32"/>
      <c r="C56" s="17"/>
      <c r="D56" s="17"/>
      <c r="E56" s="8">
        <f t="shared" si="1"/>
        <v>7108850</v>
      </c>
      <c r="F56" s="17"/>
      <c r="G56" s="17"/>
      <c r="H56" s="17"/>
      <c r="I56" s="10"/>
      <c r="J56" s="20"/>
      <c r="K56" s="20"/>
    </row>
    <row r="57" spans="2:11">
      <c r="B57" s="32"/>
      <c r="C57" s="17"/>
      <c r="D57" s="17"/>
      <c r="E57" s="8">
        <f t="shared" si="1"/>
        <v>7108850</v>
      </c>
      <c r="F57" s="17"/>
      <c r="G57" s="17"/>
      <c r="H57" s="17"/>
      <c r="I57" s="10"/>
      <c r="J57" s="20"/>
      <c r="K57" s="20"/>
    </row>
    <row r="58" spans="2:11">
      <c r="B58" s="32"/>
      <c r="C58" s="17"/>
      <c r="D58" s="17"/>
      <c r="E58" s="8">
        <f t="shared" si="1"/>
        <v>7108850</v>
      </c>
      <c r="F58" s="17"/>
      <c r="G58" s="17"/>
      <c r="H58" s="17"/>
      <c r="I58" s="10"/>
    </row>
    <row r="59" spans="2:11">
      <c r="B59" s="32"/>
      <c r="C59" s="17"/>
      <c r="D59" s="17"/>
      <c r="E59" s="8">
        <f t="shared" si="1"/>
        <v>7108850</v>
      </c>
      <c r="F59" s="17"/>
      <c r="G59" s="17"/>
      <c r="H59" s="17"/>
      <c r="I59" s="10"/>
      <c r="J59" s="20"/>
      <c r="K59" s="20"/>
    </row>
    <row r="60" spans="2:11">
      <c r="B60" s="32"/>
      <c r="C60" s="17"/>
      <c r="D60" s="17"/>
      <c r="E60" s="8">
        <f t="shared" si="1"/>
        <v>7108850</v>
      </c>
      <c r="F60" s="17"/>
      <c r="G60" s="17"/>
      <c r="H60" s="17"/>
      <c r="I60" s="10"/>
      <c r="J60" s="20"/>
      <c r="K60" s="20"/>
    </row>
    <row r="61" spans="2:11">
      <c r="B61" s="32"/>
      <c r="C61" s="17"/>
      <c r="D61" s="17"/>
      <c r="E61" s="8">
        <f t="shared" si="1"/>
        <v>7108850</v>
      </c>
      <c r="F61" s="17"/>
      <c r="G61" s="17"/>
      <c r="H61" s="17"/>
      <c r="I61" s="10"/>
      <c r="J61" s="20"/>
      <c r="K61" s="20"/>
    </row>
    <row r="62" spans="2:11">
      <c r="B62" s="32"/>
      <c r="C62" s="36"/>
      <c r="D62" s="17"/>
      <c r="E62" s="8">
        <f t="shared" si="1"/>
        <v>7108850</v>
      </c>
      <c r="F62" s="36"/>
      <c r="G62" s="36"/>
      <c r="H62" s="36"/>
      <c r="I62" s="10"/>
    </row>
    <row r="63" spans="2:11">
      <c r="B63" s="32"/>
      <c r="C63" s="17"/>
      <c r="D63" s="17"/>
      <c r="E63" s="8">
        <f t="shared" si="1"/>
        <v>7108850</v>
      </c>
      <c r="F63" s="17"/>
      <c r="G63" s="17"/>
      <c r="H63" s="17"/>
      <c r="I63" s="10"/>
    </row>
    <row r="64" spans="2:11">
      <c r="B64" s="32"/>
      <c r="C64" s="17"/>
      <c r="D64" s="17"/>
      <c r="E64" s="8">
        <f t="shared" si="1"/>
        <v>7108850</v>
      </c>
      <c r="F64" s="17"/>
      <c r="G64" s="17"/>
      <c r="H64" s="17"/>
      <c r="I64" s="10"/>
    </row>
    <row r="65" spans="1:14">
      <c r="B65" s="32"/>
      <c r="C65" s="17"/>
      <c r="D65" s="17"/>
      <c r="E65" s="8">
        <f t="shared" si="1"/>
        <v>7108850</v>
      </c>
      <c r="F65" s="17"/>
      <c r="G65" s="17"/>
      <c r="H65" s="17"/>
      <c r="I65" s="10"/>
    </row>
    <row r="66" spans="1:14">
      <c r="B66" s="32"/>
      <c r="C66" s="17"/>
      <c r="D66" s="17"/>
      <c r="E66" s="8">
        <f t="shared" si="1"/>
        <v>7108850</v>
      </c>
      <c r="F66" s="17"/>
      <c r="G66" s="17"/>
      <c r="H66" s="17"/>
      <c r="I66" s="10"/>
      <c r="J66" s="10"/>
      <c r="K66" s="10"/>
      <c r="L66" s="10"/>
    </row>
    <row r="67" spans="1:14">
      <c r="B67" s="32"/>
      <c r="C67" s="17"/>
      <c r="D67" s="17"/>
      <c r="E67" s="9">
        <f t="shared" si="1"/>
        <v>7108850</v>
      </c>
      <c r="F67" s="17"/>
      <c r="G67" s="17"/>
      <c r="H67" s="17"/>
      <c r="I67" s="10"/>
    </row>
    <row r="68" spans="1:14">
      <c r="B68" s="32"/>
      <c r="C68" s="17"/>
      <c r="D68" s="17"/>
      <c r="E68" s="8">
        <f t="shared" si="1"/>
        <v>7108850</v>
      </c>
      <c r="F68" s="17"/>
      <c r="G68" s="17"/>
      <c r="H68" s="17"/>
      <c r="I68" s="10"/>
      <c r="J68" s="10"/>
      <c r="K68" s="10"/>
    </row>
    <row r="69" spans="1:14">
      <c r="B69" s="2"/>
      <c r="C69" s="16"/>
      <c r="D69" s="16"/>
      <c r="E69" s="8">
        <f t="shared" si="1"/>
        <v>7108850</v>
      </c>
      <c r="F69" s="10"/>
      <c r="G69" s="10"/>
      <c r="H69" s="10"/>
      <c r="I69" s="10"/>
      <c r="J69" s="10"/>
      <c r="K69" s="10"/>
    </row>
    <row r="70" spans="1:14">
      <c r="B70" s="2"/>
      <c r="C70" s="16"/>
      <c r="D70" s="16"/>
      <c r="E70" s="8">
        <f t="shared" si="1"/>
        <v>7108850</v>
      </c>
      <c r="F70" s="10"/>
      <c r="G70" s="10"/>
      <c r="H70" s="17"/>
      <c r="I70" s="10"/>
      <c r="J70" s="10"/>
      <c r="K70" s="10"/>
    </row>
    <row r="71" spans="1:14">
      <c r="B71" s="39"/>
      <c r="C71" s="36"/>
      <c r="D71" s="36"/>
      <c r="E71" s="9">
        <f t="shared" si="1"/>
        <v>7108850</v>
      </c>
      <c r="F71" s="48"/>
      <c r="G71" s="48"/>
      <c r="H71" s="36"/>
      <c r="I71" s="10"/>
      <c r="J71" s="10"/>
      <c r="K71" s="10"/>
    </row>
    <row r="72" spans="1:14">
      <c r="B72" s="2"/>
      <c r="C72" s="16"/>
      <c r="D72" s="16"/>
      <c r="E72" s="8">
        <f t="shared" si="1"/>
        <v>7108850</v>
      </c>
      <c r="F72" s="17"/>
      <c r="G72" s="17"/>
      <c r="H72" s="10"/>
      <c r="I72" s="48"/>
      <c r="J72" s="10"/>
      <c r="K72" s="10"/>
    </row>
    <row r="73" spans="1:14">
      <c r="B73" s="2"/>
      <c r="C73" s="16"/>
      <c r="D73" s="16"/>
      <c r="E73" s="8">
        <f t="shared" si="1"/>
        <v>7108850</v>
      </c>
      <c r="F73" s="17"/>
      <c r="G73" s="17"/>
      <c r="H73" s="17"/>
      <c r="I73" s="48"/>
      <c r="J73" s="10"/>
      <c r="K73" s="10"/>
    </row>
    <row r="74" spans="1:14">
      <c r="A74" s="44"/>
      <c r="B74" s="44"/>
      <c r="C74" s="43"/>
      <c r="D74" s="43">
        <v>-25850</v>
      </c>
      <c r="E74" s="8">
        <f t="shared" si="1"/>
        <v>7083000</v>
      </c>
      <c r="F74" s="43"/>
      <c r="G74" s="43"/>
      <c r="H74" s="43"/>
      <c r="I74" s="44" t="s">
        <v>263</v>
      </c>
    </row>
    <row r="75" spans="1:14">
      <c r="B75" s="39"/>
      <c r="C75" s="17"/>
      <c r="D75" s="17"/>
      <c r="E75" s="8">
        <f t="shared" si="1"/>
        <v>7083000</v>
      </c>
      <c r="F75" s="17"/>
      <c r="G75" s="17"/>
      <c r="H75" s="17"/>
      <c r="I75" s="10"/>
    </row>
    <row r="76" spans="1:14">
      <c r="B76" s="32"/>
      <c r="C76" s="17"/>
      <c r="D76" s="17"/>
      <c r="E76" s="8">
        <f t="shared" si="1"/>
        <v>7083000</v>
      </c>
      <c r="F76" s="17"/>
      <c r="G76" s="17"/>
      <c r="H76" s="17"/>
      <c r="I76" s="10"/>
    </row>
    <row r="77" spans="1:14">
      <c r="B77" s="39"/>
      <c r="C77" s="17"/>
      <c r="D77" s="17"/>
      <c r="E77" s="8">
        <f t="shared" si="1"/>
        <v>7083000</v>
      </c>
      <c r="F77" s="36"/>
      <c r="G77" s="36"/>
      <c r="H77" s="36"/>
    </row>
    <row r="78" spans="1:14">
      <c r="B78" s="2"/>
      <c r="C78" s="16"/>
      <c r="D78" s="16"/>
      <c r="E78" s="8">
        <f t="shared" ref="E78:E134" si="2">E77+C78+D78</f>
        <v>7083000</v>
      </c>
      <c r="F78" s="17"/>
      <c r="G78" s="17"/>
      <c r="H78" s="17"/>
      <c r="I78" s="10"/>
      <c r="K78" s="44" t="s">
        <v>790</v>
      </c>
    </row>
    <row r="79" spans="1:14">
      <c r="B79" s="2"/>
      <c r="C79" s="16"/>
      <c r="D79" s="16"/>
      <c r="E79" s="8">
        <f t="shared" si="2"/>
        <v>7083000</v>
      </c>
      <c r="F79" s="17"/>
      <c r="G79" s="17"/>
      <c r="H79" s="17"/>
      <c r="I79" s="48"/>
      <c r="J79" s="48"/>
      <c r="K79" s="44" t="s">
        <v>784</v>
      </c>
      <c r="L79" s="53">
        <v>-18000000</v>
      </c>
      <c r="M79" s="44" t="s">
        <v>788</v>
      </c>
      <c r="N79" s="44"/>
    </row>
    <row r="80" spans="1:14">
      <c r="B80" s="2"/>
      <c r="C80" s="16"/>
      <c r="D80" s="16"/>
      <c r="E80" s="8">
        <f t="shared" si="2"/>
        <v>7083000</v>
      </c>
      <c r="F80" s="17"/>
      <c r="G80" s="17"/>
      <c r="H80" s="17"/>
      <c r="I80" s="48"/>
      <c r="J80" s="48"/>
      <c r="K80" s="44" t="s">
        <v>784</v>
      </c>
      <c r="L80" s="53">
        <v>-35000000</v>
      </c>
      <c r="M80" s="44" t="s">
        <v>789</v>
      </c>
      <c r="N80" s="44"/>
    </row>
    <row r="81" spans="2:14">
      <c r="B81" s="2"/>
      <c r="C81" s="16"/>
      <c r="D81" s="16"/>
      <c r="E81" s="8">
        <f t="shared" si="2"/>
        <v>7083000</v>
      </c>
      <c r="F81" s="16"/>
      <c r="G81" s="16"/>
      <c r="H81" s="16"/>
      <c r="I81" s="48"/>
      <c r="J81" s="48"/>
      <c r="K81" s="44" t="s">
        <v>784</v>
      </c>
      <c r="L81" s="53">
        <v>-10000000</v>
      </c>
      <c r="M81" s="44" t="s">
        <v>782</v>
      </c>
      <c r="N81" s="44"/>
    </row>
    <row r="82" spans="2:14">
      <c r="B82" s="2"/>
      <c r="C82" s="16"/>
      <c r="D82" s="16"/>
      <c r="E82" s="8">
        <f t="shared" si="2"/>
        <v>7083000</v>
      </c>
      <c r="F82" s="16"/>
      <c r="G82" s="16"/>
      <c r="H82" s="16"/>
      <c r="I82" s="54"/>
      <c r="J82" s="48"/>
      <c r="K82" s="44" t="s">
        <v>785</v>
      </c>
      <c r="L82" s="53">
        <f>SUM(L79:L81)</f>
        <v>-63000000</v>
      </c>
      <c r="M82" s="44"/>
      <c r="N82" s="44"/>
    </row>
    <row r="83" spans="2:14">
      <c r="B83" s="2"/>
      <c r="C83" s="16"/>
      <c r="D83" s="16"/>
      <c r="E83" s="8">
        <f t="shared" si="2"/>
        <v>7083000</v>
      </c>
      <c r="F83" s="16"/>
      <c r="G83" s="16"/>
      <c r="H83" s="16"/>
      <c r="I83" s="48"/>
      <c r="J83" s="48"/>
      <c r="K83" s="44"/>
      <c r="L83" s="53">
        <v>80000000</v>
      </c>
      <c r="M83" s="44" t="s">
        <v>713</v>
      </c>
      <c r="N83" s="44"/>
    </row>
    <row r="84" spans="2:14">
      <c r="B84" s="2"/>
      <c r="C84" s="16"/>
      <c r="D84" s="16"/>
      <c r="E84" s="8">
        <f t="shared" si="2"/>
        <v>7083000</v>
      </c>
      <c r="F84" s="16"/>
      <c r="G84" s="16"/>
      <c r="H84" s="16"/>
      <c r="I84" s="48"/>
      <c r="J84" s="48"/>
      <c r="K84" s="44"/>
      <c r="L84" s="53">
        <f>L82+L83</f>
        <v>17000000</v>
      </c>
      <c r="M84" s="44" t="s">
        <v>714</v>
      </c>
      <c r="N84" s="44"/>
    </row>
    <row r="85" spans="2:14">
      <c r="B85" s="2"/>
      <c r="C85" s="16"/>
      <c r="D85" s="16"/>
      <c r="E85" s="8">
        <f t="shared" si="2"/>
        <v>7083000</v>
      </c>
      <c r="F85" s="16"/>
      <c r="G85" s="16"/>
      <c r="H85" s="16"/>
      <c r="I85" s="10"/>
      <c r="J85" s="10"/>
      <c r="K85" s="44" t="s">
        <v>784</v>
      </c>
      <c r="L85" s="53">
        <v>-10000000</v>
      </c>
      <c r="M85" s="44" t="s">
        <v>783</v>
      </c>
      <c r="N85" s="19"/>
    </row>
    <row r="86" spans="2:14">
      <c r="B86" s="2"/>
      <c r="C86" s="16"/>
      <c r="D86" s="16"/>
      <c r="E86" s="8">
        <f t="shared" si="2"/>
        <v>7083000</v>
      </c>
      <c r="F86" s="16"/>
      <c r="G86" s="16"/>
      <c r="H86" s="16"/>
      <c r="K86" s="44" t="s">
        <v>784</v>
      </c>
      <c r="L86" s="53">
        <v>-7000000</v>
      </c>
      <c r="M86" s="44" t="s">
        <v>786</v>
      </c>
      <c r="N86" s="19"/>
    </row>
    <row r="87" spans="2:14">
      <c r="B87" s="2"/>
      <c r="C87" s="16"/>
      <c r="D87" s="16"/>
      <c r="E87" s="8">
        <f t="shared" si="2"/>
        <v>7083000</v>
      </c>
      <c r="F87" s="16"/>
      <c r="G87" s="16"/>
      <c r="H87" s="16"/>
      <c r="K87" s="44" t="s">
        <v>714</v>
      </c>
      <c r="L87" s="53">
        <f>L84+L85+L86</f>
        <v>0</v>
      </c>
    </row>
    <row r="88" spans="2:14">
      <c r="B88" s="2"/>
      <c r="C88" s="16"/>
      <c r="D88" s="16"/>
      <c r="E88" s="8">
        <f t="shared" si="2"/>
        <v>7083000</v>
      </c>
      <c r="F88" s="16"/>
      <c r="G88" s="16"/>
      <c r="H88" s="16"/>
    </row>
    <row r="89" spans="2:14">
      <c r="B89" s="2"/>
      <c r="C89" s="17"/>
      <c r="D89" s="17"/>
      <c r="E89" s="8">
        <f t="shared" si="2"/>
        <v>7083000</v>
      </c>
      <c r="F89" s="17"/>
      <c r="G89" s="17"/>
      <c r="H89" s="17"/>
      <c r="I89" s="10"/>
    </row>
    <row r="90" spans="2:14">
      <c r="B90" s="32"/>
      <c r="C90" s="17"/>
      <c r="D90" s="17"/>
      <c r="E90" s="8">
        <f t="shared" si="2"/>
        <v>7083000</v>
      </c>
      <c r="F90" s="17"/>
      <c r="G90" s="17"/>
      <c r="H90" s="17"/>
      <c r="I90" s="10"/>
      <c r="J90" s="10"/>
      <c r="K90" s="10"/>
      <c r="L90" s="10"/>
      <c r="M90" s="10"/>
    </row>
    <row r="91" spans="2:14">
      <c r="B91" s="32"/>
      <c r="C91" s="17"/>
      <c r="D91" s="17"/>
      <c r="E91" s="8">
        <f t="shared" si="2"/>
        <v>7083000</v>
      </c>
      <c r="F91" s="17"/>
      <c r="G91" s="17"/>
      <c r="H91" s="17"/>
      <c r="I91" s="10"/>
      <c r="J91" s="10"/>
      <c r="K91" s="10"/>
      <c r="L91" s="10"/>
      <c r="M91" s="10"/>
    </row>
    <row r="92" spans="2:14">
      <c r="B92" s="32"/>
      <c r="C92" s="17"/>
      <c r="D92" s="17"/>
      <c r="E92" s="8">
        <f t="shared" si="2"/>
        <v>7083000</v>
      </c>
      <c r="F92" s="17"/>
      <c r="G92" s="17"/>
      <c r="H92" s="17"/>
      <c r="I92" s="10"/>
      <c r="J92" s="10"/>
      <c r="K92" s="10"/>
      <c r="L92" s="10"/>
      <c r="M92" s="10"/>
    </row>
    <row r="93" spans="2:14">
      <c r="B93" s="2"/>
      <c r="C93" s="16"/>
      <c r="D93" s="16"/>
      <c r="E93" s="8">
        <f t="shared" si="2"/>
        <v>7083000</v>
      </c>
      <c r="F93" s="17"/>
      <c r="G93" s="17"/>
      <c r="H93" s="17"/>
      <c r="I93" s="10"/>
      <c r="J93" s="10"/>
      <c r="K93" s="10"/>
      <c r="L93" s="10"/>
      <c r="M93" s="10"/>
    </row>
    <row r="94" spans="2:14">
      <c r="B94" s="2"/>
      <c r="C94" s="16"/>
      <c r="D94" s="16"/>
      <c r="E94" s="8">
        <f t="shared" si="2"/>
        <v>7083000</v>
      </c>
      <c r="F94" s="17"/>
      <c r="G94" s="17"/>
      <c r="H94" s="17"/>
      <c r="I94" s="10"/>
      <c r="J94" s="10"/>
      <c r="K94" s="10"/>
      <c r="L94" s="10"/>
      <c r="M94" s="10"/>
    </row>
    <row r="95" spans="2:14">
      <c r="B95" s="2"/>
      <c r="C95" s="16"/>
      <c r="D95" s="16"/>
      <c r="E95" s="8">
        <f t="shared" si="2"/>
        <v>7083000</v>
      </c>
      <c r="F95" s="17"/>
      <c r="G95" s="17"/>
      <c r="H95" s="17"/>
      <c r="I95" s="10"/>
      <c r="J95" s="10"/>
      <c r="K95" s="10"/>
      <c r="L95" s="10"/>
      <c r="M95" s="10"/>
    </row>
    <row r="96" spans="2:14">
      <c r="B96" s="2"/>
      <c r="C96" s="16"/>
      <c r="D96" s="16"/>
      <c r="E96" s="8">
        <f t="shared" si="2"/>
        <v>7083000</v>
      </c>
      <c r="F96" s="16"/>
      <c r="G96" s="16"/>
      <c r="H96" s="16"/>
    </row>
    <row r="97" spans="2:9">
      <c r="B97" s="2"/>
      <c r="C97" s="16"/>
      <c r="D97" s="16"/>
      <c r="E97" s="8">
        <f t="shared" si="2"/>
        <v>7083000</v>
      </c>
      <c r="F97" s="16"/>
      <c r="G97" s="16"/>
      <c r="H97" s="16"/>
    </row>
    <row r="98" spans="2:9">
      <c r="B98" s="2"/>
      <c r="C98" s="16"/>
      <c r="D98" s="16"/>
      <c r="E98" s="8">
        <f t="shared" si="2"/>
        <v>7083000</v>
      </c>
      <c r="F98" s="16"/>
      <c r="G98" s="16"/>
      <c r="H98" s="16"/>
    </row>
    <row r="99" spans="2:9">
      <c r="B99" s="2"/>
      <c r="C99" s="16"/>
      <c r="D99" s="16"/>
      <c r="E99" s="8">
        <f t="shared" si="2"/>
        <v>7083000</v>
      </c>
      <c r="F99" s="16"/>
      <c r="G99" s="16"/>
      <c r="H99" s="16"/>
    </row>
    <row r="100" spans="2:9">
      <c r="B100" s="2"/>
      <c r="C100" s="16"/>
      <c r="D100" s="16"/>
      <c r="E100" s="8">
        <f t="shared" si="2"/>
        <v>7083000</v>
      </c>
      <c r="F100" s="16"/>
      <c r="G100" s="16"/>
      <c r="H100" s="16"/>
    </row>
    <row r="101" spans="2:9">
      <c r="B101" s="2"/>
      <c r="C101" s="16"/>
      <c r="D101" s="16"/>
      <c r="E101" s="8">
        <f t="shared" si="2"/>
        <v>7083000</v>
      </c>
      <c r="F101" s="16"/>
      <c r="G101" s="16"/>
      <c r="H101" s="16"/>
    </row>
    <row r="102" spans="2:9">
      <c r="B102" s="2"/>
      <c r="C102" s="16"/>
      <c r="D102" s="16"/>
      <c r="E102" s="8">
        <f t="shared" si="2"/>
        <v>7083000</v>
      </c>
      <c r="F102" s="16"/>
      <c r="G102" s="16"/>
      <c r="H102" s="16"/>
    </row>
    <row r="103" spans="2:9">
      <c r="B103" s="2"/>
      <c r="C103" s="16"/>
      <c r="D103" s="16"/>
      <c r="E103" s="8">
        <f t="shared" si="2"/>
        <v>7083000</v>
      </c>
      <c r="F103" s="16"/>
      <c r="G103" s="16"/>
      <c r="H103" s="16"/>
    </row>
    <row r="104" spans="2:9">
      <c r="B104" s="2"/>
      <c r="C104" s="16"/>
      <c r="D104" s="16"/>
      <c r="E104" s="8">
        <f t="shared" si="2"/>
        <v>7083000</v>
      </c>
      <c r="F104" s="16"/>
      <c r="G104" s="16"/>
      <c r="H104" s="16"/>
    </row>
    <row r="105" spans="2:9">
      <c r="B105" s="2"/>
      <c r="C105" s="16"/>
      <c r="D105" s="16"/>
      <c r="E105" s="8">
        <f t="shared" si="2"/>
        <v>7083000</v>
      </c>
      <c r="F105" s="16"/>
      <c r="G105" s="16"/>
      <c r="H105" s="16"/>
    </row>
    <row r="106" spans="2:9">
      <c r="C106" s="16"/>
      <c r="D106" s="16"/>
      <c r="E106" s="8">
        <f t="shared" si="2"/>
        <v>7083000</v>
      </c>
      <c r="G106" s="16"/>
      <c r="I106" s="24"/>
    </row>
    <row r="107" spans="2:9">
      <c r="C107" s="16"/>
      <c r="D107" s="16"/>
      <c r="E107" s="8">
        <f t="shared" si="2"/>
        <v>7083000</v>
      </c>
      <c r="I107" s="24"/>
    </row>
    <row r="108" spans="2:9">
      <c r="B108" s="2"/>
      <c r="C108" s="16"/>
      <c r="D108" s="16"/>
      <c r="E108" s="8">
        <f t="shared" si="2"/>
        <v>7083000</v>
      </c>
      <c r="F108" s="16"/>
      <c r="G108" s="16"/>
      <c r="H108" s="16"/>
    </row>
    <row r="109" spans="2:9">
      <c r="C109" s="16"/>
      <c r="D109" s="16"/>
      <c r="E109" s="8">
        <f t="shared" si="2"/>
        <v>7083000</v>
      </c>
      <c r="F109" s="16"/>
      <c r="G109" s="16"/>
      <c r="H109" s="16"/>
    </row>
    <row r="110" spans="2:9">
      <c r="C110" s="16"/>
      <c r="D110" s="16"/>
      <c r="E110" s="8">
        <f t="shared" si="2"/>
        <v>7083000</v>
      </c>
      <c r="F110" s="16"/>
      <c r="G110" s="16"/>
      <c r="H110" s="16"/>
    </row>
    <row r="111" spans="2:9">
      <c r="C111" s="16"/>
      <c r="D111" s="16"/>
      <c r="E111" s="8">
        <f t="shared" si="2"/>
        <v>7083000</v>
      </c>
      <c r="F111" s="16"/>
      <c r="G111" s="16"/>
      <c r="H111" s="16"/>
    </row>
    <row r="112" spans="2:9">
      <c r="C112" s="16"/>
      <c r="D112" s="16"/>
      <c r="E112" s="8">
        <f t="shared" si="2"/>
        <v>7083000</v>
      </c>
      <c r="F112" s="16"/>
      <c r="G112" s="16"/>
      <c r="H112" s="16"/>
    </row>
    <row r="113" spans="2:8">
      <c r="B113" s="2"/>
      <c r="C113" s="16"/>
      <c r="D113" s="16"/>
      <c r="E113" s="8">
        <f t="shared" si="2"/>
        <v>7083000</v>
      </c>
      <c r="F113" s="16"/>
      <c r="G113" s="16"/>
      <c r="H113" s="16"/>
    </row>
    <row r="114" spans="2:8">
      <c r="B114" s="2"/>
      <c r="C114" s="16"/>
      <c r="D114" s="16"/>
      <c r="E114" s="8">
        <f t="shared" si="2"/>
        <v>7083000</v>
      </c>
      <c r="F114" s="16"/>
      <c r="G114" s="16"/>
      <c r="H114" s="16"/>
    </row>
    <row r="115" spans="2:8">
      <c r="C115" s="16"/>
      <c r="D115" s="16"/>
      <c r="E115" s="8">
        <f t="shared" si="2"/>
        <v>7083000</v>
      </c>
      <c r="F115" s="16"/>
      <c r="G115" s="16"/>
      <c r="H115" s="16"/>
    </row>
    <row r="116" spans="2:8">
      <c r="C116" s="16"/>
      <c r="D116" s="16"/>
      <c r="E116" s="8">
        <f t="shared" si="2"/>
        <v>7083000</v>
      </c>
      <c r="F116" s="16"/>
      <c r="G116" s="16"/>
      <c r="H116" s="16"/>
    </row>
    <row r="117" spans="2:8">
      <c r="C117" s="16"/>
      <c r="D117" s="16"/>
      <c r="E117" s="8">
        <f t="shared" si="2"/>
        <v>7083000</v>
      </c>
      <c r="F117" s="16"/>
      <c r="G117" s="16"/>
      <c r="H117" s="16"/>
    </row>
    <row r="118" spans="2:8">
      <c r="C118" s="16"/>
      <c r="D118" s="16"/>
      <c r="E118" s="8">
        <f t="shared" si="2"/>
        <v>7083000</v>
      </c>
      <c r="F118" s="16"/>
      <c r="G118" s="16"/>
      <c r="H118" s="16"/>
    </row>
    <row r="119" spans="2:8">
      <c r="C119" s="16"/>
      <c r="D119" s="16"/>
      <c r="E119" s="8">
        <f t="shared" si="2"/>
        <v>7083000</v>
      </c>
      <c r="F119" s="16"/>
      <c r="G119" s="16"/>
      <c r="H119" s="16"/>
    </row>
    <row r="120" spans="2:8">
      <c r="C120" s="16"/>
      <c r="D120" s="16"/>
      <c r="E120" s="8">
        <f t="shared" si="2"/>
        <v>7083000</v>
      </c>
      <c r="F120" s="16"/>
      <c r="G120" s="16"/>
      <c r="H120" s="16"/>
    </row>
    <row r="121" spans="2:8">
      <c r="C121" s="16"/>
      <c r="D121" s="16"/>
      <c r="E121" s="8">
        <f t="shared" si="2"/>
        <v>7083000</v>
      </c>
      <c r="F121" s="16"/>
      <c r="G121" s="16"/>
      <c r="H121" s="16"/>
    </row>
    <row r="122" spans="2:8">
      <c r="C122" s="16"/>
      <c r="D122" s="16"/>
      <c r="E122" s="8">
        <f t="shared" si="2"/>
        <v>7083000</v>
      </c>
      <c r="F122" s="16"/>
      <c r="G122" s="16"/>
      <c r="H122" s="16"/>
    </row>
    <row r="123" spans="2:8">
      <c r="C123" s="16"/>
      <c r="D123" s="16"/>
      <c r="E123" s="8">
        <f t="shared" si="2"/>
        <v>7083000</v>
      </c>
      <c r="F123" s="16"/>
      <c r="G123" s="16"/>
      <c r="H123" s="16"/>
    </row>
    <row r="124" spans="2:8">
      <c r="C124" s="16"/>
      <c r="D124" s="16"/>
      <c r="E124" s="8">
        <f t="shared" si="2"/>
        <v>7083000</v>
      </c>
      <c r="F124" s="16"/>
      <c r="G124" s="16"/>
      <c r="H124" s="16"/>
    </row>
    <row r="125" spans="2:8">
      <c r="C125" s="16"/>
      <c r="D125" s="16"/>
      <c r="E125" s="8">
        <f t="shared" si="2"/>
        <v>7083000</v>
      </c>
      <c r="F125" s="16"/>
      <c r="G125" s="16"/>
      <c r="H125" s="16"/>
    </row>
    <row r="126" spans="2:8">
      <c r="C126" s="16"/>
      <c r="D126" s="16"/>
      <c r="E126" s="8">
        <f t="shared" si="2"/>
        <v>7083000</v>
      </c>
      <c r="F126" s="16"/>
      <c r="G126" s="16"/>
      <c r="H126" s="16"/>
    </row>
    <row r="127" spans="2:8">
      <c r="C127" s="16"/>
      <c r="D127" s="16"/>
      <c r="E127" s="8">
        <f t="shared" si="2"/>
        <v>7083000</v>
      </c>
      <c r="F127" s="16"/>
      <c r="G127" s="16"/>
      <c r="H127" s="16"/>
    </row>
    <row r="128" spans="2:8">
      <c r="C128" s="16"/>
      <c r="D128" s="16"/>
      <c r="E128" s="8">
        <f t="shared" si="2"/>
        <v>7083000</v>
      </c>
      <c r="F128" s="16"/>
      <c r="G128" s="16"/>
      <c r="H128" s="16"/>
    </row>
    <row r="129" spans="3:9">
      <c r="C129" s="16"/>
      <c r="D129" s="16"/>
      <c r="E129" s="8">
        <f t="shared" si="2"/>
        <v>7083000</v>
      </c>
      <c r="F129" s="16"/>
      <c r="G129" s="16"/>
      <c r="H129" s="16"/>
    </row>
    <row r="130" spans="3:9">
      <c r="C130" s="16"/>
      <c r="D130" s="16"/>
      <c r="E130" s="8">
        <f t="shared" si="2"/>
        <v>7083000</v>
      </c>
      <c r="F130" s="16"/>
      <c r="G130" s="16"/>
      <c r="H130" s="16"/>
      <c r="I130" s="2"/>
    </row>
    <row r="131" spans="3:9">
      <c r="C131" s="16"/>
      <c r="D131" s="16"/>
      <c r="E131" s="8">
        <f t="shared" si="2"/>
        <v>7083000</v>
      </c>
      <c r="F131" s="16"/>
      <c r="G131" s="16"/>
      <c r="H131" s="16"/>
    </row>
    <row r="132" spans="3:9">
      <c r="C132" s="16"/>
      <c r="D132" s="16">
        <v>-6000000</v>
      </c>
      <c r="E132" s="8">
        <f t="shared" si="2"/>
        <v>1083000</v>
      </c>
      <c r="F132" s="16"/>
      <c r="G132" s="16"/>
      <c r="H132" s="16"/>
      <c r="I132" s="1" t="s">
        <v>557</v>
      </c>
    </row>
    <row r="133" spans="3:9">
      <c r="C133" s="16"/>
      <c r="D133" s="16"/>
      <c r="E133" s="8">
        <f t="shared" si="2"/>
        <v>1083000</v>
      </c>
      <c r="F133" s="16"/>
      <c r="G133" s="16"/>
      <c r="H133" s="16"/>
      <c r="I133" s="1" t="s">
        <v>552</v>
      </c>
    </row>
    <row r="134" spans="3:9">
      <c r="C134" s="4"/>
      <c r="D134" s="16"/>
      <c r="E134" s="8">
        <f t="shared" si="2"/>
        <v>1083000</v>
      </c>
      <c r="F134" s="4"/>
      <c r="G134" s="4"/>
      <c r="H134" s="4"/>
    </row>
    <row r="135" spans="3:9">
      <c r="C135" s="4"/>
      <c r="D135" s="4"/>
      <c r="E135" s="8"/>
      <c r="F135" s="4"/>
      <c r="G135" s="4"/>
      <c r="H135" s="4"/>
    </row>
    <row r="136" spans="3:9">
      <c r="C136" s="4"/>
      <c r="D136" s="4"/>
      <c r="E136" s="8"/>
      <c r="F136" s="4"/>
      <c r="G136" s="4"/>
      <c r="H136" s="4"/>
    </row>
    <row r="137" spans="3:9">
      <c r="C137" s="4"/>
      <c r="D137" s="4"/>
      <c r="E137" s="8"/>
      <c r="F137" s="4"/>
      <c r="G137" s="4"/>
      <c r="H137" s="4"/>
    </row>
    <row r="138" spans="3:9">
      <c r="C138" s="4"/>
      <c r="D138" s="4"/>
      <c r="E138" s="8"/>
      <c r="F138" s="4"/>
      <c r="G138" s="4"/>
      <c r="H138" s="4"/>
    </row>
    <row r="139" spans="3:9">
      <c r="C139" s="4"/>
      <c r="D139" s="4"/>
      <c r="E139" s="8"/>
      <c r="F139" s="4"/>
      <c r="G139" s="4"/>
      <c r="H139" s="4"/>
    </row>
    <row r="140" spans="3:9">
      <c r="C140" s="4"/>
      <c r="D140" s="4"/>
      <c r="E140" s="8"/>
      <c r="F140" s="4"/>
      <c r="G140" s="4"/>
      <c r="H140" s="4"/>
    </row>
    <row r="141" spans="3:9">
      <c r="E141" s="7"/>
    </row>
    <row r="142" spans="3:9">
      <c r="E142" s="7"/>
    </row>
    <row r="143" spans="3:9">
      <c r="E143" s="7"/>
    </row>
  </sheetData>
  <pageMargins left="0.7" right="0.7" top="0.75" bottom="0.75" header="0.3" footer="0.3"/>
  <pageSetup orientation="portrait" verticalDpi="200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>
  <dimension ref="A2:N150"/>
  <sheetViews>
    <sheetView workbookViewId="0">
      <selection activeCell="I11" sqref="I11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9.140625" style="1" bestFit="1" customWidth="1"/>
    <col min="4" max="5" width="10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9.28515625" style="1" bestFit="1" customWidth="1"/>
    <col min="14" max="14" width="6.42578125" style="1" bestFit="1" customWidth="1"/>
    <col min="15" max="15" width="7.2851562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7108850</v>
      </c>
      <c r="F4" s="29">
        <v>0</v>
      </c>
      <c r="G4" s="13"/>
      <c r="H4" s="22">
        <v>12087234</v>
      </c>
    </row>
    <row r="5" spans="2:11">
      <c r="B5" s="2"/>
      <c r="C5" s="16"/>
      <c r="D5" s="16"/>
      <c r="E5" s="8">
        <f>E4+C5+D5</f>
        <v>7108850</v>
      </c>
      <c r="F5" s="17"/>
      <c r="G5" s="17"/>
      <c r="H5" s="17"/>
    </row>
    <row r="6" spans="2:11">
      <c r="B6" s="2">
        <v>43710</v>
      </c>
      <c r="C6" s="16"/>
      <c r="D6" s="16">
        <v>-32000</v>
      </c>
      <c r="E6" s="8">
        <f t="shared" ref="E6:E77" si="0">E5+C6+D6</f>
        <v>7076850</v>
      </c>
      <c r="F6" s="17">
        <v>-32000</v>
      </c>
      <c r="G6" s="17"/>
      <c r="H6" s="17"/>
      <c r="I6" s="1" t="s">
        <v>702</v>
      </c>
    </row>
    <row r="7" spans="2:11">
      <c r="B7" s="2">
        <v>43710</v>
      </c>
      <c r="C7" s="16"/>
      <c r="D7" s="16">
        <v>-32000</v>
      </c>
      <c r="E7" s="8">
        <f t="shared" si="0"/>
        <v>7044850</v>
      </c>
      <c r="F7" s="17">
        <v>-32000</v>
      </c>
      <c r="G7" s="17"/>
      <c r="H7" s="17"/>
      <c r="I7" s="1" t="s">
        <v>703</v>
      </c>
    </row>
    <row r="8" spans="2:11">
      <c r="B8" s="2">
        <v>43712</v>
      </c>
      <c r="C8" s="16">
        <v>2100000</v>
      </c>
      <c r="D8" s="16"/>
      <c r="E8" s="8">
        <f t="shared" si="0"/>
        <v>9144850</v>
      </c>
      <c r="F8" s="17"/>
      <c r="G8" s="17"/>
      <c r="H8" s="17"/>
      <c r="I8" s="1" t="s">
        <v>836</v>
      </c>
    </row>
    <row r="9" spans="2:11">
      <c r="B9" s="2">
        <v>43713</v>
      </c>
      <c r="C9" s="16">
        <v>159500</v>
      </c>
      <c r="D9" s="16"/>
      <c r="E9" s="8">
        <f t="shared" si="0"/>
        <v>9304350</v>
      </c>
      <c r="F9" s="17"/>
      <c r="G9" s="17"/>
      <c r="H9" s="17"/>
      <c r="I9" s="10" t="s">
        <v>835</v>
      </c>
    </row>
    <row r="10" spans="2:11">
      <c r="B10" s="2">
        <v>43713</v>
      </c>
      <c r="C10" s="17">
        <v>5000000</v>
      </c>
      <c r="D10" s="17"/>
      <c r="E10" s="8">
        <f t="shared" si="0"/>
        <v>14304350</v>
      </c>
      <c r="F10" s="17"/>
      <c r="G10" s="17"/>
      <c r="H10" s="17"/>
      <c r="I10" s="1" t="s">
        <v>438</v>
      </c>
      <c r="J10" s="20"/>
      <c r="K10" s="20"/>
    </row>
    <row r="11" spans="2:11">
      <c r="B11" s="2">
        <v>43713</v>
      </c>
      <c r="C11" s="17"/>
      <c r="D11" s="17"/>
      <c r="E11" s="8">
        <f t="shared" si="0"/>
        <v>14304350</v>
      </c>
      <c r="F11" s="17">
        <v>360000</v>
      </c>
      <c r="G11" s="17"/>
      <c r="H11" s="17"/>
      <c r="I11" s="1" t="s">
        <v>903</v>
      </c>
      <c r="J11" s="20"/>
      <c r="K11" s="20"/>
    </row>
    <row r="12" spans="2:11">
      <c r="B12" s="2">
        <v>43714</v>
      </c>
      <c r="C12" s="17"/>
      <c r="D12" s="17">
        <v>-3000</v>
      </c>
      <c r="E12" s="8">
        <f t="shared" si="0"/>
        <v>14301350</v>
      </c>
      <c r="F12" s="17"/>
      <c r="G12" s="17"/>
      <c r="H12" s="17"/>
      <c r="I12" s="1" t="s">
        <v>315</v>
      </c>
      <c r="J12" s="20"/>
      <c r="K12" s="20"/>
    </row>
    <row r="13" spans="2:11">
      <c r="B13" s="2">
        <v>43718</v>
      </c>
      <c r="C13" s="17">
        <v>62500</v>
      </c>
      <c r="D13" s="17"/>
      <c r="E13" s="8">
        <f t="shared" si="0"/>
        <v>14363850</v>
      </c>
      <c r="F13" s="17"/>
      <c r="G13" s="17"/>
      <c r="H13" s="17"/>
      <c r="I13" s="10" t="s">
        <v>837</v>
      </c>
      <c r="J13" s="20"/>
      <c r="K13" s="20"/>
    </row>
    <row r="14" spans="2:11">
      <c r="B14" s="2">
        <v>43718</v>
      </c>
      <c r="C14" s="17"/>
      <c r="D14" s="17"/>
      <c r="E14" s="8">
        <f t="shared" si="0"/>
        <v>14363850</v>
      </c>
      <c r="F14" s="17">
        <v>45000</v>
      </c>
      <c r="G14" s="17"/>
      <c r="H14" s="17"/>
      <c r="I14" s="10" t="s">
        <v>838</v>
      </c>
      <c r="J14" s="20"/>
      <c r="K14" s="20"/>
    </row>
    <row r="15" spans="2:11">
      <c r="B15" s="32">
        <v>43721</v>
      </c>
      <c r="C15" s="17">
        <v>500000</v>
      </c>
      <c r="D15" s="17"/>
      <c r="E15" s="8">
        <f t="shared" si="0"/>
        <v>14863850</v>
      </c>
      <c r="F15" s="17"/>
      <c r="G15" s="17"/>
      <c r="H15" s="17"/>
      <c r="I15" s="10" t="s">
        <v>839</v>
      </c>
      <c r="J15" s="20"/>
      <c r="K15" s="20"/>
    </row>
    <row r="16" spans="2:11">
      <c r="B16" s="32">
        <v>43721</v>
      </c>
      <c r="C16" s="17">
        <v>15000</v>
      </c>
      <c r="D16" s="17"/>
      <c r="E16" s="8">
        <f t="shared" si="0"/>
        <v>14878850</v>
      </c>
      <c r="F16" s="17"/>
      <c r="G16" s="17"/>
      <c r="H16" s="17"/>
      <c r="I16" s="10" t="s">
        <v>840</v>
      </c>
      <c r="J16" s="20"/>
      <c r="K16" s="20"/>
    </row>
    <row r="17" spans="2:11">
      <c r="B17" s="32">
        <v>43721</v>
      </c>
      <c r="C17" s="17"/>
      <c r="D17" s="17"/>
      <c r="E17" s="8">
        <f t="shared" si="0"/>
        <v>14878850</v>
      </c>
      <c r="F17" s="17"/>
      <c r="G17" s="17"/>
      <c r="H17" s="17">
        <v>2000000</v>
      </c>
      <c r="I17" s="10" t="s">
        <v>848</v>
      </c>
      <c r="J17" s="20"/>
      <c r="K17" s="20"/>
    </row>
    <row r="18" spans="2:11">
      <c r="B18" s="32">
        <v>43725</v>
      </c>
      <c r="C18" s="17">
        <v>100000</v>
      </c>
      <c r="D18" s="17"/>
      <c r="E18" s="8">
        <f t="shared" si="0"/>
        <v>14978850</v>
      </c>
      <c r="F18" s="17"/>
      <c r="G18" s="17"/>
      <c r="H18" s="17"/>
      <c r="I18" s="10" t="s">
        <v>846</v>
      </c>
      <c r="J18" s="20"/>
      <c r="K18" s="20"/>
    </row>
    <row r="19" spans="2:11">
      <c r="B19" s="32">
        <v>43724</v>
      </c>
      <c r="C19" s="17"/>
      <c r="D19" s="17"/>
      <c r="E19" s="8">
        <f t="shared" si="0"/>
        <v>14978850</v>
      </c>
      <c r="F19" s="17">
        <v>12500</v>
      </c>
      <c r="G19" s="17"/>
      <c r="H19" s="17"/>
      <c r="I19" s="1" t="s">
        <v>841</v>
      </c>
      <c r="J19" s="20"/>
      <c r="K19" s="20"/>
    </row>
    <row r="20" spans="2:11">
      <c r="B20" s="32">
        <v>43724</v>
      </c>
      <c r="C20" s="17"/>
      <c r="D20" s="17"/>
      <c r="E20" s="8">
        <f t="shared" si="0"/>
        <v>14978850</v>
      </c>
      <c r="F20" s="17">
        <v>33800</v>
      </c>
      <c r="G20" s="17"/>
      <c r="H20" s="17"/>
      <c r="I20" s="10" t="s">
        <v>842</v>
      </c>
      <c r="J20" s="20"/>
      <c r="K20" s="20"/>
    </row>
    <row r="21" spans="2:11">
      <c r="B21" s="32">
        <v>43724</v>
      </c>
      <c r="C21" s="17"/>
      <c r="D21" s="17"/>
      <c r="E21" s="8">
        <f t="shared" si="0"/>
        <v>14978850</v>
      </c>
      <c r="F21" s="17">
        <v>31600</v>
      </c>
      <c r="G21" s="17"/>
      <c r="H21" s="17"/>
      <c r="I21" s="10" t="s">
        <v>843</v>
      </c>
      <c r="J21" s="20"/>
      <c r="K21" s="20"/>
    </row>
    <row r="22" spans="2:11">
      <c r="B22" s="32">
        <v>43726</v>
      </c>
      <c r="C22" s="17"/>
      <c r="D22" s="17">
        <v>-2000</v>
      </c>
      <c r="E22" s="8">
        <f t="shared" si="0"/>
        <v>14976850</v>
      </c>
      <c r="F22" s="17"/>
      <c r="G22" s="17"/>
      <c r="H22" s="17"/>
      <c r="I22" s="10" t="s">
        <v>793</v>
      </c>
      <c r="J22" s="20"/>
      <c r="K22" s="20"/>
    </row>
    <row r="23" spans="2:11">
      <c r="B23" s="32">
        <v>43728</v>
      </c>
      <c r="C23" s="17">
        <v>200000</v>
      </c>
      <c r="D23" s="17"/>
      <c r="E23" s="8">
        <f t="shared" si="0"/>
        <v>15176850</v>
      </c>
      <c r="F23" s="17"/>
      <c r="G23" s="17"/>
      <c r="H23" s="17"/>
      <c r="I23" s="10" t="s">
        <v>844</v>
      </c>
      <c r="J23" s="20"/>
      <c r="K23" s="20"/>
    </row>
    <row r="24" spans="2:11">
      <c r="B24" s="32">
        <v>43728</v>
      </c>
      <c r="C24" s="17"/>
      <c r="D24" s="17">
        <v>-30000</v>
      </c>
      <c r="E24" s="8">
        <f t="shared" si="0"/>
        <v>15146850</v>
      </c>
      <c r="F24" s="17"/>
      <c r="G24" s="17"/>
      <c r="H24" s="17"/>
      <c r="I24" s="10" t="s">
        <v>845</v>
      </c>
      <c r="J24" s="20"/>
      <c r="K24" s="20"/>
    </row>
    <row r="25" spans="2:11">
      <c r="B25" s="32">
        <v>43728</v>
      </c>
      <c r="C25" s="17">
        <v>500000</v>
      </c>
      <c r="D25" s="17"/>
      <c r="E25" s="8">
        <f t="shared" si="0"/>
        <v>15646850</v>
      </c>
      <c r="F25" s="17"/>
      <c r="G25" s="17"/>
      <c r="H25" s="17"/>
      <c r="I25" s="10" t="s">
        <v>847</v>
      </c>
      <c r="J25" s="20"/>
      <c r="K25" s="20"/>
    </row>
    <row r="26" spans="2:11">
      <c r="B26" s="32">
        <v>43732</v>
      </c>
      <c r="C26" s="17"/>
      <c r="D26" s="17">
        <v>-301900</v>
      </c>
      <c r="E26" s="8">
        <f t="shared" si="0"/>
        <v>15344950</v>
      </c>
      <c r="F26" s="17"/>
      <c r="G26" s="17"/>
      <c r="H26" s="17"/>
      <c r="I26" s="10" t="s">
        <v>61</v>
      </c>
      <c r="J26" s="20"/>
      <c r="K26" s="20"/>
    </row>
    <row r="27" spans="2:11">
      <c r="B27" s="32">
        <v>43732</v>
      </c>
      <c r="C27" s="17"/>
      <c r="D27" s="17">
        <v>-104000</v>
      </c>
      <c r="E27" s="8">
        <f t="shared" si="0"/>
        <v>15240950</v>
      </c>
      <c r="F27" s="17">
        <v>-104000</v>
      </c>
      <c r="G27" s="17"/>
      <c r="H27" s="17"/>
      <c r="I27" s="10" t="s">
        <v>820</v>
      </c>
      <c r="J27" s="20"/>
      <c r="K27" s="20"/>
    </row>
    <row r="28" spans="2:11">
      <c r="B28" s="32">
        <v>43732</v>
      </c>
      <c r="C28" s="17"/>
      <c r="D28" s="17">
        <v>-92000</v>
      </c>
      <c r="E28" s="8">
        <f>E27+C28+D28</f>
        <v>15148950</v>
      </c>
      <c r="F28" s="17"/>
      <c r="G28" s="17"/>
      <c r="H28" s="17"/>
      <c r="I28" s="10" t="s">
        <v>62</v>
      </c>
      <c r="J28" s="20"/>
      <c r="K28" s="20"/>
    </row>
    <row r="29" spans="2:11">
      <c r="B29" s="32">
        <v>43731</v>
      </c>
      <c r="C29" s="17"/>
      <c r="D29" s="17"/>
      <c r="E29" s="8">
        <f t="shared" si="0"/>
        <v>15148950</v>
      </c>
      <c r="F29" s="17">
        <v>67200</v>
      </c>
      <c r="G29" s="17"/>
      <c r="H29" s="17"/>
      <c r="I29" s="10" t="s">
        <v>849</v>
      </c>
      <c r="J29" s="20"/>
      <c r="K29" s="20"/>
    </row>
    <row r="30" spans="2:11">
      <c r="B30" s="32">
        <v>43731</v>
      </c>
      <c r="C30" s="17"/>
      <c r="D30" s="17"/>
      <c r="E30" s="8">
        <f t="shared" si="0"/>
        <v>15148950</v>
      </c>
      <c r="F30" s="17">
        <v>67200</v>
      </c>
      <c r="G30" s="17"/>
      <c r="H30" s="17"/>
      <c r="I30" s="10" t="s">
        <v>849</v>
      </c>
      <c r="J30" s="20"/>
      <c r="K30" s="20"/>
    </row>
    <row r="31" spans="2:11">
      <c r="B31" s="32">
        <v>43731</v>
      </c>
      <c r="C31" s="17"/>
      <c r="D31" s="17"/>
      <c r="E31" s="8">
        <f t="shared" si="0"/>
        <v>15148950</v>
      </c>
      <c r="F31" s="17">
        <v>15000</v>
      </c>
      <c r="G31" s="17"/>
      <c r="H31" s="17"/>
      <c r="I31" s="10" t="s">
        <v>850</v>
      </c>
      <c r="J31" s="20"/>
      <c r="K31" s="20"/>
    </row>
    <row r="32" spans="2:11">
      <c r="B32" s="32">
        <v>43732</v>
      </c>
      <c r="C32" s="17">
        <v>187300</v>
      </c>
      <c r="D32" s="17"/>
      <c r="E32" s="8">
        <f t="shared" si="0"/>
        <v>15336250</v>
      </c>
      <c r="F32" s="17"/>
      <c r="G32" s="17"/>
      <c r="H32" s="17"/>
      <c r="I32" s="10" t="s">
        <v>851</v>
      </c>
      <c r="J32" s="20"/>
      <c r="K32" s="20"/>
    </row>
    <row r="33" spans="2:13">
      <c r="B33" s="32">
        <v>43733</v>
      </c>
      <c r="C33" s="17">
        <v>3000000</v>
      </c>
      <c r="D33" s="17"/>
      <c r="E33" s="8">
        <f t="shared" si="0"/>
        <v>18336250</v>
      </c>
      <c r="F33" s="17"/>
      <c r="G33" s="17"/>
      <c r="H33" s="17"/>
      <c r="I33" s="10" t="s">
        <v>848</v>
      </c>
      <c r="J33" s="20"/>
      <c r="K33" s="20"/>
    </row>
    <row r="34" spans="2:13">
      <c r="B34" s="32">
        <v>43734</v>
      </c>
      <c r="C34" s="17">
        <v>200000</v>
      </c>
      <c r="D34" s="17"/>
      <c r="E34" s="8">
        <f t="shared" si="0"/>
        <v>18536250</v>
      </c>
      <c r="F34" s="17"/>
      <c r="G34" s="17"/>
      <c r="H34" s="17"/>
      <c r="I34" s="10" t="s">
        <v>856</v>
      </c>
      <c r="J34" s="20"/>
      <c r="K34" s="20"/>
    </row>
    <row r="35" spans="2:13">
      <c r="B35" s="32">
        <v>43734</v>
      </c>
      <c r="C35" s="17"/>
      <c r="D35" s="17">
        <v>-630000</v>
      </c>
      <c r="E35" s="8">
        <f t="shared" si="0"/>
        <v>17906250</v>
      </c>
      <c r="F35" s="17">
        <v>-630000</v>
      </c>
      <c r="G35" s="17"/>
      <c r="H35" s="17"/>
      <c r="I35" s="10" t="s">
        <v>852</v>
      </c>
      <c r="J35" s="20"/>
      <c r="K35" s="20"/>
    </row>
    <row r="36" spans="2:13">
      <c r="B36" s="32">
        <v>43735</v>
      </c>
      <c r="C36" s="17">
        <v>6000000</v>
      </c>
      <c r="D36" s="17"/>
      <c r="E36" s="8">
        <f t="shared" si="0"/>
        <v>23906250</v>
      </c>
      <c r="F36" s="17"/>
      <c r="G36" s="17"/>
      <c r="H36" s="17"/>
      <c r="I36" s="10" t="s">
        <v>848</v>
      </c>
      <c r="J36" s="20"/>
      <c r="K36" s="20"/>
    </row>
    <row r="37" spans="2:13">
      <c r="B37" s="32">
        <v>43735</v>
      </c>
      <c r="C37" s="17"/>
      <c r="D37" s="17"/>
      <c r="E37" s="8">
        <f t="shared" si="0"/>
        <v>23906250</v>
      </c>
      <c r="F37" s="17">
        <v>105000</v>
      </c>
      <c r="G37" s="17"/>
      <c r="H37" s="17"/>
      <c r="I37" s="10" t="s">
        <v>863</v>
      </c>
      <c r="J37" s="20"/>
      <c r="K37" s="20"/>
    </row>
    <row r="38" spans="2:13">
      <c r="B38" s="32">
        <v>43738</v>
      </c>
      <c r="C38" s="17"/>
      <c r="D38" s="17"/>
      <c r="E38" s="8">
        <f t="shared" si="0"/>
        <v>23906250</v>
      </c>
      <c r="F38" s="17"/>
      <c r="G38" s="17"/>
      <c r="H38" s="17">
        <v>-236100</v>
      </c>
      <c r="I38" s="1" t="s">
        <v>492</v>
      </c>
      <c r="J38" s="20"/>
      <c r="K38" s="20"/>
    </row>
    <row r="39" spans="2:13">
      <c r="B39" s="32">
        <v>43738</v>
      </c>
      <c r="C39" s="17"/>
      <c r="D39" s="17"/>
      <c r="E39" s="8">
        <f t="shared" si="0"/>
        <v>23906250</v>
      </c>
      <c r="F39" s="17"/>
      <c r="G39" s="17"/>
      <c r="H39" s="17">
        <v>-236100</v>
      </c>
      <c r="I39" s="10" t="s">
        <v>511</v>
      </c>
      <c r="J39" s="20"/>
      <c r="K39" s="20"/>
    </row>
    <row r="40" spans="2:13">
      <c r="B40" s="32">
        <v>43738</v>
      </c>
      <c r="C40" s="17"/>
      <c r="D40" s="17">
        <v>-5000</v>
      </c>
      <c r="E40" s="8">
        <f t="shared" si="0"/>
        <v>23901250</v>
      </c>
      <c r="F40" s="17"/>
      <c r="G40" s="17"/>
      <c r="H40" s="17"/>
      <c r="I40" s="10" t="s">
        <v>853</v>
      </c>
      <c r="J40" s="20"/>
      <c r="K40" s="20"/>
    </row>
    <row r="41" spans="2:13">
      <c r="B41" s="32"/>
      <c r="C41" s="17"/>
      <c r="D41" s="17"/>
      <c r="E41" s="8">
        <f t="shared" si="0"/>
        <v>23901250</v>
      </c>
      <c r="F41" s="17"/>
      <c r="G41" s="17"/>
      <c r="H41" s="17"/>
      <c r="I41" s="10"/>
      <c r="J41" s="20"/>
      <c r="K41" s="20"/>
    </row>
    <row r="42" spans="2:13">
      <c r="B42" s="32"/>
      <c r="C42" s="17"/>
      <c r="D42" s="17"/>
      <c r="E42" s="8">
        <f t="shared" si="0"/>
        <v>23901250</v>
      </c>
      <c r="F42" s="17">
        <f>SUM(F4:F41)</f>
        <v>-60700</v>
      </c>
      <c r="G42" s="17"/>
      <c r="H42" s="17">
        <f>SUM(H4:H41)</f>
        <v>13615034</v>
      </c>
      <c r="I42" s="10"/>
      <c r="J42" s="20"/>
      <c r="K42" s="20"/>
    </row>
    <row r="43" spans="2:13">
      <c r="B43" s="2"/>
      <c r="C43" s="17"/>
      <c r="D43" s="17"/>
      <c r="E43" s="8">
        <f t="shared" si="0"/>
        <v>23901250</v>
      </c>
      <c r="F43" s="17"/>
      <c r="G43" s="17"/>
      <c r="H43" s="17">
        <f>H42-F42</f>
        <v>13675734</v>
      </c>
      <c r="I43" s="10"/>
      <c r="J43" s="20"/>
      <c r="K43" s="20"/>
    </row>
    <row r="44" spans="2:13">
      <c r="B44" s="2"/>
      <c r="C44" s="17"/>
      <c r="D44" s="17"/>
      <c r="E44" s="8">
        <f t="shared" si="0"/>
        <v>23901250</v>
      </c>
      <c r="F44" s="17"/>
      <c r="G44" s="17"/>
      <c r="H44" s="17"/>
      <c r="I44" s="10"/>
      <c r="J44" s="20"/>
      <c r="K44" s="20"/>
    </row>
    <row r="45" spans="2:13">
      <c r="B45" s="2"/>
      <c r="C45" s="17"/>
      <c r="D45" s="17"/>
      <c r="E45" s="8">
        <f t="shared" si="0"/>
        <v>23901250</v>
      </c>
      <c r="F45" s="17"/>
      <c r="G45" s="17"/>
      <c r="H45" s="17">
        <v>-1500000</v>
      </c>
      <c r="I45" s="10" t="s">
        <v>41</v>
      </c>
      <c r="J45" s="20"/>
      <c r="K45" s="20"/>
    </row>
    <row r="46" spans="2:13">
      <c r="B46" s="2"/>
      <c r="C46" s="17"/>
      <c r="D46" s="17">
        <v>-1500000</v>
      </c>
      <c r="E46" s="8">
        <f t="shared" si="0"/>
        <v>22401250</v>
      </c>
      <c r="F46" s="17"/>
      <c r="G46" s="17"/>
      <c r="H46" s="17"/>
      <c r="I46" s="10" t="s">
        <v>42</v>
      </c>
      <c r="J46" s="20"/>
      <c r="K46" s="20"/>
    </row>
    <row r="47" spans="2:13">
      <c r="B47" s="32"/>
      <c r="C47" s="17"/>
      <c r="D47" s="17"/>
      <c r="E47" s="8">
        <f t="shared" si="0"/>
        <v>22401250</v>
      </c>
      <c r="F47" s="17"/>
      <c r="G47" s="17"/>
      <c r="H47" s="17"/>
      <c r="I47" s="10"/>
      <c r="J47" s="20"/>
      <c r="K47" s="20"/>
    </row>
    <row r="48" spans="2:13">
      <c r="B48" s="28" t="s">
        <v>47</v>
      </c>
      <c r="C48" s="22"/>
      <c r="D48" s="22"/>
      <c r="E48" s="14">
        <f t="shared" si="0"/>
        <v>22401250</v>
      </c>
      <c r="F48" s="22"/>
      <c r="G48" s="22"/>
      <c r="H48" s="22">
        <f>H43+H45</f>
        <v>12175734</v>
      </c>
      <c r="J48" s="20"/>
      <c r="K48" s="20"/>
      <c r="M48" s="2"/>
    </row>
    <row r="49" spans="2:13">
      <c r="B49" s="32"/>
      <c r="C49" s="17"/>
      <c r="D49" s="17"/>
      <c r="E49" s="8">
        <f t="shared" si="0"/>
        <v>22401250</v>
      </c>
      <c r="F49" s="17"/>
      <c r="G49" s="17"/>
      <c r="H49" s="17"/>
      <c r="I49" s="10"/>
      <c r="J49" s="20"/>
      <c r="K49" s="20"/>
      <c r="M49" s="2"/>
    </row>
    <row r="50" spans="2:13">
      <c r="B50" s="32"/>
      <c r="C50" s="17"/>
      <c r="D50" s="17"/>
      <c r="E50" s="8">
        <f t="shared" si="0"/>
        <v>22401250</v>
      </c>
      <c r="F50" s="17"/>
      <c r="G50" s="17"/>
      <c r="H50" s="17"/>
      <c r="I50" s="10"/>
      <c r="J50" s="20"/>
      <c r="K50" s="20"/>
    </row>
    <row r="51" spans="2:13">
      <c r="B51" s="32"/>
      <c r="C51" s="17"/>
      <c r="D51" s="17"/>
      <c r="E51" s="8">
        <f t="shared" si="0"/>
        <v>22401250</v>
      </c>
      <c r="F51" s="17"/>
      <c r="G51" s="17"/>
      <c r="H51" s="17"/>
      <c r="I51" s="10"/>
      <c r="J51" s="20"/>
      <c r="K51" s="20"/>
    </row>
    <row r="52" spans="2:13">
      <c r="B52" s="32"/>
      <c r="C52" s="17"/>
      <c r="D52" s="17"/>
      <c r="E52" s="8">
        <f t="shared" si="0"/>
        <v>22401250</v>
      </c>
      <c r="F52" s="17"/>
      <c r="G52" s="17"/>
      <c r="H52" s="17"/>
      <c r="I52" s="10"/>
      <c r="J52" s="20"/>
      <c r="K52" s="20"/>
    </row>
    <row r="53" spans="2:13">
      <c r="B53" s="32"/>
      <c r="C53" s="17"/>
      <c r="D53" s="17"/>
      <c r="E53" s="8">
        <f t="shared" si="0"/>
        <v>22401250</v>
      </c>
      <c r="F53" s="17"/>
      <c r="G53" s="17"/>
      <c r="H53" s="17"/>
      <c r="I53" s="10"/>
      <c r="J53" s="20"/>
      <c r="K53" s="20"/>
    </row>
    <row r="54" spans="2:13">
      <c r="B54" s="32"/>
      <c r="C54" s="17"/>
      <c r="D54" s="17"/>
      <c r="E54" s="8">
        <f t="shared" si="0"/>
        <v>22401250</v>
      </c>
      <c r="F54" s="17"/>
      <c r="G54" s="17"/>
      <c r="H54" s="17"/>
      <c r="I54" s="10"/>
      <c r="J54" s="20"/>
      <c r="K54" s="20"/>
    </row>
    <row r="55" spans="2:13">
      <c r="B55" s="32"/>
      <c r="C55" s="17"/>
      <c r="D55" s="17"/>
      <c r="E55" s="8">
        <f t="shared" si="0"/>
        <v>22401250</v>
      </c>
      <c r="F55" s="17"/>
      <c r="G55" s="17"/>
      <c r="H55" s="17"/>
      <c r="I55" s="10"/>
      <c r="J55" s="20"/>
      <c r="K55" s="20"/>
    </row>
    <row r="56" spans="2:13">
      <c r="B56" s="32"/>
      <c r="C56" s="17"/>
      <c r="D56" s="17"/>
      <c r="E56" s="8">
        <f>E55+C56+D56</f>
        <v>22401250</v>
      </c>
      <c r="F56" s="17"/>
      <c r="G56" s="17"/>
      <c r="H56" s="17"/>
      <c r="I56" s="10"/>
      <c r="J56" s="20"/>
      <c r="K56" s="20"/>
    </row>
    <row r="57" spans="2:13">
      <c r="B57" s="32"/>
      <c r="C57" s="17"/>
      <c r="D57" s="17"/>
      <c r="E57" s="8">
        <f>E56+C57+D57</f>
        <v>22401250</v>
      </c>
      <c r="F57" s="17"/>
      <c r="G57" s="17"/>
      <c r="H57" s="17"/>
      <c r="I57" s="10"/>
      <c r="J57" s="20"/>
      <c r="K57" s="20"/>
    </row>
    <row r="58" spans="2:13">
      <c r="B58" s="32"/>
      <c r="C58" s="17"/>
      <c r="D58" s="17"/>
      <c r="E58" s="8">
        <f t="shared" si="0"/>
        <v>22401250</v>
      </c>
      <c r="F58" s="17"/>
      <c r="G58" s="17"/>
      <c r="H58" s="17"/>
      <c r="I58" s="10"/>
      <c r="J58" s="20"/>
      <c r="K58" s="20"/>
    </row>
    <row r="59" spans="2:13">
      <c r="B59" s="32"/>
      <c r="C59" s="17"/>
      <c r="D59" s="17"/>
      <c r="E59" s="8">
        <f t="shared" si="0"/>
        <v>22401250</v>
      </c>
      <c r="F59" s="17"/>
      <c r="G59" s="17"/>
      <c r="H59" s="17"/>
      <c r="I59" s="10"/>
      <c r="J59" s="20"/>
      <c r="K59" s="20"/>
    </row>
    <row r="60" spans="2:13">
      <c r="B60" s="32"/>
      <c r="C60" s="17"/>
      <c r="D60" s="17"/>
      <c r="E60" s="9">
        <f t="shared" si="0"/>
        <v>22401250</v>
      </c>
      <c r="F60" s="17"/>
      <c r="G60" s="17"/>
      <c r="H60" s="17"/>
      <c r="J60" s="20"/>
      <c r="K60" s="20"/>
    </row>
    <row r="61" spans="2:13">
      <c r="B61" s="32"/>
      <c r="C61" s="17"/>
      <c r="D61" s="17"/>
      <c r="E61" s="8">
        <f t="shared" si="0"/>
        <v>22401250</v>
      </c>
      <c r="F61" s="17"/>
      <c r="G61" s="17"/>
      <c r="H61" s="17"/>
      <c r="I61" s="10"/>
      <c r="J61" s="20"/>
      <c r="K61" s="20"/>
    </row>
    <row r="62" spans="2:13">
      <c r="B62" s="32"/>
      <c r="C62" s="17"/>
      <c r="D62" s="17"/>
      <c r="E62" s="8">
        <f t="shared" si="0"/>
        <v>22401250</v>
      </c>
      <c r="F62" s="17"/>
      <c r="G62" s="17"/>
      <c r="H62" s="17"/>
      <c r="I62" s="10"/>
      <c r="J62" s="20"/>
      <c r="K62" s="20"/>
    </row>
    <row r="63" spans="2:13">
      <c r="B63" s="32"/>
      <c r="C63" s="17"/>
      <c r="D63" s="17"/>
      <c r="E63" s="8">
        <f t="shared" si="0"/>
        <v>22401250</v>
      </c>
      <c r="F63" s="17"/>
      <c r="G63" s="17"/>
      <c r="H63" s="17"/>
      <c r="I63" s="10"/>
      <c r="J63" s="20"/>
      <c r="K63" s="20"/>
    </row>
    <row r="64" spans="2:13">
      <c r="B64" s="32"/>
      <c r="C64" s="17"/>
      <c r="D64" s="17"/>
      <c r="E64" s="8">
        <f t="shared" si="0"/>
        <v>22401250</v>
      </c>
      <c r="F64" s="17"/>
      <c r="G64" s="17"/>
      <c r="H64" s="17"/>
      <c r="I64" s="10"/>
      <c r="J64" s="20"/>
      <c r="K64" s="20"/>
    </row>
    <row r="65" spans="2:12">
      <c r="B65" s="32"/>
      <c r="C65" s="17"/>
      <c r="D65" s="17"/>
      <c r="E65" s="8">
        <f t="shared" si="0"/>
        <v>22401250</v>
      </c>
      <c r="F65" s="17"/>
      <c r="G65" s="17"/>
      <c r="H65" s="17"/>
      <c r="I65" s="10"/>
    </row>
    <row r="66" spans="2:12">
      <c r="B66" s="32"/>
      <c r="C66" s="17"/>
      <c r="D66" s="17"/>
      <c r="E66" s="8">
        <f t="shared" si="0"/>
        <v>22401250</v>
      </c>
      <c r="F66" s="17"/>
      <c r="G66" s="17"/>
      <c r="H66" s="17"/>
      <c r="I66" s="10"/>
      <c r="J66" s="20"/>
      <c r="K66" s="20"/>
    </row>
    <row r="67" spans="2:12">
      <c r="B67" s="32"/>
      <c r="C67" s="17"/>
      <c r="D67" s="17"/>
      <c r="E67" s="8">
        <f t="shared" si="0"/>
        <v>22401250</v>
      </c>
      <c r="F67" s="17"/>
      <c r="G67" s="17"/>
      <c r="H67" s="17"/>
      <c r="I67" s="10"/>
      <c r="J67" s="20"/>
      <c r="K67" s="20"/>
    </row>
    <row r="68" spans="2:12">
      <c r="B68" s="32"/>
      <c r="C68" s="17"/>
      <c r="D68" s="17"/>
      <c r="E68" s="8">
        <f t="shared" si="0"/>
        <v>22401250</v>
      </c>
      <c r="F68" s="17"/>
      <c r="G68" s="17"/>
      <c r="H68" s="17"/>
      <c r="I68" s="10"/>
      <c r="J68" s="20"/>
      <c r="K68" s="20"/>
    </row>
    <row r="69" spans="2:12">
      <c r="B69" s="32"/>
      <c r="C69" s="36"/>
      <c r="D69" s="17"/>
      <c r="E69" s="8">
        <f t="shared" si="0"/>
        <v>22401250</v>
      </c>
      <c r="F69" s="36"/>
      <c r="G69" s="36"/>
      <c r="H69" s="36"/>
      <c r="I69" s="10"/>
    </row>
    <row r="70" spans="2:12">
      <c r="B70" s="32"/>
      <c r="C70" s="17"/>
      <c r="D70" s="17"/>
      <c r="E70" s="8">
        <f t="shared" si="0"/>
        <v>22401250</v>
      </c>
      <c r="F70" s="17"/>
      <c r="G70" s="17"/>
      <c r="H70" s="17"/>
      <c r="I70" s="10"/>
    </row>
    <row r="71" spans="2:12">
      <c r="B71" s="32"/>
      <c r="C71" s="17"/>
      <c r="D71" s="17"/>
      <c r="E71" s="8">
        <f t="shared" si="0"/>
        <v>22401250</v>
      </c>
      <c r="F71" s="17"/>
      <c r="G71" s="17"/>
      <c r="H71" s="17"/>
      <c r="I71" s="10"/>
    </row>
    <row r="72" spans="2:12">
      <c r="B72" s="32"/>
      <c r="C72" s="17"/>
      <c r="D72" s="17"/>
      <c r="E72" s="8">
        <f t="shared" si="0"/>
        <v>22401250</v>
      </c>
      <c r="F72" s="17"/>
      <c r="G72" s="17"/>
      <c r="H72" s="17"/>
      <c r="I72" s="10"/>
    </row>
    <row r="73" spans="2:12">
      <c r="B73" s="32"/>
      <c r="C73" s="17"/>
      <c r="D73" s="17"/>
      <c r="E73" s="8">
        <f t="shared" si="0"/>
        <v>22401250</v>
      </c>
      <c r="F73" s="17"/>
      <c r="G73" s="17"/>
      <c r="H73" s="17"/>
      <c r="I73" s="10"/>
      <c r="J73" s="10"/>
      <c r="K73" s="10"/>
      <c r="L73" s="10"/>
    </row>
    <row r="74" spans="2:12">
      <c r="B74" s="32"/>
      <c r="C74" s="17"/>
      <c r="D74" s="17"/>
      <c r="E74" s="9">
        <f t="shared" si="0"/>
        <v>22401250</v>
      </c>
      <c r="F74" s="17"/>
      <c r="G74" s="17"/>
      <c r="H74" s="17"/>
      <c r="I74" s="10"/>
    </row>
    <row r="75" spans="2:12">
      <c r="B75" s="32"/>
      <c r="C75" s="17"/>
      <c r="D75" s="17"/>
      <c r="E75" s="8">
        <f t="shared" si="0"/>
        <v>22401250</v>
      </c>
      <c r="F75" s="17"/>
      <c r="G75" s="17"/>
      <c r="H75" s="17"/>
      <c r="I75" s="10"/>
      <c r="J75" s="10"/>
      <c r="K75" s="10"/>
    </row>
    <row r="76" spans="2:12">
      <c r="B76" s="2"/>
      <c r="C76" s="16"/>
      <c r="D76" s="16"/>
      <c r="E76" s="8">
        <f t="shared" si="0"/>
        <v>22401250</v>
      </c>
      <c r="F76" s="10"/>
      <c r="G76" s="10"/>
      <c r="H76" s="10"/>
      <c r="I76" s="10"/>
      <c r="J76" s="10"/>
      <c r="K76" s="10"/>
    </row>
    <row r="77" spans="2:12">
      <c r="B77" s="2"/>
      <c r="C77" s="16"/>
      <c r="D77" s="16"/>
      <c r="E77" s="8">
        <f t="shared" si="0"/>
        <v>22401250</v>
      </c>
      <c r="F77" s="10"/>
      <c r="G77" s="10"/>
      <c r="H77" s="17"/>
      <c r="I77" s="10"/>
      <c r="J77" s="10"/>
      <c r="K77" s="10"/>
    </row>
    <row r="78" spans="2:12">
      <c r="B78" s="39"/>
      <c r="C78" s="36"/>
      <c r="D78" s="36"/>
      <c r="E78" s="9">
        <f t="shared" ref="E78:E141" si="1">E77+C78+D78</f>
        <v>22401250</v>
      </c>
      <c r="F78" s="48"/>
      <c r="G78" s="48"/>
      <c r="H78" s="36"/>
      <c r="I78" s="10"/>
      <c r="J78" s="10"/>
      <c r="K78" s="10"/>
    </row>
    <row r="79" spans="2:12">
      <c r="B79" s="2"/>
      <c r="C79" s="16"/>
      <c r="D79" s="16"/>
      <c r="E79" s="8">
        <f t="shared" si="1"/>
        <v>22401250</v>
      </c>
      <c r="F79" s="17"/>
      <c r="G79" s="17"/>
      <c r="H79" s="10"/>
      <c r="I79" s="48"/>
      <c r="J79" s="10"/>
      <c r="K79" s="10"/>
    </row>
    <row r="80" spans="2:12">
      <c r="B80" s="2"/>
      <c r="C80" s="16"/>
      <c r="D80" s="16"/>
      <c r="E80" s="8">
        <f t="shared" si="1"/>
        <v>22401250</v>
      </c>
      <c r="F80" s="17"/>
      <c r="G80" s="17"/>
      <c r="H80" s="17"/>
      <c r="I80" s="48"/>
      <c r="J80" s="10"/>
      <c r="K80" s="10"/>
    </row>
    <row r="81" spans="1:14">
      <c r="A81" s="44"/>
      <c r="B81" s="44"/>
      <c r="C81" s="43"/>
      <c r="D81" s="43">
        <v>-23250</v>
      </c>
      <c r="E81" s="8">
        <f t="shared" si="1"/>
        <v>22378000</v>
      </c>
      <c r="F81" s="43"/>
      <c r="G81" s="43"/>
      <c r="H81" s="43"/>
      <c r="I81" s="44" t="s">
        <v>263</v>
      </c>
    </row>
    <row r="82" spans="1:14">
      <c r="B82" s="39"/>
      <c r="C82" s="17"/>
      <c r="D82" s="17"/>
      <c r="E82" s="8">
        <f t="shared" si="1"/>
        <v>22378000</v>
      </c>
      <c r="F82" s="17"/>
      <c r="G82" s="17"/>
      <c r="H82" s="17"/>
      <c r="I82" s="10"/>
    </row>
    <row r="83" spans="1:14">
      <c r="B83" s="32"/>
      <c r="C83" s="17"/>
      <c r="D83" s="17"/>
      <c r="E83" s="8">
        <f t="shared" si="1"/>
        <v>22378000</v>
      </c>
      <c r="F83" s="17"/>
      <c r="G83" s="17"/>
      <c r="H83" s="17"/>
      <c r="I83" s="10"/>
    </row>
    <row r="84" spans="1:14">
      <c r="B84" s="39"/>
      <c r="C84" s="17"/>
      <c r="D84" s="17"/>
      <c r="E84" s="8">
        <f t="shared" si="1"/>
        <v>22378000</v>
      </c>
      <c r="F84" s="36"/>
      <c r="G84" s="36"/>
      <c r="H84" s="36"/>
    </row>
    <row r="85" spans="1:14">
      <c r="B85" s="2"/>
      <c r="C85" s="16"/>
      <c r="D85" s="16"/>
      <c r="E85" s="8">
        <f t="shared" si="1"/>
        <v>22378000</v>
      </c>
      <c r="F85" s="17"/>
      <c r="G85" s="17"/>
      <c r="H85" s="17"/>
      <c r="I85" s="10"/>
      <c r="K85" s="44" t="s">
        <v>790</v>
      </c>
    </row>
    <row r="86" spans="1:14">
      <c r="B86" s="2"/>
      <c r="C86" s="16"/>
      <c r="D86" s="16"/>
      <c r="E86" s="8">
        <f t="shared" si="1"/>
        <v>22378000</v>
      </c>
      <c r="F86" s="17"/>
      <c r="G86" s="17"/>
      <c r="H86" s="17"/>
      <c r="I86" s="48"/>
      <c r="J86" s="48"/>
      <c r="K86" s="44" t="s">
        <v>784</v>
      </c>
      <c r="L86" s="53">
        <v>-18000000</v>
      </c>
      <c r="M86" s="44" t="s">
        <v>788</v>
      </c>
      <c r="N86" s="44"/>
    </row>
    <row r="87" spans="1:14">
      <c r="B87" s="2"/>
      <c r="C87" s="16"/>
      <c r="D87" s="16"/>
      <c r="E87" s="8">
        <f t="shared" si="1"/>
        <v>22378000</v>
      </c>
      <c r="F87" s="17"/>
      <c r="G87" s="17"/>
      <c r="H87" s="17"/>
      <c r="I87" s="48"/>
      <c r="J87" s="48"/>
      <c r="K87" s="44" t="s">
        <v>784</v>
      </c>
      <c r="L87" s="53">
        <v>-35000000</v>
      </c>
      <c r="M87" s="44" t="s">
        <v>789</v>
      </c>
      <c r="N87" s="44"/>
    </row>
    <row r="88" spans="1:14">
      <c r="B88" s="2"/>
      <c r="C88" s="16"/>
      <c r="D88" s="16"/>
      <c r="E88" s="8">
        <f t="shared" si="1"/>
        <v>22378000</v>
      </c>
      <c r="F88" s="16"/>
      <c r="G88" s="16"/>
      <c r="H88" s="16"/>
      <c r="I88" s="48"/>
      <c r="J88" s="48"/>
      <c r="K88" s="44" t="s">
        <v>784</v>
      </c>
      <c r="L88" s="53">
        <v>-10000000</v>
      </c>
      <c r="M88" s="44" t="s">
        <v>782</v>
      </c>
      <c r="N88" s="44"/>
    </row>
    <row r="89" spans="1:14">
      <c r="B89" s="2"/>
      <c r="C89" s="16"/>
      <c r="D89" s="16"/>
      <c r="E89" s="8">
        <f t="shared" si="1"/>
        <v>22378000</v>
      </c>
      <c r="F89" s="16"/>
      <c r="G89" s="16"/>
      <c r="H89" s="16"/>
      <c r="I89" s="54"/>
      <c r="J89" s="48"/>
      <c r="K89" s="44" t="s">
        <v>785</v>
      </c>
      <c r="L89" s="53">
        <f>SUM(L86:L88)</f>
        <v>-63000000</v>
      </c>
      <c r="M89" s="44"/>
      <c r="N89" s="44"/>
    </row>
    <row r="90" spans="1:14">
      <c r="B90" s="2"/>
      <c r="C90" s="16"/>
      <c r="D90" s="16"/>
      <c r="E90" s="8">
        <f t="shared" si="1"/>
        <v>22378000</v>
      </c>
      <c r="F90" s="16"/>
      <c r="G90" s="16"/>
      <c r="H90" s="16"/>
      <c r="I90" s="48"/>
      <c r="J90" s="48"/>
      <c r="K90" s="44"/>
      <c r="L90" s="53">
        <v>80000000</v>
      </c>
      <c r="M90" s="44" t="s">
        <v>713</v>
      </c>
      <c r="N90" s="44"/>
    </row>
    <row r="91" spans="1:14">
      <c r="B91" s="2"/>
      <c r="C91" s="16"/>
      <c r="D91" s="16"/>
      <c r="E91" s="8">
        <f t="shared" si="1"/>
        <v>22378000</v>
      </c>
      <c r="F91" s="16"/>
      <c r="G91" s="16"/>
      <c r="H91" s="16"/>
      <c r="I91" s="48"/>
      <c r="J91" s="48"/>
      <c r="K91" s="44"/>
      <c r="L91" s="53">
        <f>L89+L90</f>
        <v>17000000</v>
      </c>
      <c r="M91" s="44" t="s">
        <v>714</v>
      </c>
      <c r="N91" s="44"/>
    </row>
    <row r="92" spans="1:14">
      <c r="B92" s="2"/>
      <c r="C92" s="16"/>
      <c r="D92" s="16"/>
      <c r="E92" s="8">
        <f t="shared" si="1"/>
        <v>22378000</v>
      </c>
      <c r="F92" s="16"/>
      <c r="G92" s="16"/>
      <c r="H92" s="16"/>
      <c r="I92" s="10"/>
      <c r="J92" s="10"/>
      <c r="K92" s="44" t="s">
        <v>784</v>
      </c>
      <c r="L92" s="53">
        <v>-10000000</v>
      </c>
      <c r="M92" s="44" t="s">
        <v>783</v>
      </c>
      <c r="N92" s="19"/>
    </row>
    <row r="93" spans="1:14">
      <c r="B93" s="2"/>
      <c r="C93" s="16"/>
      <c r="D93" s="16"/>
      <c r="E93" s="8">
        <f t="shared" si="1"/>
        <v>22378000</v>
      </c>
      <c r="F93" s="16"/>
      <c r="G93" s="16"/>
      <c r="H93" s="16"/>
      <c r="K93" s="44" t="s">
        <v>784</v>
      </c>
      <c r="L93" s="53">
        <v>-7000000</v>
      </c>
      <c r="M93" s="44" t="s">
        <v>786</v>
      </c>
      <c r="N93" s="19"/>
    </row>
    <row r="94" spans="1:14">
      <c r="B94" s="2"/>
      <c r="C94" s="16"/>
      <c r="D94" s="16"/>
      <c r="E94" s="8">
        <f t="shared" si="1"/>
        <v>22378000</v>
      </c>
      <c r="F94" s="16"/>
      <c r="G94" s="16"/>
      <c r="H94" s="16"/>
      <c r="K94" s="44" t="s">
        <v>714</v>
      </c>
      <c r="L94" s="53">
        <f>L91+L92+L93</f>
        <v>0</v>
      </c>
    </row>
    <row r="95" spans="1:14">
      <c r="B95" s="2"/>
      <c r="C95" s="16"/>
      <c r="D95" s="16"/>
      <c r="E95" s="8">
        <f t="shared" si="1"/>
        <v>22378000</v>
      </c>
      <c r="F95" s="16"/>
      <c r="G95" s="16"/>
      <c r="H95" s="16"/>
    </row>
    <row r="96" spans="1:14">
      <c r="B96" s="2"/>
      <c r="C96" s="17"/>
      <c r="D96" s="17"/>
      <c r="E96" s="8">
        <f t="shared" si="1"/>
        <v>22378000</v>
      </c>
      <c r="F96" s="17"/>
      <c r="G96" s="17"/>
      <c r="H96" s="17"/>
      <c r="I96" s="10"/>
    </row>
    <row r="97" spans="2:13">
      <c r="B97" s="32"/>
      <c r="C97" s="17"/>
      <c r="D97" s="17"/>
      <c r="E97" s="8">
        <f t="shared" si="1"/>
        <v>22378000</v>
      </c>
      <c r="F97" s="17"/>
      <c r="G97" s="17"/>
      <c r="H97" s="17"/>
      <c r="I97" s="10"/>
      <c r="J97" s="10"/>
      <c r="K97" s="10"/>
      <c r="L97" s="10"/>
      <c r="M97" s="10"/>
    </row>
    <row r="98" spans="2:13">
      <c r="B98" s="32"/>
      <c r="C98" s="17"/>
      <c r="D98" s="17"/>
      <c r="E98" s="8">
        <f t="shared" si="1"/>
        <v>22378000</v>
      </c>
      <c r="F98" s="17"/>
      <c r="G98" s="17"/>
      <c r="H98" s="17"/>
      <c r="I98" s="10"/>
      <c r="J98" s="10"/>
      <c r="K98" s="10"/>
      <c r="L98" s="10"/>
      <c r="M98" s="10"/>
    </row>
    <row r="99" spans="2:13">
      <c r="B99" s="32"/>
      <c r="C99" s="17"/>
      <c r="D99" s="17"/>
      <c r="E99" s="8">
        <f t="shared" si="1"/>
        <v>22378000</v>
      </c>
      <c r="F99" s="17"/>
      <c r="G99" s="17"/>
      <c r="H99" s="17"/>
      <c r="I99" s="10"/>
      <c r="J99" s="10"/>
      <c r="K99" s="10"/>
      <c r="L99" s="10"/>
      <c r="M99" s="10"/>
    </row>
    <row r="100" spans="2:13">
      <c r="B100" s="2"/>
      <c r="C100" s="16"/>
      <c r="D100" s="16"/>
      <c r="E100" s="8">
        <f t="shared" si="1"/>
        <v>22378000</v>
      </c>
      <c r="F100" s="17"/>
      <c r="G100" s="17"/>
      <c r="H100" s="17"/>
      <c r="I100" s="10"/>
      <c r="J100" s="10"/>
      <c r="K100" s="10"/>
      <c r="L100" s="10"/>
      <c r="M100" s="10"/>
    </row>
    <row r="101" spans="2:13">
      <c r="B101" s="2"/>
      <c r="C101" s="16"/>
      <c r="D101" s="16"/>
      <c r="E101" s="8">
        <f t="shared" si="1"/>
        <v>22378000</v>
      </c>
      <c r="F101" s="17"/>
      <c r="G101" s="17"/>
      <c r="H101" s="17"/>
      <c r="I101" s="10"/>
      <c r="J101" s="10"/>
      <c r="K101" s="10"/>
      <c r="L101" s="10"/>
      <c r="M101" s="10"/>
    </row>
    <row r="102" spans="2:13">
      <c r="B102" s="2"/>
      <c r="C102" s="16"/>
      <c r="D102" s="16"/>
      <c r="E102" s="8">
        <f t="shared" si="1"/>
        <v>22378000</v>
      </c>
      <c r="F102" s="17"/>
      <c r="G102" s="17"/>
      <c r="H102" s="17"/>
      <c r="I102" s="10"/>
      <c r="J102" s="10"/>
      <c r="K102" s="10"/>
      <c r="L102" s="10"/>
      <c r="M102" s="10"/>
    </row>
    <row r="103" spans="2:13">
      <c r="B103" s="2"/>
      <c r="C103" s="16"/>
      <c r="D103" s="16"/>
      <c r="E103" s="8">
        <f t="shared" si="1"/>
        <v>22378000</v>
      </c>
      <c r="F103" s="16"/>
      <c r="G103" s="16"/>
      <c r="H103" s="16"/>
    </row>
    <row r="104" spans="2:13">
      <c r="B104" s="2"/>
      <c r="C104" s="16"/>
      <c r="D104" s="16"/>
      <c r="E104" s="8">
        <f t="shared" si="1"/>
        <v>22378000</v>
      </c>
      <c r="F104" s="16"/>
      <c r="G104" s="16"/>
      <c r="H104" s="16"/>
    </row>
    <row r="105" spans="2:13">
      <c r="B105" s="2"/>
      <c r="C105" s="16"/>
      <c r="D105" s="16"/>
      <c r="E105" s="8">
        <f t="shared" si="1"/>
        <v>22378000</v>
      </c>
      <c r="F105" s="16"/>
      <c r="G105" s="16"/>
      <c r="H105" s="16"/>
    </row>
    <row r="106" spans="2:13">
      <c r="B106" s="2"/>
      <c r="C106" s="16"/>
      <c r="D106" s="16"/>
      <c r="E106" s="8">
        <f t="shared" si="1"/>
        <v>22378000</v>
      </c>
      <c r="F106" s="16"/>
      <c r="G106" s="16"/>
      <c r="H106" s="16"/>
    </row>
    <row r="107" spans="2:13">
      <c r="B107" s="2"/>
      <c r="C107" s="16"/>
      <c r="D107" s="16"/>
      <c r="E107" s="8">
        <f t="shared" si="1"/>
        <v>22378000</v>
      </c>
      <c r="F107" s="16"/>
      <c r="G107" s="16"/>
      <c r="H107" s="16"/>
    </row>
    <row r="108" spans="2:13">
      <c r="B108" s="2"/>
      <c r="C108" s="16"/>
      <c r="D108" s="16"/>
      <c r="E108" s="8">
        <f t="shared" si="1"/>
        <v>22378000</v>
      </c>
      <c r="F108" s="16"/>
      <c r="G108" s="16"/>
      <c r="H108" s="16"/>
    </row>
    <row r="109" spans="2:13">
      <c r="B109" s="2"/>
      <c r="C109" s="16"/>
      <c r="D109" s="16"/>
      <c r="E109" s="8">
        <f t="shared" si="1"/>
        <v>22378000</v>
      </c>
      <c r="F109" s="16"/>
      <c r="G109" s="16"/>
      <c r="H109" s="16"/>
    </row>
    <row r="110" spans="2:13">
      <c r="B110" s="2"/>
      <c r="C110" s="16"/>
      <c r="D110" s="16"/>
      <c r="E110" s="8">
        <f t="shared" si="1"/>
        <v>22378000</v>
      </c>
      <c r="F110" s="16"/>
      <c r="G110" s="16"/>
      <c r="H110" s="16"/>
    </row>
    <row r="111" spans="2:13">
      <c r="B111" s="2"/>
      <c r="C111" s="16"/>
      <c r="D111" s="16"/>
      <c r="E111" s="8">
        <f t="shared" si="1"/>
        <v>22378000</v>
      </c>
      <c r="F111" s="16"/>
      <c r="G111" s="16"/>
      <c r="H111" s="16"/>
    </row>
    <row r="112" spans="2:13">
      <c r="B112" s="2"/>
      <c r="C112" s="16"/>
      <c r="D112" s="16"/>
      <c r="E112" s="8">
        <f t="shared" si="1"/>
        <v>22378000</v>
      </c>
      <c r="F112" s="16"/>
      <c r="G112" s="16"/>
      <c r="H112" s="16"/>
    </row>
    <row r="113" spans="2:9">
      <c r="C113" s="16"/>
      <c r="D113" s="16"/>
      <c r="E113" s="8">
        <f t="shared" si="1"/>
        <v>22378000</v>
      </c>
      <c r="G113" s="16"/>
      <c r="I113" s="24"/>
    </row>
    <row r="114" spans="2:9">
      <c r="C114" s="16"/>
      <c r="D114" s="16"/>
      <c r="E114" s="8">
        <f t="shared" si="1"/>
        <v>22378000</v>
      </c>
      <c r="I114" s="24"/>
    </row>
    <row r="115" spans="2:9">
      <c r="B115" s="2"/>
      <c r="C115" s="16"/>
      <c r="D115" s="16"/>
      <c r="E115" s="8">
        <f t="shared" si="1"/>
        <v>22378000</v>
      </c>
      <c r="F115" s="16"/>
      <c r="G115" s="16"/>
      <c r="H115" s="16"/>
    </row>
    <row r="116" spans="2:9">
      <c r="C116" s="16"/>
      <c r="D116" s="16"/>
      <c r="E116" s="8">
        <f t="shared" si="1"/>
        <v>22378000</v>
      </c>
      <c r="F116" s="16"/>
      <c r="G116" s="16"/>
      <c r="H116" s="16"/>
    </row>
    <row r="117" spans="2:9">
      <c r="C117" s="16"/>
      <c r="D117" s="16"/>
      <c r="E117" s="8">
        <f t="shared" si="1"/>
        <v>22378000</v>
      </c>
      <c r="F117" s="16"/>
      <c r="G117" s="16"/>
      <c r="H117" s="16"/>
    </row>
    <row r="118" spans="2:9">
      <c r="C118" s="16"/>
      <c r="D118" s="16"/>
      <c r="E118" s="8">
        <f t="shared" si="1"/>
        <v>22378000</v>
      </c>
      <c r="F118" s="16"/>
      <c r="G118" s="16"/>
      <c r="H118" s="16"/>
    </row>
    <row r="119" spans="2:9">
      <c r="C119" s="16"/>
      <c r="D119" s="16"/>
      <c r="E119" s="8">
        <f t="shared" si="1"/>
        <v>22378000</v>
      </c>
      <c r="F119" s="16"/>
      <c r="G119" s="16"/>
      <c r="H119" s="16"/>
    </row>
    <row r="120" spans="2:9">
      <c r="B120" s="2"/>
      <c r="C120" s="16"/>
      <c r="D120" s="16"/>
      <c r="E120" s="8">
        <f t="shared" si="1"/>
        <v>22378000</v>
      </c>
      <c r="F120" s="16"/>
      <c r="G120" s="16"/>
      <c r="H120" s="16"/>
    </row>
    <row r="121" spans="2:9">
      <c r="B121" s="2"/>
      <c r="C121" s="16"/>
      <c r="D121" s="16"/>
      <c r="E121" s="8">
        <f t="shared" si="1"/>
        <v>22378000</v>
      </c>
      <c r="F121" s="16"/>
      <c r="G121" s="16"/>
      <c r="H121" s="16"/>
    </row>
    <row r="122" spans="2:9">
      <c r="C122" s="16"/>
      <c r="D122" s="16"/>
      <c r="E122" s="8">
        <f t="shared" si="1"/>
        <v>22378000</v>
      </c>
      <c r="F122" s="16"/>
      <c r="G122" s="16"/>
      <c r="H122" s="16"/>
    </row>
    <row r="123" spans="2:9">
      <c r="C123" s="16"/>
      <c r="D123" s="16"/>
      <c r="E123" s="8">
        <f t="shared" si="1"/>
        <v>22378000</v>
      </c>
      <c r="F123" s="16"/>
      <c r="G123" s="16"/>
      <c r="H123" s="16"/>
    </row>
    <row r="124" spans="2:9">
      <c r="C124" s="16"/>
      <c r="D124" s="16"/>
      <c r="E124" s="8">
        <f t="shared" si="1"/>
        <v>22378000</v>
      </c>
      <c r="F124" s="16"/>
      <c r="G124" s="16"/>
      <c r="H124" s="16"/>
    </row>
    <row r="125" spans="2:9">
      <c r="C125" s="16"/>
      <c r="D125" s="16"/>
      <c r="E125" s="8">
        <f t="shared" si="1"/>
        <v>22378000</v>
      </c>
      <c r="F125" s="16"/>
      <c r="G125" s="16"/>
      <c r="H125" s="16"/>
    </row>
    <row r="126" spans="2:9">
      <c r="C126" s="16"/>
      <c r="D126" s="16"/>
      <c r="E126" s="8">
        <f t="shared" si="1"/>
        <v>22378000</v>
      </c>
      <c r="F126" s="16"/>
      <c r="G126" s="16"/>
      <c r="H126" s="16"/>
    </row>
    <row r="127" spans="2:9">
      <c r="C127" s="16"/>
      <c r="D127" s="16"/>
      <c r="E127" s="8">
        <f t="shared" si="1"/>
        <v>22378000</v>
      </c>
      <c r="F127" s="16"/>
      <c r="G127" s="16"/>
      <c r="H127" s="16"/>
    </row>
    <row r="128" spans="2:9">
      <c r="C128" s="16"/>
      <c r="D128" s="16"/>
      <c r="E128" s="8">
        <f t="shared" si="1"/>
        <v>22378000</v>
      </c>
      <c r="F128" s="16"/>
      <c r="G128" s="16"/>
      <c r="H128" s="16"/>
    </row>
    <row r="129" spans="3:9">
      <c r="C129" s="16"/>
      <c r="D129" s="16"/>
      <c r="E129" s="8">
        <f t="shared" si="1"/>
        <v>22378000</v>
      </c>
      <c r="F129" s="16"/>
      <c r="G129" s="16"/>
      <c r="H129" s="16"/>
    </row>
    <row r="130" spans="3:9">
      <c r="C130" s="16"/>
      <c r="D130" s="16"/>
      <c r="E130" s="8">
        <f t="shared" si="1"/>
        <v>22378000</v>
      </c>
      <c r="F130" s="16"/>
      <c r="G130" s="16"/>
      <c r="H130" s="16"/>
    </row>
    <row r="131" spans="3:9">
      <c r="C131" s="16"/>
      <c r="D131" s="16"/>
      <c r="E131" s="8">
        <f t="shared" si="1"/>
        <v>22378000</v>
      </c>
      <c r="F131" s="16"/>
      <c r="G131" s="16"/>
      <c r="H131" s="16"/>
    </row>
    <row r="132" spans="3:9">
      <c r="C132" s="16"/>
      <c r="D132" s="16"/>
      <c r="E132" s="8">
        <f t="shared" si="1"/>
        <v>22378000</v>
      </c>
      <c r="F132" s="16"/>
      <c r="G132" s="16"/>
      <c r="H132" s="16"/>
    </row>
    <row r="133" spans="3:9">
      <c r="C133" s="16"/>
      <c r="D133" s="16"/>
      <c r="E133" s="8">
        <f t="shared" si="1"/>
        <v>22378000</v>
      </c>
      <c r="F133" s="16"/>
      <c r="G133" s="16"/>
      <c r="H133" s="16"/>
    </row>
    <row r="134" spans="3:9">
      <c r="C134" s="16"/>
      <c r="D134" s="16"/>
      <c r="E134" s="8">
        <f t="shared" si="1"/>
        <v>22378000</v>
      </c>
      <c r="F134" s="16"/>
      <c r="G134" s="16"/>
      <c r="H134" s="16"/>
    </row>
    <row r="135" spans="3:9">
      <c r="C135" s="16"/>
      <c r="D135" s="16"/>
      <c r="E135" s="8">
        <f t="shared" si="1"/>
        <v>22378000</v>
      </c>
      <c r="F135" s="16"/>
      <c r="G135" s="16"/>
      <c r="H135" s="16"/>
    </row>
    <row r="136" spans="3:9">
      <c r="C136" s="16"/>
      <c r="D136" s="16"/>
      <c r="E136" s="8">
        <f t="shared" si="1"/>
        <v>22378000</v>
      </c>
      <c r="F136" s="16"/>
      <c r="G136" s="16"/>
      <c r="H136" s="16"/>
    </row>
    <row r="137" spans="3:9">
      <c r="C137" s="16"/>
      <c r="D137" s="16"/>
      <c r="E137" s="8">
        <f t="shared" si="1"/>
        <v>22378000</v>
      </c>
      <c r="F137" s="16"/>
      <c r="G137" s="16"/>
      <c r="H137" s="16"/>
      <c r="I137" s="2"/>
    </row>
    <row r="138" spans="3:9">
      <c r="C138" s="16"/>
      <c r="D138" s="16"/>
      <c r="E138" s="8">
        <f t="shared" si="1"/>
        <v>22378000</v>
      </c>
      <c r="F138" s="16"/>
      <c r="G138" s="16"/>
      <c r="H138" s="16"/>
    </row>
    <row r="139" spans="3:9">
      <c r="C139" s="16"/>
      <c r="D139" s="16">
        <v>-21500000</v>
      </c>
      <c r="E139" s="8">
        <f t="shared" si="1"/>
        <v>878000</v>
      </c>
      <c r="F139" s="16"/>
      <c r="G139" s="16"/>
      <c r="H139" s="16"/>
      <c r="I139" s="1" t="s">
        <v>557</v>
      </c>
    </row>
    <row r="140" spans="3:9">
      <c r="C140" s="16"/>
      <c r="D140" s="16"/>
      <c r="E140" s="8">
        <f t="shared" si="1"/>
        <v>878000</v>
      </c>
      <c r="F140" s="16"/>
      <c r="G140" s="16"/>
      <c r="H140" s="16"/>
    </row>
    <row r="141" spans="3:9">
      <c r="C141" s="4"/>
      <c r="D141" s="16"/>
      <c r="E141" s="8">
        <f t="shared" si="1"/>
        <v>878000</v>
      </c>
      <c r="F141" s="4"/>
      <c r="G141" s="4"/>
      <c r="H141" s="4"/>
    </row>
    <row r="142" spans="3:9">
      <c r="C142" s="4"/>
      <c r="D142" s="4"/>
      <c r="E142" s="8"/>
      <c r="F142" s="4"/>
      <c r="G142" s="4"/>
      <c r="H142" s="4"/>
    </row>
    <row r="143" spans="3:9">
      <c r="C143" s="4"/>
      <c r="D143" s="4"/>
      <c r="E143" s="8"/>
      <c r="F143" s="4"/>
      <c r="G143" s="4"/>
      <c r="H143" s="4"/>
    </row>
    <row r="144" spans="3:9">
      <c r="C144" s="4"/>
      <c r="D144" s="4"/>
      <c r="E144" s="8"/>
      <c r="F144" s="4"/>
      <c r="G144" s="4"/>
      <c r="H144" s="4"/>
    </row>
    <row r="145" spans="3:8">
      <c r="C145" s="4"/>
      <c r="D145" s="4"/>
      <c r="E145" s="8"/>
      <c r="F145" s="4"/>
      <c r="G145" s="4"/>
      <c r="H145" s="4"/>
    </row>
    <row r="146" spans="3:8">
      <c r="C146" s="4"/>
      <c r="D146" s="4"/>
      <c r="E146" s="8"/>
      <c r="F146" s="4"/>
      <c r="G146" s="4"/>
      <c r="H146" s="4"/>
    </row>
    <row r="147" spans="3:8">
      <c r="C147" s="4"/>
      <c r="D147" s="4"/>
      <c r="E147" s="8"/>
      <c r="F147" s="4"/>
      <c r="G147" s="4"/>
      <c r="H147" s="4"/>
    </row>
    <row r="148" spans="3:8">
      <c r="E148" s="7"/>
    </row>
    <row r="149" spans="3:8">
      <c r="E149" s="7"/>
    </row>
    <row r="150" spans="3:8">
      <c r="E150" s="7"/>
    </row>
  </sheetData>
  <pageMargins left="0.7" right="0.7" top="0.75" bottom="0.75" header="0.3" footer="0.3"/>
  <pageSetup orientation="portrait" verticalDpi="200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2:N157"/>
  <sheetViews>
    <sheetView topLeftCell="A15" workbookViewId="0">
      <selection activeCell="I20" sqref="I20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9.140625" style="1" bestFit="1" customWidth="1"/>
    <col min="4" max="5" width="10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9.28515625" style="1" bestFit="1" customWidth="1"/>
    <col min="14" max="14" width="6.42578125" style="1" bestFit="1" customWidth="1"/>
    <col min="15" max="15" width="7.2851562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22401250</v>
      </c>
      <c r="F4" s="29">
        <v>0</v>
      </c>
      <c r="G4" s="13"/>
      <c r="H4" s="22">
        <v>12175734</v>
      </c>
    </row>
    <row r="5" spans="2:11">
      <c r="B5" s="2"/>
      <c r="C5" s="16"/>
      <c r="D5" s="16"/>
      <c r="E5" s="8">
        <f>E4+C5+D5</f>
        <v>22401250</v>
      </c>
      <c r="F5" s="17"/>
      <c r="G5" s="17"/>
      <c r="H5" s="17"/>
    </row>
    <row r="6" spans="2:11">
      <c r="B6" s="2">
        <v>43739</v>
      </c>
      <c r="C6" s="16"/>
      <c r="D6" s="16">
        <v>-17950</v>
      </c>
      <c r="E6" s="8">
        <f t="shared" ref="E6:E78" si="0">E5+C6+D6</f>
        <v>22383300</v>
      </c>
      <c r="F6" s="17"/>
      <c r="G6" s="17"/>
      <c r="H6" s="17"/>
      <c r="I6" s="1" t="s">
        <v>854</v>
      </c>
    </row>
    <row r="7" spans="2:11">
      <c r="B7" s="2">
        <v>43740</v>
      </c>
      <c r="C7" s="16"/>
      <c r="D7" s="16">
        <v>-327450</v>
      </c>
      <c r="E7" s="8">
        <f t="shared" si="0"/>
        <v>22055850</v>
      </c>
      <c r="F7" s="17">
        <v>-327450</v>
      </c>
      <c r="G7" s="17"/>
      <c r="H7" s="17"/>
      <c r="I7" s="1" t="s">
        <v>855</v>
      </c>
    </row>
    <row r="8" spans="2:11">
      <c r="B8" s="2">
        <v>43740</v>
      </c>
      <c r="C8" s="16">
        <v>400000</v>
      </c>
      <c r="D8" s="16"/>
      <c r="E8" s="8">
        <f t="shared" si="0"/>
        <v>22455850</v>
      </c>
      <c r="F8" s="17"/>
      <c r="G8" s="17"/>
      <c r="H8" s="17"/>
      <c r="I8" s="10" t="s">
        <v>857</v>
      </c>
    </row>
    <row r="9" spans="2:11">
      <c r="B9" s="2">
        <v>43740</v>
      </c>
      <c r="C9" s="16">
        <v>300000</v>
      </c>
      <c r="D9" s="16"/>
      <c r="E9" s="8">
        <f t="shared" si="0"/>
        <v>22755850</v>
      </c>
      <c r="F9" s="17"/>
      <c r="G9" s="17"/>
      <c r="H9" s="17"/>
      <c r="I9" s="10" t="s">
        <v>858</v>
      </c>
    </row>
    <row r="10" spans="2:11">
      <c r="B10" s="2">
        <v>43740</v>
      </c>
      <c r="C10" s="17">
        <v>437500</v>
      </c>
      <c r="D10" s="17"/>
      <c r="E10" s="8">
        <f t="shared" si="0"/>
        <v>23193350</v>
      </c>
      <c r="F10" s="17"/>
      <c r="G10" s="17"/>
      <c r="H10" s="17"/>
      <c r="I10" s="1" t="s">
        <v>859</v>
      </c>
      <c r="J10" s="20"/>
      <c r="K10" s="20"/>
    </row>
    <row r="11" spans="2:11">
      <c r="B11" s="2">
        <v>43742</v>
      </c>
      <c r="C11" s="17"/>
      <c r="D11" s="17">
        <v>-32000</v>
      </c>
      <c r="E11" s="8">
        <f t="shared" si="0"/>
        <v>23161350</v>
      </c>
      <c r="F11" s="17">
        <v>-32000</v>
      </c>
      <c r="G11" s="17"/>
      <c r="H11" s="17"/>
      <c r="I11" s="1" t="s">
        <v>702</v>
      </c>
      <c r="J11" s="20"/>
      <c r="K11" s="20"/>
    </row>
    <row r="12" spans="2:11">
      <c r="B12" s="2">
        <v>43742</v>
      </c>
      <c r="C12" s="17"/>
      <c r="D12" s="17">
        <v>-32000</v>
      </c>
      <c r="E12" s="8">
        <f t="shared" si="0"/>
        <v>23129350</v>
      </c>
      <c r="F12" s="17">
        <v>-32000</v>
      </c>
      <c r="G12" s="17"/>
      <c r="H12" s="17"/>
      <c r="I12" s="10" t="s">
        <v>703</v>
      </c>
      <c r="J12" s="20"/>
      <c r="K12" s="20"/>
    </row>
    <row r="13" spans="2:11">
      <c r="B13" s="2">
        <v>43742</v>
      </c>
      <c r="C13" s="17"/>
      <c r="D13" s="17">
        <v>-11900</v>
      </c>
      <c r="E13" s="8">
        <f t="shared" si="0"/>
        <v>23117450</v>
      </c>
      <c r="F13" s="17"/>
      <c r="G13" s="17"/>
      <c r="H13" s="17"/>
      <c r="I13" s="10" t="s">
        <v>860</v>
      </c>
      <c r="J13" s="20"/>
      <c r="K13" s="20"/>
    </row>
    <row r="14" spans="2:11">
      <c r="B14" s="32">
        <v>43742</v>
      </c>
      <c r="C14" s="17"/>
      <c r="D14" s="17">
        <v>-43100</v>
      </c>
      <c r="E14" s="8">
        <f t="shared" si="0"/>
        <v>23074350</v>
      </c>
      <c r="F14" s="17"/>
      <c r="G14" s="17"/>
      <c r="H14" s="17"/>
      <c r="I14" s="10" t="s">
        <v>861</v>
      </c>
      <c r="J14" s="20"/>
      <c r="K14" s="20"/>
    </row>
    <row r="15" spans="2:11">
      <c r="B15" s="32">
        <v>43745</v>
      </c>
      <c r="C15" s="17"/>
      <c r="D15" s="17">
        <v>-2100</v>
      </c>
      <c r="E15" s="8">
        <f t="shared" si="0"/>
        <v>23072250</v>
      </c>
      <c r="F15" s="17"/>
      <c r="G15" s="17"/>
      <c r="H15" s="17"/>
      <c r="I15" s="10" t="s">
        <v>862</v>
      </c>
      <c r="J15" s="20"/>
      <c r="K15" s="20"/>
    </row>
    <row r="16" spans="2:11">
      <c r="B16" s="32">
        <v>43745</v>
      </c>
      <c r="C16" s="17"/>
      <c r="D16" s="17">
        <v>-8000</v>
      </c>
      <c r="E16" s="8">
        <f t="shared" si="0"/>
        <v>23064250</v>
      </c>
      <c r="F16" s="17"/>
      <c r="G16" s="17"/>
      <c r="H16" s="17"/>
      <c r="I16" s="10" t="s">
        <v>340</v>
      </c>
      <c r="J16" s="20"/>
      <c r="K16" s="20"/>
    </row>
    <row r="17" spans="2:11">
      <c r="B17" s="32">
        <v>43745</v>
      </c>
      <c r="C17" s="17">
        <v>240000</v>
      </c>
      <c r="D17" s="17"/>
      <c r="E17" s="8">
        <f t="shared" si="0"/>
        <v>23304250</v>
      </c>
      <c r="F17" s="17"/>
      <c r="G17" s="17"/>
      <c r="H17" s="17"/>
      <c r="I17" s="10" t="s">
        <v>864</v>
      </c>
      <c r="J17" s="20"/>
      <c r="K17" s="20"/>
    </row>
    <row r="18" spans="2:11">
      <c r="B18" s="32">
        <v>43747</v>
      </c>
      <c r="C18" s="17"/>
      <c r="D18" s="17">
        <v>-17600</v>
      </c>
      <c r="E18" s="8">
        <f t="shared" si="0"/>
        <v>23286650</v>
      </c>
      <c r="F18" s="17"/>
      <c r="G18" s="17"/>
      <c r="H18" s="17"/>
      <c r="I18" s="1" t="s">
        <v>497</v>
      </c>
      <c r="J18" s="20"/>
      <c r="K18" s="20"/>
    </row>
    <row r="19" spans="2:11">
      <c r="B19" s="32">
        <v>43747</v>
      </c>
      <c r="C19" s="17"/>
      <c r="D19" s="17">
        <v>-1000</v>
      </c>
      <c r="E19" s="8">
        <f t="shared" si="0"/>
        <v>23285650</v>
      </c>
      <c r="F19" s="17"/>
      <c r="G19" s="17"/>
      <c r="H19" s="17"/>
      <c r="I19" s="10" t="s">
        <v>866</v>
      </c>
      <c r="J19" s="20"/>
      <c r="K19" s="20"/>
    </row>
    <row r="20" spans="2:11">
      <c r="B20" s="32">
        <v>43747</v>
      </c>
      <c r="C20" s="17"/>
      <c r="D20" s="17"/>
      <c r="E20" s="8">
        <f t="shared" si="0"/>
        <v>23285650</v>
      </c>
      <c r="F20" s="17"/>
      <c r="G20" s="17"/>
      <c r="H20" s="17">
        <v>3779100</v>
      </c>
      <c r="I20" s="10" t="s">
        <v>867</v>
      </c>
      <c r="J20" s="20"/>
      <c r="K20" s="20"/>
    </row>
    <row r="21" spans="2:11">
      <c r="B21" s="32">
        <v>43749</v>
      </c>
      <c r="C21" s="17"/>
      <c r="D21" s="17"/>
      <c r="E21" s="8">
        <f t="shared" si="0"/>
        <v>23285650</v>
      </c>
      <c r="F21" s="17">
        <v>275600</v>
      </c>
      <c r="G21" s="17"/>
      <c r="H21" s="17"/>
      <c r="I21" s="10" t="s">
        <v>884</v>
      </c>
      <c r="J21" s="20"/>
      <c r="K21" s="20"/>
    </row>
    <row r="22" spans="2:11">
      <c r="B22" s="32">
        <v>43749</v>
      </c>
      <c r="C22" s="17"/>
      <c r="D22" s="17"/>
      <c r="E22" s="8">
        <f t="shared" si="0"/>
        <v>23285650</v>
      </c>
      <c r="F22" s="17">
        <v>63600</v>
      </c>
      <c r="G22" s="17"/>
      <c r="H22" s="17"/>
      <c r="I22" s="10" t="s">
        <v>885</v>
      </c>
      <c r="J22" s="20"/>
      <c r="K22" s="20"/>
    </row>
    <row r="23" spans="2:11">
      <c r="B23" s="32">
        <v>43754</v>
      </c>
      <c r="C23" s="17"/>
      <c r="D23" s="17">
        <v>-8700</v>
      </c>
      <c r="E23" s="8">
        <f t="shared" si="0"/>
        <v>23276950</v>
      </c>
      <c r="F23" s="17"/>
      <c r="G23" s="17"/>
      <c r="H23" s="17"/>
      <c r="I23" s="10" t="s">
        <v>340</v>
      </c>
      <c r="J23" s="20"/>
      <c r="K23" s="20"/>
    </row>
    <row r="24" spans="2:11">
      <c r="B24" s="32">
        <v>43754</v>
      </c>
      <c r="C24" s="17"/>
      <c r="D24" s="17"/>
      <c r="E24" s="8">
        <f t="shared" si="0"/>
        <v>23276950</v>
      </c>
      <c r="F24" s="17">
        <v>34900</v>
      </c>
      <c r="G24" s="17"/>
      <c r="H24" s="17"/>
      <c r="I24" s="10" t="s">
        <v>96</v>
      </c>
      <c r="J24" s="20"/>
      <c r="K24" s="20"/>
    </row>
    <row r="25" spans="2:11">
      <c r="B25" s="32">
        <v>43754</v>
      </c>
      <c r="C25" s="17"/>
      <c r="D25" s="17">
        <v>-80000</v>
      </c>
      <c r="E25" s="8">
        <f t="shared" si="0"/>
        <v>23196950</v>
      </c>
      <c r="F25" s="17"/>
      <c r="G25" s="17"/>
      <c r="H25" s="17"/>
      <c r="I25" s="10" t="s">
        <v>868</v>
      </c>
      <c r="J25" s="20"/>
      <c r="K25" s="20"/>
    </row>
    <row r="26" spans="2:11">
      <c r="B26" s="32">
        <v>43755</v>
      </c>
      <c r="C26" s="17"/>
      <c r="D26" s="17"/>
      <c r="E26" s="8">
        <f t="shared" si="0"/>
        <v>23196950</v>
      </c>
      <c r="F26" s="17">
        <v>275600</v>
      </c>
      <c r="G26" s="17"/>
      <c r="H26" s="17"/>
      <c r="I26" s="10" t="s">
        <v>886</v>
      </c>
      <c r="J26" s="20"/>
      <c r="K26" s="20"/>
    </row>
    <row r="27" spans="2:11">
      <c r="B27" s="32">
        <v>43755</v>
      </c>
      <c r="C27" s="17"/>
      <c r="D27" s="17"/>
      <c r="E27" s="8">
        <f t="shared" si="0"/>
        <v>23196950</v>
      </c>
      <c r="F27" s="17">
        <v>68000</v>
      </c>
      <c r="G27" s="17"/>
      <c r="H27" s="17"/>
      <c r="I27" s="10" t="s">
        <v>885</v>
      </c>
      <c r="J27" s="20"/>
      <c r="K27" s="20"/>
    </row>
    <row r="28" spans="2:11">
      <c r="B28" s="32">
        <v>43755</v>
      </c>
      <c r="C28" s="17"/>
      <c r="D28" s="17">
        <v>-7800</v>
      </c>
      <c r="E28" s="8">
        <f t="shared" si="0"/>
        <v>23189150</v>
      </c>
      <c r="F28" s="17"/>
      <c r="G28" s="17"/>
      <c r="H28" s="17"/>
      <c r="I28" s="10" t="s">
        <v>340</v>
      </c>
      <c r="J28" s="20"/>
      <c r="K28" s="20"/>
    </row>
    <row r="29" spans="2:11">
      <c r="B29" s="32">
        <v>43756</v>
      </c>
      <c r="C29" s="17"/>
      <c r="D29" s="17">
        <v>-7800</v>
      </c>
      <c r="E29" s="8">
        <f t="shared" si="0"/>
        <v>23181350</v>
      </c>
      <c r="F29" s="17"/>
      <c r="G29" s="17"/>
      <c r="H29" s="17"/>
      <c r="I29" s="10" t="s">
        <v>340</v>
      </c>
      <c r="J29" s="20"/>
      <c r="K29" s="20"/>
    </row>
    <row r="30" spans="2:11">
      <c r="B30" s="32">
        <v>43756</v>
      </c>
      <c r="C30" s="17"/>
      <c r="D30" s="17">
        <v>-92000</v>
      </c>
      <c r="E30" s="8">
        <f t="shared" si="0"/>
        <v>23089350</v>
      </c>
      <c r="F30" s="17"/>
      <c r="G30" s="17"/>
      <c r="H30" s="17"/>
      <c r="I30" s="10" t="s">
        <v>62</v>
      </c>
      <c r="J30" s="20"/>
      <c r="K30" s="20"/>
    </row>
    <row r="31" spans="2:11">
      <c r="B31" s="32">
        <v>43763</v>
      </c>
      <c r="C31" s="17"/>
      <c r="D31" s="17"/>
      <c r="E31" s="8">
        <f t="shared" si="0"/>
        <v>23089350</v>
      </c>
      <c r="F31" s="17">
        <v>348750</v>
      </c>
      <c r="G31" s="17"/>
      <c r="H31" s="17"/>
      <c r="I31" s="10" t="s">
        <v>61</v>
      </c>
      <c r="J31" s="20"/>
      <c r="K31" s="20"/>
    </row>
    <row r="32" spans="2:11">
      <c r="B32" s="32">
        <v>43768</v>
      </c>
      <c r="C32" s="17"/>
      <c r="D32" s="17">
        <v>-32000</v>
      </c>
      <c r="E32" s="8">
        <f>E31+C32+D32</f>
        <v>23057350</v>
      </c>
      <c r="F32" s="17"/>
      <c r="G32" s="17"/>
      <c r="H32" s="17"/>
      <c r="I32" s="10" t="s">
        <v>703</v>
      </c>
      <c r="J32" s="20"/>
      <c r="K32" s="20"/>
    </row>
    <row r="33" spans="2:11">
      <c r="B33" s="32">
        <v>43768</v>
      </c>
      <c r="C33" s="17"/>
      <c r="D33" s="17">
        <v>-32000</v>
      </c>
      <c r="E33" s="8">
        <f t="shared" si="0"/>
        <v>23025350</v>
      </c>
      <c r="F33" s="17"/>
      <c r="G33" s="17"/>
      <c r="H33" s="17"/>
      <c r="I33" s="10" t="s">
        <v>702</v>
      </c>
      <c r="J33" s="20"/>
      <c r="K33" s="20"/>
    </row>
    <row r="34" spans="2:11">
      <c r="B34" s="32">
        <v>43768</v>
      </c>
      <c r="C34" s="17"/>
      <c r="D34" s="17"/>
      <c r="E34" s="8">
        <f t="shared" si="0"/>
        <v>23025350</v>
      </c>
      <c r="F34" s="17">
        <v>27200</v>
      </c>
      <c r="G34" s="17"/>
      <c r="H34" s="17"/>
      <c r="I34" s="10" t="s">
        <v>887</v>
      </c>
      <c r="J34" s="20"/>
      <c r="K34" s="20"/>
    </row>
    <row r="35" spans="2:11">
      <c r="B35" s="32">
        <v>43768</v>
      </c>
      <c r="C35" s="17"/>
      <c r="D35" s="17"/>
      <c r="E35" s="8">
        <f t="shared" si="0"/>
        <v>23025350</v>
      </c>
      <c r="F35" s="17">
        <v>52800</v>
      </c>
      <c r="G35" s="17"/>
      <c r="H35" s="17"/>
      <c r="I35" s="10" t="s">
        <v>888</v>
      </c>
      <c r="J35" s="20"/>
      <c r="K35" s="20"/>
    </row>
    <row r="36" spans="2:11">
      <c r="B36" s="32">
        <v>43768</v>
      </c>
      <c r="C36" s="17"/>
      <c r="D36" s="17"/>
      <c r="E36" s="8">
        <f t="shared" si="0"/>
        <v>23025350</v>
      </c>
      <c r="F36" s="17">
        <v>11000</v>
      </c>
      <c r="G36" s="17"/>
      <c r="H36" s="17"/>
      <c r="I36" s="10" t="s">
        <v>538</v>
      </c>
      <c r="J36" s="20"/>
      <c r="K36" s="20"/>
    </row>
    <row r="37" spans="2:11">
      <c r="B37" s="32">
        <v>43768</v>
      </c>
      <c r="C37" s="17"/>
      <c r="D37" s="17"/>
      <c r="E37" s="8">
        <f t="shared" si="0"/>
        <v>23025350</v>
      </c>
      <c r="F37" s="17">
        <v>364000</v>
      </c>
      <c r="G37" s="17"/>
      <c r="H37" s="17"/>
      <c r="I37" s="10" t="s">
        <v>889</v>
      </c>
      <c r="J37" s="20"/>
      <c r="K37" s="20"/>
    </row>
    <row r="38" spans="2:11">
      <c r="B38" s="32">
        <v>43768</v>
      </c>
      <c r="C38" s="17"/>
      <c r="D38" s="17"/>
      <c r="E38" s="8">
        <f t="shared" si="0"/>
        <v>23025350</v>
      </c>
      <c r="F38" s="17">
        <v>84000</v>
      </c>
      <c r="G38" s="17"/>
      <c r="H38" s="17"/>
      <c r="I38" s="10" t="s">
        <v>890</v>
      </c>
      <c r="J38" s="20"/>
      <c r="K38" s="20"/>
    </row>
    <row r="39" spans="2:11">
      <c r="B39" s="32"/>
      <c r="C39" s="17"/>
      <c r="D39" s="17"/>
      <c r="E39" s="8">
        <f t="shared" si="0"/>
        <v>23025350</v>
      </c>
      <c r="F39" s="17"/>
      <c r="G39" s="17"/>
      <c r="H39" s="17"/>
      <c r="I39" s="10"/>
      <c r="J39" s="20"/>
      <c r="K39" s="20"/>
    </row>
    <row r="40" spans="2:11">
      <c r="B40" s="32"/>
      <c r="C40" s="17"/>
      <c r="D40" s="17"/>
      <c r="E40" s="8">
        <f t="shared" si="0"/>
        <v>23025350</v>
      </c>
      <c r="F40" s="17"/>
      <c r="G40" s="17"/>
      <c r="H40" s="17"/>
      <c r="I40" s="10"/>
      <c r="J40" s="20"/>
      <c r="K40" s="20"/>
    </row>
    <row r="41" spans="2:11">
      <c r="B41" s="32"/>
      <c r="C41" s="17"/>
      <c r="D41" s="17"/>
      <c r="E41" s="8">
        <f t="shared" si="0"/>
        <v>23025350</v>
      </c>
      <c r="F41" s="17">
        <f>SUM(F4:F40)</f>
        <v>1214000</v>
      </c>
      <c r="G41" s="17"/>
      <c r="H41" s="17">
        <f>SUM(H4:H40)</f>
        <v>15954834</v>
      </c>
      <c r="I41" s="10"/>
      <c r="J41" s="20"/>
      <c r="K41" s="20"/>
    </row>
    <row r="42" spans="2:11">
      <c r="B42" s="32"/>
      <c r="C42" s="17"/>
      <c r="D42" s="17"/>
      <c r="E42" s="8">
        <f t="shared" si="0"/>
        <v>23025350</v>
      </c>
      <c r="F42" s="17"/>
      <c r="G42" s="17"/>
      <c r="H42" s="17">
        <f>H41-F41</f>
        <v>14740834</v>
      </c>
      <c r="I42" s="10"/>
      <c r="J42" s="20"/>
      <c r="K42" s="20"/>
    </row>
    <row r="43" spans="2:11">
      <c r="B43" s="32"/>
      <c r="C43" s="17"/>
      <c r="D43" s="17"/>
      <c r="E43" s="8">
        <f t="shared" si="0"/>
        <v>23025350</v>
      </c>
      <c r="F43" s="17"/>
      <c r="G43" s="17"/>
      <c r="H43" s="17"/>
      <c r="I43" s="10"/>
      <c r="J43" s="20"/>
      <c r="K43" s="20"/>
    </row>
    <row r="44" spans="2:11">
      <c r="B44" s="32"/>
      <c r="C44" s="17"/>
      <c r="D44" s="17"/>
      <c r="E44" s="8">
        <f t="shared" si="0"/>
        <v>23025350</v>
      </c>
      <c r="F44" s="17"/>
      <c r="G44" s="17"/>
      <c r="H44" s="17">
        <v>-700000</v>
      </c>
      <c r="I44" s="10" t="s">
        <v>41</v>
      </c>
      <c r="J44" s="20"/>
      <c r="K44" s="20"/>
    </row>
    <row r="45" spans="2:11">
      <c r="B45" s="32"/>
      <c r="C45" s="17"/>
      <c r="D45" s="17">
        <v>-700000</v>
      </c>
      <c r="E45" s="8">
        <f t="shared" si="0"/>
        <v>22325350</v>
      </c>
      <c r="F45" s="17"/>
      <c r="G45" s="17"/>
      <c r="H45" s="17"/>
      <c r="I45" s="10" t="s">
        <v>42</v>
      </c>
      <c r="J45" s="20"/>
      <c r="K45" s="20"/>
    </row>
    <row r="46" spans="2:11">
      <c r="B46" s="32"/>
      <c r="C46" s="17"/>
      <c r="D46" s="17"/>
      <c r="E46" s="8">
        <f t="shared" si="0"/>
        <v>22325350</v>
      </c>
      <c r="F46" s="17"/>
      <c r="G46" s="17"/>
      <c r="H46" s="17"/>
      <c r="I46" s="10"/>
      <c r="J46" s="20"/>
      <c r="K46" s="20"/>
    </row>
    <row r="47" spans="2:11">
      <c r="B47" s="28" t="s">
        <v>47</v>
      </c>
      <c r="C47" s="22"/>
      <c r="D47" s="22"/>
      <c r="E47" s="14">
        <f t="shared" si="0"/>
        <v>22325350</v>
      </c>
      <c r="F47" s="22"/>
      <c r="G47" s="22"/>
      <c r="H47" s="22">
        <f>H42+H44</f>
        <v>14040834</v>
      </c>
      <c r="I47" s="10"/>
      <c r="J47" s="20"/>
      <c r="K47" s="20"/>
    </row>
    <row r="48" spans="2:11">
      <c r="B48" s="32"/>
      <c r="C48" s="17"/>
      <c r="D48" s="17"/>
      <c r="E48" s="8">
        <f t="shared" si="0"/>
        <v>22325350</v>
      </c>
      <c r="F48" s="17"/>
      <c r="G48" s="17"/>
      <c r="H48" s="17"/>
      <c r="I48" s="10"/>
      <c r="J48" s="20"/>
      <c r="K48" s="20"/>
    </row>
    <row r="49" spans="2:13">
      <c r="B49" s="32"/>
      <c r="C49" s="17"/>
      <c r="D49" s="17"/>
      <c r="E49" s="8">
        <f t="shared" si="0"/>
        <v>22325350</v>
      </c>
      <c r="F49" s="17"/>
      <c r="G49" s="17"/>
      <c r="H49" s="17"/>
      <c r="I49" s="10"/>
      <c r="J49" s="20"/>
      <c r="K49" s="20"/>
    </row>
    <row r="50" spans="2:13">
      <c r="B50" s="2"/>
      <c r="C50" s="17"/>
      <c r="D50" s="17"/>
      <c r="E50" s="8">
        <f t="shared" si="0"/>
        <v>22325350</v>
      </c>
      <c r="F50" s="17"/>
      <c r="G50" s="17"/>
      <c r="H50" s="17"/>
      <c r="I50" s="10"/>
      <c r="J50" s="20"/>
      <c r="K50" s="20"/>
    </row>
    <row r="51" spans="2:13">
      <c r="B51" s="2"/>
      <c r="C51" s="17"/>
      <c r="D51" s="17"/>
      <c r="E51" s="8">
        <f t="shared" si="0"/>
        <v>22325350</v>
      </c>
      <c r="F51" s="17"/>
      <c r="G51" s="17"/>
      <c r="H51" s="17"/>
      <c r="I51" s="10"/>
      <c r="J51" s="20"/>
      <c r="K51" s="20"/>
    </row>
    <row r="52" spans="2:13">
      <c r="B52" s="2"/>
      <c r="C52" s="17"/>
      <c r="D52" s="17"/>
      <c r="E52" s="8">
        <f t="shared" si="0"/>
        <v>22325350</v>
      </c>
      <c r="F52" s="17"/>
      <c r="G52" s="17"/>
      <c r="H52" s="17"/>
      <c r="I52" s="10"/>
      <c r="J52" s="20"/>
      <c r="K52" s="20"/>
    </row>
    <row r="53" spans="2:13">
      <c r="B53" s="2"/>
      <c r="C53" s="17"/>
      <c r="D53" s="17"/>
      <c r="E53" s="8">
        <f t="shared" si="0"/>
        <v>22325350</v>
      </c>
      <c r="F53" s="17"/>
      <c r="G53" s="17"/>
      <c r="H53" s="17"/>
      <c r="I53" s="10"/>
      <c r="J53" s="20"/>
      <c r="K53" s="20"/>
    </row>
    <row r="54" spans="2:13">
      <c r="B54" s="32"/>
      <c r="C54" s="17"/>
      <c r="D54" s="17"/>
      <c r="E54" s="8">
        <f t="shared" si="0"/>
        <v>22325350</v>
      </c>
      <c r="F54" s="17"/>
      <c r="G54" s="17"/>
      <c r="H54" s="17"/>
      <c r="I54" s="10"/>
      <c r="J54" s="20"/>
      <c r="K54" s="20"/>
    </row>
    <row r="55" spans="2:13">
      <c r="B55" s="39"/>
      <c r="C55" s="36"/>
      <c r="D55" s="36"/>
      <c r="E55" s="9">
        <f t="shared" si="0"/>
        <v>22325350</v>
      </c>
      <c r="F55" s="36"/>
      <c r="G55" s="36"/>
      <c r="H55" s="36"/>
      <c r="J55" s="20"/>
      <c r="K55" s="20"/>
      <c r="M55" s="2"/>
    </row>
    <row r="56" spans="2:13">
      <c r="B56" s="32"/>
      <c r="C56" s="17"/>
      <c r="D56" s="17"/>
      <c r="E56" s="8">
        <f t="shared" si="0"/>
        <v>22325350</v>
      </c>
      <c r="F56" s="17"/>
      <c r="G56" s="17"/>
      <c r="H56" s="17"/>
      <c r="I56" s="10"/>
      <c r="J56" s="20"/>
      <c r="K56" s="20"/>
      <c r="M56" s="2"/>
    </row>
    <row r="57" spans="2:13">
      <c r="B57" s="32"/>
      <c r="C57" s="17"/>
      <c r="D57" s="17"/>
      <c r="E57" s="8">
        <f t="shared" si="0"/>
        <v>22325350</v>
      </c>
      <c r="F57" s="17"/>
      <c r="G57" s="17"/>
      <c r="H57" s="17"/>
      <c r="I57" s="10"/>
      <c r="J57" s="20"/>
      <c r="K57" s="20"/>
    </row>
    <row r="58" spans="2:13">
      <c r="B58" s="32"/>
      <c r="C58" s="17"/>
      <c r="D58" s="17"/>
      <c r="E58" s="8">
        <f t="shared" si="0"/>
        <v>22325350</v>
      </c>
      <c r="F58" s="17"/>
      <c r="G58" s="17"/>
      <c r="H58" s="17"/>
      <c r="I58" s="10"/>
      <c r="J58" s="20"/>
      <c r="K58" s="20"/>
    </row>
    <row r="59" spans="2:13">
      <c r="B59" s="32"/>
      <c r="C59" s="17"/>
      <c r="D59" s="17"/>
      <c r="E59" s="8">
        <f t="shared" si="0"/>
        <v>22325350</v>
      </c>
      <c r="F59" s="17"/>
      <c r="G59" s="17"/>
      <c r="H59" s="17"/>
      <c r="I59" s="10"/>
      <c r="J59" s="20"/>
      <c r="K59" s="20"/>
    </row>
    <row r="60" spans="2:13">
      <c r="B60" s="32"/>
      <c r="C60" s="17"/>
      <c r="D60" s="17"/>
      <c r="E60" s="8">
        <f t="shared" si="0"/>
        <v>22325350</v>
      </c>
      <c r="F60" s="17"/>
      <c r="G60" s="17"/>
      <c r="H60" s="17"/>
      <c r="I60" s="10"/>
      <c r="J60" s="20"/>
      <c r="K60" s="20"/>
    </row>
    <row r="61" spans="2:13">
      <c r="B61" s="32"/>
      <c r="C61" s="17"/>
      <c r="D61" s="17"/>
      <c r="E61" s="8">
        <f t="shared" si="0"/>
        <v>22325350</v>
      </c>
      <c r="F61" s="17"/>
      <c r="G61" s="17"/>
      <c r="H61" s="17"/>
      <c r="I61" s="10"/>
      <c r="J61" s="20"/>
      <c r="K61" s="20"/>
    </row>
    <row r="62" spans="2:13">
      <c r="B62" s="32"/>
      <c r="C62" s="17"/>
      <c r="D62" s="17"/>
      <c r="E62" s="8">
        <f t="shared" si="0"/>
        <v>22325350</v>
      </c>
      <c r="F62" s="17"/>
      <c r="G62" s="17"/>
      <c r="H62" s="17"/>
      <c r="I62" s="10"/>
      <c r="J62" s="20"/>
      <c r="K62" s="20"/>
    </row>
    <row r="63" spans="2:13">
      <c r="B63" s="32"/>
      <c r="C63" s="17"/>
      <c r="D63" s="17"/>
      <c r="E63" s="8">
        <f>E62+C63+D63</f>
        <v>22325350</v>
      </c>
      <c r="F63" s="17"/>
      <c r="G63" s="17"/>
      <c r="H63" s="17"/>
      <c r="I63" s="10"/>
      <c r="J63" s="20"/>
      <c r="K63" s="20"/>
    </row>
    <row r="64" spans="2:13">
      <c r="B64" s="32"/>
      <c r="C64" s="17"/>
      <c r="D64" s="17"/>
      <c r="E64" s="8">
        <f>E63+C64+D64</f>
        <v>22325350</v>
      </c>
      <c r="F64" s="17"/>
      <c r="G64" s="17"/>
      <c r="H64" s="17"/>
      <c r="I64" s="10"/>
      <c r="J64" s="20"/>
      <c r="K64" s="20"/>
    </row>
    <row r="65" spans="2:12">
      <c r="B65" s="32"/>
      <c r="C65" s="17"/>
      <c r="D65" s="17"/>
      <c r="E65" s="8">
        <f t="shared" si="0"/>
        <v>22325350</v>
      </c>
      <c r="F65" s="17"/>
      <c r="G65" s="17"/>
      <c r="H65" s="17"/>
      <c r="I65" s="10"/>
      <c r="J65" s="20"/>
      <c r="K65" s="20"/>
    </row>
    <row r="66" spans="2:12">
      <c r="B66" s="32"/>
      <c r="C66" s="17"/>
      <c r="D66" s="17"/>
      <c r="E66" s="8">
        <f t="shared" si="0"/>
        <v>22325350</v>
      </c>
      <c r="F66" s="17"/>
      <c r="G66" s="17"/>
      <c r="H66" s="17"/>
      <c r="I66" s="10"/>
      <c r="J66" s="20"/>
      <c r="K66" s="20"/>
    </row>
    <row r="67" spans="2:12">
      <c r="B67" s="32"/>
      <c r="C67" s="17"/>
      <c r="D67" s="17"/>
      <c r="E67" s="9">
        <f t="shared" si="0"/>
        <v>22325350</v>
      </c>
      <c r="F67" s="17"/>
      <c r="G67" s="17"/>
      <c r="H67" s="17"/>
      <c r="J67" s="20"/>
      <c r="K67" s="20"/>
    </row>
    <row r="68" spans="2:12">
      <c r="B68" s="32"/>
      <c r="C68" s="17"/>
      <c r="D68" s="17"/>
      <c r="E68" s="8">
        <f t="shared" si="0"/>
        <v>22325350</v>
      </c>
      <c r="F68" s="17"/>
      <c r="G68" s="17"/>
      <c r="H68" s="17"/>
      <c r="I68" s="10"/>
      <c r="J68" s="20"/>
      <c r="K68" s="20"/>
    </row>
    <row r="69" spans="2:12">
      <c r="B69" s="32"/>
      <c r="C69" s="17"/>
      <c r="D69" s="17"/>
      <c r="E69" s="8">
        <f t="shared" si="0"/>
        <v>22325350</v>
      </c>
      <c r="F69" s="17"/>
      <c r="G69" s="17"/>
      <c r="H69" s="17"/>
      <c r="I69" s="10"/>
      <c r="J69" s="20"/>
      <c r="K69" s="20"/>
    </row>
    <row r="70" spans="2:12">
      <c r="B70" s="32"/>
      <c r="C70" s="17"/>
      <c r="D70" s="17"/>
      <c r="E70" s="8">
        <f t="shared" si="0"/>
        <v>22325350</v>
      </c>
      <c r="F70" s="17"/>
      <c r="G70" s="17"/>
      <c r="H70" s="17"/>
      <c r="I70" s="10"/>
      <c r="J70" s="20"/>
      <c r="K70" s="20"/>
    </row>
    <row r="71" spans="2:12">
      <c r="B71" s="32"/>
      <c r="C71" s="17"/>
      <c r="D71" s="17"/>
      <c r="E71" s="8">
        <f t="shared" si="0"/>
        <v>22325350</v>
      </c>
      <c r="F71" s="17"/>
      <c r="G71" s="17"/>
      <c r="H71" s="17"/>
      <c r="I71" s="10"/>
      <c r="J71" s="20"/>
      <c r="K71" s="20"/>
    </row>
    <row r="72" spans="2:12">
      <c r="B72" s="32"/>
      <c r="C72" s="17"/>
      <c r="D72" s="17"/>
      <c r="E72" s="8">
        <f t="shared" si="0"/>
        <v>22325350</v>
      </c>
      <c r="F72" s="17"/>
      <c r="G72" s="17"/>
      <c r="H72" s="17"/>
      <c r="I72" s="10"/>
    </row>
    <row r="73" spans="2:12">
      <c r="B73" s="32"/>
      <c r="C73" s="17"/>
      <c r="D73" s="17"/>
      <c r="E73" s="8">
        <f t="shared" si="0"/>
        <v>22325350</v>
      </c>
      <c r="F73" s="17"/>
      <c r="G73" s="17"/>
      <c r="H73" s="17"/>
      <c r="I73" s="10"/>
      <c r="J73" s="20"/>
      <c r="K73" s="20"/>
    </row>
    <row r="74" spans="2:12">
      <c r="B74" s="32"/>
      <c r="C74" s="17"/>
      <c r="D74" s="17"/>
      <c r="E74" s="8">
        <f t="shared" si="0"/>
        <v>22325350</v>
      </c>
      <c r="F74" s="17"/>
      <c r="G74" s="17"/>
      <c r="H74" s="17"/>
      <c r="I74" s="10"/>
      <c r="J74" s="20"/>
      <c r="K74" s="20"/>
    </row>
    <row r="75" spans="2:12">
      <c r="B75" s="32"/>
      <c r="C75" s="17"/>
      <c r="D75" s="17"/>
      <c r="E75" s="8">
        <f t="shared" si="0"/>
        <v>22325350</v>
      </c>
      <c r="F75" s="17"/>
      <c r="G75" s="17"/>
      <c r="H75" s="17"/>
      <c r="I75" s="10"/>
      <c r="J75" s="20"/>
      <c r="K75" s="20"/>
    </row>
    <row r="76" spans="2:12">
      <c r="B76" s="32"/>
      <c r="C76" s="36"/>
      <c r="D76" s="17"/>
      <c r="E76" s="8">
        <f t="shared" si="0"/>
        <v>22325350</v>
      </c>
      <c r="F76" s="36"/>
      <c r="G76" s="36"/>
      <c r="H76" s="36"/>
      <c r="I76" s="10"/>
    </row>
    <row r="77" spans="2:12">
      <c r="B77" s="32"/>
      <c r="C77" s="17"/>
      <c r="D77" s="17"/>
      <c r="E77" s="8">
        <f t="shared" si="0"/>
        <v>22325350</v>
      </c>
      <c r="F77" s="17"/>
      <c r="G77" s="17"/>
      <c r="H77" s="17"/>
      <c r="I77" s="10"/>
    </row>
    <row r="78" spans="2:12">
      <c r="B78" s="32"/>
      <c r="C78" s="17"/>
      <c r="D78" s="17"/>
      <c r="E78" s="8">
        <f t="shared" si="0"/>
        <v>22325350</v>
      </c>
      <c r="F78" s="17"/>
      <c r="G78" s="17"/>
      <c r="H78" s="17"/>
      <c r="I78" s="10"/>
    </row>
    <row r="79" spans="2:12">
      <c r="B79" s="32"/>
      <c r="C79" s="17"/>
      <c r="D79" s="17"/>
      <c r="E79" s="8">
        <f t="shared" ref="E79:E142" si="1">E78+C79+D79</f>
        <v>22325350</v>
      </c>
      <c r="F79" s="17"/>
      <c r="G79" s="17"/>
      <c r="H79" s="17"/>
      <c r="I79" s="10"/>
    </row>
    <row r="80" spans="2:12">
      <c r="B80" s="32"/>
      <c r="C80" s="17"/>
      <c r="D80" s="17"/>
      <c r="E80" s="8">
        <f t="shared" si="1"/>
        <v>22325350</v>
      </c>
      <c r="F80" s="17"/>
      <c r="G80" s="17"/>
      <c r="H80" s="17"/>
      <c r="I80" s="10"/>
      <c r="J80" s="10"/>
      <c r="K80" s="10"/>
      <c r="L80" s="10"/>
    </row>
    <row r="81" spans="1:14">
      <c r="B81" s="32"/>
      <c r="C81" s="17"/>
      <c r="D81" s="17"/>
      <c r="E81" s="9">
        <f t="shared" si="1"/>
        <v>22325350</v>
      </c>
      <c r="F81" s="17"/>
      <c r="G81" s="17"/>
      <c r="H81" s="17"/>
      <c r="I81" s="10"/>
    </row>
    <row r="82" spans="1:14">
      <c r="B82" s="32"/>
      <c r="C82" s="17"/>
      <c r="D82" s="17"/>
      <c r="E82" s="8">
        <f t="shared" si="1"/>
        <v>22325350</v>
      </c>
      <c r="F82" s="17"/>
      <c r="G82" s="17"/>
      <c r="H82" s="17"/>
      <c r="I82" s="10"/>
      <c r="J82" s="10"/>
      <c r="K82" s="10"/>
    </row>
    <row r="83" spans="1:14">
      <c r="B83" s="2"/>
      <c r="C83" s="16"/>
      <c r="D83" s="16"/>
      <c r="E83" s="8">
        <f t="shared" si="1"/>
        <v>22325350</v>
      </c>
      <c r="F83" s="10"/>
      <c r="G83" s="10"/>
      <c r="H83" s="10"/>
      <c r="I83" s="10"/>
      <c r="J83" s="10"/>
      <c r="K83" s="10"/>
    </row>
    <row r="84" spans="1:14">
      <c r="B84" s="2"/>
      <c r="C84" s="16"/>
      <c r="D84" s="16"/>
      <c r="E84" s="8">
        <f t="shared" si="1"/>
        <v>22325350</v>
      </c>
      <c r="F84" s="10"/>
      <c r="G84" s="10"/>
      <c r="H84" s="17"/>
      <c r="I84" s="10"/>
      <c r="J84" s="10"/>
      <c r="K84" s="10"/>
    </row>
    <row r="85" spans="1:14">
      <c r="B85" s="39"/>
      <c r="C85" s="36"/>
      <c r="D85" s="36"/>
      <c r="E85" s="9">
        <f t="shared" si="1"/>
        <v>22325350</v>
      </c>
      <c r="F85" s="48"/>
      <c r="G85" s="48"/>
      <c r="H85" s="36"/>
      <c r="I85" s="10"/>
      <c r="J85" s="10"/>
      <c r="K85" s="10"/>
    </row>
    <row r="86" spans="1:14">
      <c r="B86" s="2"/>
      <c r="C86" s="16"/>
      <c r="D86" s="16"/>
      <c r="E86" s="8">
        <f t="shared" si="1"/>
        <v>22325350</v>
      </c>
      <c r="F86" s="17"/>
      <c r="G86" s="17"/>
      <c r="H86" s="10"/>
      <c r="I86" s="48"/>
      <c r="J86" s="10"/>
      <c r="K86" s="10"/>
    </row>
    <row r="87" spans="1:14">
      <c r="B87" s="2"/>
      <c r="C87" s="16"/>
      <c r="D87" s="16"/>
      <c r="E87" s="8">
        <f t="shared" si="1"/>
        <v>22325350</v>
      </c>
      <c r="F87" s="17"/>
      <c r="G87" s="17"/>
      <c r="H87" s="17"/>
      <c r="I87" s="48"/>
      <c r="J87" s="10"/>
      <c r="K87" s="10"/>
    </row>
    <row r="88" spans="1:14">
      <c r="A88" s="44"/>
      <c r="B88" s="44"/>
      <c r="C88" s="43"/>
      <c r="D88" s="43">
        <v>-28350</v>
      </c>
      <c r="E88" s="8">
        <f t="shared" si="1"/>
        <v>22297000</v>
      </c>
      <c r="F88" s="43"/>
      <c r="G88" s="43"/>
      <c r="H88" s="43"/>
      <c r="I88" s="44" t="s">
        <v>263</v>
      </c>
    </row>
    <row r="89" spans="1:14">
      <c r="B89" s="39"/>
      <c r="C89" s="17"/>
      <c r="D89" s="17"/>
      <c r="E89" s="8">
        <f t="shared" si="1"/>
        <v>22297000</v>
      </c>
      <c r="F89" s="17"/>
      <c r="G89" s="17"/>
      <c r="H89" s="17"/>
      <c r="I89" s="10"/>
    </row>
    <row r="90" spans="1:14">
      <c r="B90" s="32"/>
      <c r="C90" s="17"/>
      <c r="D90" s="17"/>
      <c r="E90" s="8">
        <f t="shared" si="1"/>
        <v>22297000</v>
      </c>
      <c r="F90" s="17"/>
      <c r="G90" s="17"/>
      <c r="H90" s="17"/>
      <c r="I90" s="10"/>
    </row>
    <row r="91" spans="1:14">
      <c r="B91" s="39"/>
      <c r="C91" s="17"/>
      <c r="D91" s="17"/>
      <c r="E91" s="8">
        <f t="shared" si="1"/>
        <v>22297000</v>
      </c>
      <c r="F91" s="36"/>
      <c r="G91" s="36"/>
      <c r="H91" s="36"/>
    </row>
    <row r="92" spans="1:14">
      <c r="B92" s="2"/>
      <c r="C92" s="16"/>
      <c r="D92" s="16"/>
      <c r="E92" s="8">
        <f t="shared" si="1"/>
        <v>22297000</v>
      </c>
      <c r="F92" s="17"/>
      <c r="G92" s="17"/>
      <c r="H92" s="17"/>
      <c r="I92" s="10"/>
      <c r="K92" s="44" t="s">
        <v>790</v>
      </c>
    </row>
    <row r="93" spans="1:14">
      <c r="B93" s="2"/>
      <c r="C93" s="16"/>
      <c r="D93" s="16"/>
      <c r="E93" s="8">
        <f t="shared" si="1"/>
        <v>22297000</v>
      </c>
      <c r="F93" s="17"/>
      <c r="G93" s="17"/>
      <c r="H93" s="17"/>
      <c r="I93" s="48"/>
      <c r="J93" s="48"/>
      <c r="K93" s="44" t="s">
        <v>784</v>
      </c>
      <c r="L93" s="53">
        <v>-18000000</v>
      </c>
      <c r="M93" s="44" t="s">
        <v>788</v>
      </c>
      <c r="N93" s="44"/>
    </row>
    <row r="94" spans="1:14">
      <c r="B94" s="2"/>
      <c r="C94" s="16"/>
      <c r="D94" s="16"/>
      <c r="E94" s="8">
        <f t="shared" si="1"/>
        <v>22297000</v>
      </c>
      <c r="F94" s="17"/>
      <c r="G94" s="17"/>
      <c r="H94" s="17"/>
      <c r="I94" s="48"/>
      <c r="J94" s="48"/>
      <c r="K94" s="44" t="s">
        <v>784</v>
      </c>
      <c r="L94" s="53">
        <v>-35000000</v>
      </c>
      <c r="M94" s="44" t="s">
        <v>789</v>
      </c>
      <c r="N94" s="44"/>
    </row>
    <row r="95" spans="1:14">
      <c r="B95" s="2"/>
      <c r="C95" s="16"/>
      <c r="D95" s="16"/>
      <c r="E95" s="8">
        <f t="shared" si="1"/>
        <v>22297000</v>
      </c>
      <c r="F95" s="16"/>
      <c r="G95" s="16"/>
      <c r="H95" s="16"/>
      <c r="I95" s="48"/>
      <c r="J95" s="48"/>
      <c r="K95" s="44" t="s">
        <v>784</v>
      </c>
      <c r="L95" s="53">
        <v>-10000000</v>
      </c>
      <c r="M95" s="44" t="s">
        <v>782</v>
      </c>
      <c r="N95" s="44"/>
    </row>
    <row r="96" spans="1:14">
      <c r="B96" s="2"/>
      <c r="C96" s="16"/>
      <c r="D96" s="16"/>
      <c r="E96" s="8">
        <f t="shared" si="1"/>
        <v>22297000</v>
      </c>
      <c r="F96" s="16"/>
      <c r="G96" s="16"/>
      <c r="H96" s="16"/>
      <c r="I96" s="54"/>
      <c r="J96" s="48"/>
      <c r="K96" s="44" t="s">
        <v>785</v>
      </c>
      <c r="L96" s="53">
        <f>SUM(L93:L95)</f>
        <v>-63000000</v>
      </c>
      <c r="M96" s="44"/>
      <c r="N96" s="44"/>
    </row>
    <row r="97" spans="2:14">
      <c r="B97" s="2"/>
      <c r="C97" s="16"/>
      <c r="D97" s="16"/>
      <c r="E97" s="8">
        <f t="shared" si="1"/>
        <v>22297000</v>
      </c>
      <c r="F97" s="16"/>
      <c r="G97" s="16"/>
      <c r="H97" s="16"/>
      <c r="I97" s="48"/>
      <c r="J97" s="48"/>
      <c r="K97" s="44"/>
      <c r="L97" s="53">
        <v>80000000</v>
      </c>
      <c r="M97" s="44" t="s">
        <v>713</v>
      </c>
      <c r="N97" s="44"/>
    </row>
    <row r="98" spans="2:14">
      <c r="B98" s="2"/>
      <c r="C98" s="16"/>
      <c r="D98" s="16"/>
      <c r="E98" s="8">
        <f t="shared" si="1"/>
        <v>22297000</v>
      </c>
      <c r="F98" s="16"/>
      <c r="G98" s="16"/>
      <c r="H98" s="16"/>
      <c r="I98" s="48"/>
      <c r="J98" s="48"/>
      <c r="K98" s="44"/>
      <c r="L98" s="53">
        <f>L96+L97</f>
        <v>17000000</v>
      </c>
      <c r="M98" s="44" t="s">
        <v>714</v>
      </c>
      <c r="N98" s="44"/>
    </row>
    <row r="99" spans="2:14">
      <c r="B99" s="2"/>
      <c r="C99" s="16"/>
      <c r="D99" s="16"/>
      <c r="E99" s="8">
        <f t="shared" si="1"/>
        <v>22297000</v>
      </c>
      <c r="F99" s="16"/>
      <c r="G99" s="16"/>
      <c r="H99" s="16"/>
      <c r="I99" s="10"/>
      <c r="J99" s="10"/>
      <c r="K99" s="44" t="s">
        <v>784</v>
      </c>
      <c r="L99" s="53">
        <v>-10000000</v>
      </c>
      <c r="M99" s="44" t="s">
        <v>783</v>
      </c>
      <c r="N99" s="19"/>
    </row>
    <row r="100" spans="2:14">
      <c r="B100" s="2"/>
      <c r="C100" s="16"/>
      <c r="D100" s="16"/>
      <c r="E100" s="8">
        <f t="shared" si="1"/>
        <v>22297000</v>
      </c>
      <c r="F100" s="16"/>
      <c r="G100" s="16"/>
      <c r="H100" s="16"/>
      <c r="K100" s="44" t="s">
        <v>784</v>
      </c>
      <c r="L100" s="53">
        <v>-7000000</v>
      </c>
      <c r="M100" s="44" t="s">
        <v>786</v>
      </c>
      <c r="N100" s="19"/>
    </row>
    <row r="101" spans="2:14">
      <c r="B101" s="2"/>
      <c r="C101" s="16"/>
      <c r="D101" s="16"/>
      <c r="E101" s="8">
        <f t="shared" si="1"/>
        <v>22297000</v>
      </c>
      <c r="F101" s="16"/>
      <c r="G101" s="16"/>
      <c r="H101" s="16"/>
      <c r="K101" s="44" t="s">
        <v>714</v>
      </c>
      <c r="L101" s="53">
        <f>L98+L99+L100</f>
        <v>0</v>
      </c>
    </row>
    <row r="102" spans="2:14">
      <c r="B102" s="2"/>
      <c r="C102" s="16"/>
      <c r="D102" s="16"/>
      <c r="E102" s="8">
        <f t="shared" si="1"/>
        <v>22297000</v>
      </c>
      <c r="F102" s="16"/>
      <c r="G102" s="16"/>
      <c r="H102" s="16"/>
    </row>
    <row r="103" spans="2:14">
      <c r="B103" s="2"/>
      <c r="C103" s="17"/>
      <c r="D103" s="17"/>
      <c r="E103" s="8">
        <f t="shared" si="1"/>
        <v>22297000</v>
      </c>
      <c r="F103" s="17"/>
      <c r="G103" s="17"/>
      <c r="H103" s="17"/>
      <c r="I103" s="10"/>
    </row>
    <row r="104" spans="2:14">
      <c r="B104" s="32"/>
      <c r="C104" s="17"/>
      <c r="D104" s="17"/>
      <c r="E104" s="8">
        <f t="shared" si="1"/>
        <v>22297000</v>
      </c>
      <c r="F104" s="17"/>
      <c r="G104" s="17"/>
      <c r="H104" s="17"/>
      <c r="I104" s="10"/>
      <c r="J104" s="10"/>
      <c r="K104" s="10"/>
      <c r="L104" s="10"/>
      <c r="M104" s="10"/>
    </row>
    <row r="105" spans="2:14">
      <c r="B105" s="32"/>
      <c r="C105" s="17"/>
      <c r="D105" s="17"/>
      <c r="E105" s="8">
        <f t="shared" si="1"/>
        <v>22297000</v>
      </c>
      <c r="F105" s="17"/>
      <c r="G105" s="17"/>
      <c r="H105" s="17"/>
      <c r="I105" s="10"/>
      <c r="J105" s="10"/>
      <c r="K105" s="10"/>
      <c r="L105" s="10"/>
      <c r="M105" s="10"/>
    </row>
    <row r="106" spans="2:14">
      <c r="B106" s="32"/>
      <c r="C106" s="17"/>
      <c r="D106" s="17"/>
      <c r="E106" s="8">
        <f t="shared" si="1"/>
        <v>22297000</v>
      </c>
      <c r="F106" s="17"/>
      <c r="G106" s="17"/>
      <c r="H106" s="17"/>
      <c r="I106" s="10"/>
      <c r="J106" s="10"/>
      <c r="K106" s="10"/>
      <c r="L106" s="10"/>
      <c r="M106" s="10"/>
    </row>
    <row r="107" spans="2:14">
      <c r="B107" s="2"/>
      <c r="C107" s="16"/>
      <c r="D107" s="16"/>
      <c r="E107" s="8">
        <f t="shared" si="1"/>
        <v>22297000</v>
      </c>
      <c r="F107" s="17"/>
      <c r="G107" s="17"/>
      <c r="H107" s="17"/>
      <c r="I107" s="10"/>
      <c r="J107" s="10"/>
      <c r="K107" s="10"/>
      <c r="L107" s="10"/>
      <c r="M107" s="10"/>
    </row>
    <row r="108" spans="2:14">
      <c r="B108" s="2"/>
      <c r="C108" s="16"/>
      <c r="D108" s="16"/>
      <c r="E108" s="8">
        <f t="shared" si="1"/>
        <v>22297000</v>
      </c>
      <c r="F108" s="17"/>
      <c r="G108" s="17"/>
      <c r="H108" s="17"/>
      <c r="I108" s="10"/>
      <c r="J108" s="10"/>
      <c r="K108" s="10"/>
      <c r="L108" s="10"/>
      <c r="M108" s="10"/>
    </row>
    <row r="109" spans="2:14">
      <c r="B109" s="2"/>
      <c r="C109" s="16"/>
      <c r="D109" s="16"/>
      <c r="E109" s="8">
        <f t="shared" si="1"/>
        <v>22297000</v>
      </c>
      <c r="F109" s="17"/>
      <c r="G109" s="17"/>
      <c r="H109" s="17"/>
      <c r="I109" s="10"/>
      <c r="J109" s="10"/>
      <c r="K109" s="10"/>
      <c r="L109" s="10"/>
      <c r="M109" s="10"/>
    </row>
    <row r="110" spans="2:14">
      <c r="B110" s="2"/>
      <c r="C110" s="16"/>
      <c r="D110" s="16"/>
      <c r="E110" s="8">
        <f t="shared" si="1"/>
        <v>22297000</v>
      </c>
      <c r="F110" s="16"/>
      <c r="G110" s="16"/>
      <c r="H110" s="16"/>
    </row>
    <row r="111" spans="2:14">
      <c r="B111" s="2"/>
      <c r="C111" s="16"/>
      <c r="D111" s="16"/>
      <c r="E111" s="8">
        <f t="shared" si="1"/>
        <v>22297000</v>
      </c>
      <c r="F111" s="16"/>
      <c r="G111" s="16"/>
      <c r="H111" s="16"/>
    </row>
    <row r="112" spans="2:14">
      <c r="B112" s="2"/>
      <c r="C112" s="16"/>
      <c r="D112" s="16"/>
      <c r="E112" s="8">
        <f t="shared" si="1"/>
        <v>22297000</v>
      </c>
      <c r="F112" s="16"/>
      <c r="G112" s="16"/>
      <c r="H112" s="16"/>
    </row>
    <row r="113" spans="2:9">
      <c r="B113" s="2"/>
      <c r="C113" s="16"/>
      <c r="D113" s="16"/>
      <c r="E113" s="8">
        <f t="shared" si="1"/>
        <v>22297000</v>
      </c>
      <c r="F113" s="16"/>
      <c r="G113" s="16"/>
      <c r="H113" s="16"/>
    </row>
    <row r="114" spans="2:9">
      <c r="B114" s="2"/>
      <c r="C114" s="16"/>
      <c r="D114" s="16"/>
      <c r="E114" s="8">
        <f t="shared" si="1"/>
        <v>22297000</v>
      </c>
      <c r="F114" s="16"/>
      <c r="G114" s="16"/>
      <c r="H114" s="16"/>
    </row>
    <row r="115" spans="2:9">
      <c r="B115" s="2"/>
      <c r="C115" s="16"/>
      <c r="D115" s="16"/>
      <c r="E115" s="8">
        <f t="shared" si="1"/>
        <v>22297000</v>
      </c>
      <c r="F115" s="16"/>
      <c r="G115" s="16"/>
      <c r="H115" s="16"/>
    </row>
    <row r="116" spans="2:9">
      <c r="B116" s="2"/>
      <c r="C116" s="16"/>
      <c r="D116" s="16"/>
      <c r="E116" s="8">
        <f t="shared" si="1"/>
        <v>22297000</v>
      </c>
      <c r="F116" s="16"/>
      <c r="G116" s="16"/>
      <c r="H116" s="16"/>
    </row>
    <row r="117" spans="2:9">
      <c r="B117" s="2"/>
      <c r="C117" s="16"/>
      <c r="D117" s="16"/>
      <c r="E117" s="8">
        <f t="shared" si="1"/>
        <v>22297000</v>
      </c>
      <c r="F117" s="16"/>
      <c r="G117" s="16"/>
      <c r="H117" s="16"/>
    </row>
    <row r="118" spans="2:9">
      <c r="B118" s="2"/>
      <c r="C118" s="16"/>
      <c r="D118" s="16"/>
      <c r="E118" s="8">
        <f t="shared" si="1"/>
        <v>22297000</v>
      </c>
      <c r="F118" s="16"/>
      <c r="G118" s="16"/>
      <c r="H118" s="16"/>
    </row>
    <row r="119" spans="2:9">
      <c r="B119" s="2"/>
      <c r="C119" s="16"/>
      <c r="D119" s="16"/>
      <c r="E119" s="8">
        <f t="shared" si="1"/>
        <v>22297000</v>
      </c>
      <c r="F119" s="16"/>
      <c r="G119" s="16"/>
      <c r="H119" s="16"/>
    </row>
    <row r="120" spans="2:9">
      <c r="C120" s="16"/>
      <c r="D120" s="16"/>
      <c r="E120" s="8">
        <f t="shared" si="1"/>
        <v>22297000</v>
      </c>
      <c r="G120" s="16"/>
      <c r="I120" s="24"/>
    </row>
    <row r="121" spans="2:9">
      <c r="C121" s="16"/>
      <c r="D121" s="16"/>
      <c r="E121" s="8">
        <f t="shared" si="1"/>
        <v>22297000</v>
      </c>
      <c r="I121" s="24"/>
    </row>
    <row r="122" spans="2:9">
      <c r="B122" s="2"/>
      <c r="C122" s="16"/>
      <c r="D122" s="16"/>
      <c r="E122" s="8">
        <f t="shared" si="1"/>
        <v>22297000</v>
      </c>
      <c r="F122" s="16"/>
      <c r="G122" s="16"/>
      <c r="H122" s="16"/>
    </row>
    <row r="123" spans="2:9">
      <c r="C123" s="16"/>
      <c r="D123" s="16"/>
      <c r="E123" s="8">
        <f t="shared" si="1"/>
        <v>22297000</v>
      </c>
      <c r="F123" s="16"/>
      <c r="G123" s="16"/>
      <c r="H123" s="16"/>
    </row>
    <row r="124" spans="2:9">
      <c r="C124" s="16"/>
      <c r="D124" s="16"/>
      <c r="E124" s="8">
        <f t="shared" si="1"/>
        <v>22297000</v>
      </c>
      <c r="F124" s="16"/>
      <c r="G124" s="16"/>
      <c r="H124" s="16"/>
    </row>
    <row r="125" spans="2:9">
      <c r="C125" s="16"/>
      <c r="D125" s="16"/>
      <c r="E125" s="8">
        <f t="shared" si="1"/>
        <v>22297000</v>
      </c>
      <c r="F125" s="16"/>
      <c r="G125" s="16"/>
      <c r="H125" s="16"/>
    </row>
    <row r="126" spans="2:9">
      <c r="C126" s="16"/>
      <c r="D126" s="16"/>
      <c r="E126" s="8">
        <f t="shared" si="1"/>
        <v>22297000</v>
      </c>
      <c r="F126" s="16"/>
      <c r="G126" s="16"/>
      <c r="H126" s="16"/>
    </row>
    <row r="127" spans="2:9">
      <c r="B127" s="2"/>
      <c r="C127" s="16"/>
      <c r="D127" s="16"/>
      <c r="E127" s="8">
        <f t="shared" si="1"/>
        <v>22297000</v>
      </c>
      <c r="F127" s="16"/>
      <c r="G127" s="16"/>
      <c r="H127" s="16"/>
    </row>
    <row r="128" spans="2:9">
      <c r="B128" s="2"/>
      <c r="C128" s="16"/>
      <c r="D128" s="16"/>
      <c r="E128" s="8">
        <f t="shared" si="1"/>
        <v>22297000</v>
      </c>
      <c r="F128" s="16"/>
      <c r="G128" s="16"/>
      <c r="H128" s="16"/>
    </row>
    <row r="129" spans="3:9">
      <c r="C129" s="16"/>
      <c r="D129" s="16"/>
      <c r="E129" s="8">
        <f t="shared" si="1"/>
        <v>22297000</v>
      </c>
      <c r="F129" s="16"/>
      <c r="G129" s="16"/>
      <c r="H129" s="16"/>
    </row>
    <row r="130" spans="3:9">
      <c r="C130" s="16"/>
      <c r="D130" s="16"/>
      <c r="E130" s="8">
        <f t="shared" si="1"/>
        <v>22297000</v>
      </c>
      <c r="F130" s="16"/>
      <c r="G130" s="16"/>
      <c r="H130" s="16"/>
    </row>
    <row r="131" spans="3:9">
      <c r="C131" s="16"/>
      <c r="D131" s="16"/>
      <c r="E131" s="8">
        <f t="shared" si="1"/>
        <v>22297000</v>
      </c>
      <c r="F131" s="16"/>
      <c r="G131" s="16"/>
      <c r="H131" s="16"/>
    </row>
    <row r="132" spans="3:9">
      <c r="C132" s="16"/>
      <c r="D132" s="16"/>
      <c r="E132" s="8">
        <f t="shared" si="1"/>
        <v>22297000</v>
      </c>
      <c r="F132" s="16"/>
      <c r="G132" s="16"/>
      <c r="H132" s="16"/>
    </row>
    <row r="133" spans="3:9">
      <c r="C133" s="16"/>
      <c r="D133" s="16"/>
      <c r="E133" s="8">
        <f t="shared" si="1"/>
        <v>22297000</v>
      </c>
      <c r="F133" s="16"/>
      <c r="G133" s="16"/>
      <c r="H133" s="16"/>
    </row>
    <row r="134" spans="3:9">
      <c r="C134" s="16"/>
      <c r="D134" s="16"/>
      <c r="E134" s="8">
        <f t="shared" si="1"/>
        <v>22297000</v>
      </c>
      <c r="F134" s="16"/>
      <c r="G134" s="16"/>
      <c r="H134" s="16"/>
    </row>
    <row r="135" spans="3:9">
      <c r="C135" s="16"/>
      <c r="D135" s="16"/>
      <c r="E135" s="8">
        <f t="shared" si="1"/>
        <v>22297000</v>
      </c>
      <c r="F135" s="16"/>
      <c r="G135" s="16"/>
      <c r="H135" s="16"/>
    </row>
    <row r="136" spans="3:9">
      <c r="C136" s="16"/>
      <c r="D136" s="16"/>
      <c r="E136" s="8">
        <f t="shared" si="1"/>
        <v>22297000</v>
      </c>
      <c r="F136" s="16"/>
      <c r="G136" s="16"/>
      <c r="H136" s="16"/>
    </row>
    <row r="137" spans="3:9">
      <c r="C137" s="16"/>
      <c r="D137" s="16"/>
      <c r="E137" s="8">
        <f t="shared" si="1"/>
        <v>22297000</v>
      </c>
      <c r="F137" s="16"/>
      <c r="G137" s="16"/>
      <c r="H137" s="16"/>
    </row>
    <row r="138" spans="3:9">
      <c r="C138" s="16"/>
      <c r="D138" s="16"/>
      <c r="E138" s="8">
        <f t="shared" si="1"/>
        <v>22297000</v>
      </c>
      <c r="F138" s="16"/>
      <c r="G138" s="16"/>
      <c r="H138" s="16"/>
    </row>
    <row r="139" spans="3:9">
      <c r="C139" s="16"/>
      <c r="D139" s="16"/>
      <c r="E139" s="8">
        <f t="shared" si="1"/>
        <v>22297000</v>
      </c>
      <c r="F139" s="16"/>
      <c r="G139" s="16"/>
      <c r="H139" s="16"/>
    </row>
    <row r="140" spans="3:9">
      <c r="C140" s="16"/>
      <c r="D140" s="16"/>
      <c r="E140" s="8">
        <f t="shared" si="1"/>
        <v>22297000</v>
      </c>
      <c r="F140" s="16"/>
      <c r="G140" s="16"/>
      <c r="H140" s="16"/>
    </row>
    <row r="141" spans="3:9">
      <c r="C141" s="16"/>
      <c r="D141" s="16"/>
      <c r="E141" s="8">
        <f t="shared" si="1"/>
        <v>22297000</v>
      </c>
      <c r="F141" s="16"/>
      <c r="G141" s="16"/>
      <c r="H141" s="16"/>
    </row>
    <row r="142" spans="3:9">
      <c r="C142" s="16"/>
      <c r="D142" s="16"/>
      <c r="E142" s="8">
        <f t="shared" si="1"/>
        <v>22297000</v>
      </c>
      <c r="F142" s="16"/>
      <c r="G142" s="16"/>
      <c r="H142" s="16"/>
    </row>
    <row r="143" spans="3:9">
      <c r="C143" s="16"/>
      <c r="D143" s="16"/>
      <c r="E143" s="8">
        <f t="shared" ref="E143:E148" si="2">E142+C143+D143</f>
        <v>22297000</v>
      </c>
      <c r="F143" s="16"/>
      <c r="G143" s="16"/>
      <c r="H143" s="16"/>
    </row>
    <row r="144" spans="3:9">
      <c r="C144" s="16"/>
      <c r="D144" s="16"/>
      <c r="E144" s="8">
        <f t="shared" si="2"/>
        <v>22297000</v>
      </c>
      <c r="F144" s="16"/>
      <c r="G144" s="16"/>
      <c r="H144" s="16"/>
      <c r="I144" s="2"/>
    </row>
    <row r="145" spans="3:9">
      <c r="C145" s="16"/>
      <c r="D145" s="16"/>
      <c r="E145" s="8">
        <f t="shared" si="2"/>
        <v>22297000</v>
      </c>
      <c r="F145" s="16"/>
      <c r="G145" s="16"/>
      <c r="H145" s="16"/>
    </row>
    <row r="146" spans="3:9">
      <c r="C146" s="16"/>
      <c r="D146" s="16">
        <v>-21500000</v>
      </c>
      <c r="E146" s="8">
        <f t="shared" si="2"/>
        <v>797000</v>
      </c>
      <c r="F146" s="16"/>
      <c r="G146" s="16"/>
      <c r="H146" s="16"/>
      <c r="I146" s="1" t="s">
        <v>557</v>
      </c>
    </row>
    <row r="147" spans="3:9">
      <c r="C147" s="16"/>
      <c r="D147" s="16"/>
      <c r="E147" s="8">
        <f t="shared" si="2"/>
        <v>797000</v>
      </c>
      <c r="F147" s="16"/>
      <c r="G147" s="16"/>
      <c r="H147" s="16"/>
    </row>
    <row r="148" spans="3:9">
      <c r="C148" s="4"/>
      <c r="D148" s="16"/>
      <c r="E148" s="8">
        <f t="shared" si="2"/>
        <v>797000</v>
      </c>
      <c r="F148" s="4"/>
      <c r="G148" s="4"/>
      <c r="H148" s="4"/>
    </row>
    <row r="149" spans="3:9">
      <c r="C149" s="4"/>
      <c r="D149" s="4"/>
      <c r="E149" s="8"/>
      <c r="F149" s="4"/>
      <c r="G149" s="4"/>
      <c r="H149" s="4"/>
    </row>
    <row r="150" spans="3:9">
      <c r="C150" s="4"/>
      <c r="D150" s="4"/>
      <c r="E150" s="8"/>
      <c r="F150" s="4"/>
      <c r="G150" s="4"/>
      <c r="H150" s="4"/>
    </row>
    <row r="151" spans="3:9">
      <c r="C151" s="4"/>
      <c r="D151" s="4"/>
      <c r="E151" s="8"/>
      <c r="F151" s="4"/>
      <c r="G151" s="4"/>
      <c r="H151" s="4"/>
    </row>
    <row r="152" spans="3:9">
      <c r="C152" s="4"/>
      <c r="D152" s="4"/>
      <c r="E152" s="8"/>
      <c r="F152" s="4"/>
      <c r="G152" s="4"/>
      <c r="H152" s="4"/>
    </row>
    <row r="153" spans="3:9">
      <c r="C153" s="4"/>
      <c r="D153" s="4"/>
      <c r="E153" s="8"/>
      <c r="F153" s="4"/>
      <c r="G153" s="4"/>
      <c r="H153" s="4"/>
    </row>
    <row r="154" spans="3:9">
      <c r="C154" s="4"/>
      <c r="D154" s="4"/>
      <c r="E154" s="8"/>
      <c r="F154" s="4"/>
      <c r="G154" s="4"/>
      <c r="H154" s="4"/>
    </row>
    <row r="155" spans="3:9">
      <c r="E155" s="7"/>
    </row>
    <row r="156" spans="3:9">
      <c r="E156" s="7"/>
    </row>
    <row r="157" spans="3:9">
      <c r="E157" s="7"/>
    </row>
  </sheetData>
  <pageMargins left="0.7" right="0.7" top="0.75" bottom="0.75" header="0.3" footer="0.3"/>
  <pageSetup orientation="portrait" verticalDpi="200"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2:N158"/>
  <sheetViews>
    <sheetView topLeftCell="A8" workbookViewId="0">
      <selection activeCell="I28" sqref="I28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5" width="10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9.28515625" style="1" bestFit="1" customWidth="1"/>
    <col min="14" max="14" width="6.42578125" style="1" bestFit="1" customWidth="1"/>
    <col min="15" max="15" width="7.2851562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22325350</v>
      </c>
      <c r="F4" s="29">
        <v>0</v>
      </c>
      <c r="G4" s="13"/>
      <c r="H4" s="22">
        <v>14040834</v>
      </c>
    </row>
    <row r="5" spans="2:11">
      <c r="B5" s="2"/>
      <c r="C5" s="16"/>
      <c r="D5" s="16"/>
      <c r="E5" s="8">
        <f>E4+C5+D5</f>
        <v>22325350</v>
      </c>
      <c r="F5" s="17"/>
      <c r="G5" s="17"/>
      <c r="H5" s="17"/>
    </row>
    <row r="6" spans="2:11">
      <c r="B6" s="2">
        <v>43770</v>
      </c>
      <c r="C6" s="16"/>
      <c r="D6" s="16"/>
      <c r="E6" s="8">
        <f t="shared" ref="E6:E19" si="0">E5+C6+D6</f>
        <v>22325350</v>
      </c>
      <c r="F6" s="17"/>
      <c r="G6" s="17"/>
      <c r="H6" s="17">
        <v>10000000</v>
      </c>
      <c r="I6" s="10" t="s">
        <v>891</v>
      </c>
    </row>
    <row r="7" spans="2:11">
      <c r="B7" s="2">
        <v>43770</v>
      </c>
      <c r="C7" s="16"/>
      <c r="D7" s="16"/>
      <c r="E7" s="8">
        <f t="shared" si="0"/>
        <v>22325350</v>
      </c>
      <c r="F7" s="17"/>
      <c r="G7" s="17"/>
      <c r="H7" s="17">
        <v>-236100</v>
      </c>
      <c r="I7" s="1" t="s">
        <v>510</v>
      </c>
    </row>
    <row r="8" spans="2:11">
      <c r="B8" s="2">
        <v>43770</v>
      </c>
      <c r="C8" s="16"/>
      <c r="D8" s="16"/>
      <c r="E8" s="8">
        <f t="shared" si="0"/>
        <v>22325350</v>
      </c>
      <c r="F8" s="17"/>
      <c r="G8" s="17"/>
      <c r="H8" s="17">
        <v>-236100</v>
      </c>
      <c r="I8" s="10" t="s">
        <v>539</v>
      </c>
    </row>
    <row r="9" spans="2:11">
      <c r="B9" s="2">
        <v>43770</v>
      </c>
      <c r="C9" s="16">
        <v>180000</v>
      </c>
      <c r="D9" s="16"/>
      <c r="E9" s="8">
        <f t="shared" si="0"/>
        <v>22505350</v>
      </c>
      <c r="F9" s="17"/>
      <c r="G9" s="17"/>
      <c r="H9" s="17"/>
      <c r="I9" s="1" t="s">
        <v>869</v>
      </c>
    </row>
    <row r="10" spans="2:11">
      <c r="B10" s="2">
        <v>43770</v>
      </c>
      <c r="C10" s="16">
        <v>62500</v>
      </c>
      <c r="D10" s="16"/>
      <c r="E10" s="8">
        <f t="shared" si="0"/>
        <v>22567850</v>
      </c>
      <c r="F10" s="17"/>
      <c r="G10" s="17"/>
      <c r="H10" s="17"/>
      <c r="I10" s="1" t="s">
        <v>870</v>
      </c>
    </row>
    <row r="11" spans="2:11">
      <c r="B11" s="2">
        <v>43770</v>
      </c>
      <c r="C11" s="16"/>
      <c r="D11" s="16">
        <v>-12100</v>
      </c>
      <c r="E11" s="8">
        <f t="shared" si="0"/>
        <v>22555750</v>
      </c>
      <c r="F11" s="17"/>
      <c r="G11" s="17"/>
      <c r="H11" s="17"/>
      <c r="I11" s="10" t="s">
        <v>340</v>
      </c>
    </row>
    <row r="12" spans="2:11">
      <c r="B12" s="2">
        <v>43774</v>
      </c>
      <c r="C12" s="16">
        <v>2000000</v>
      </c>
      <c r="D12" s="16"/>
      <c r="E12" s="8">
        <f t="shared" si="0"/>
        <v>24555750</v>
      </c>
      <c r="F12" s="17"/>
      <c r="G12" s="17"/>
      <c r="H12" s="17">
        <v>3000000</v>
      </c>
      <c r="I12" s="10" t="s">
        <v>871</v>
      </c>
    </row>
    <row r="13" spans="2:11">
      <c r="B13" s="2">
        <v>43775</v>
      </c>
      <c r="C13" s="17">
        <v>37000</v>
      </c>
      <c r="D13" s="17"/>
      <c r="E13" s="8">
        <f t="shared" si="0"/>
        <v>24592750</v>
      </c>
      <c r="F13" s="17"/>
      <c r="G13" s="17"/>
      <c r="H13" s="17"/>
      <c r="I13" s="1" t="s">
        <v>872</v>
      </c>
      <c r="J13" s="20"/>
      <c r="K13" s="20"/>
    </row>
    <row r="14" spans="2:11">
      <c r="B14" s="2">
        <v>43776</v>
      </c>
      <c r="C14" s="17">
        <v>75000</v>
      </c>
      <c r="D14" s="17"/>
      <c r="E14" s="8">
        <f t="shared" si="0"/>
        <v>24667750</v>
      </c>
      <c r="F14" s="17"/>
      <c r="G14" s="17"/>
      <c r="H14" s="17"/>
      <c r="I14" s="1" t="s">
        <v>873</v>
      </c>
      <c r="J14" s="20"/>
      <c r="K14" s="20"/>
    </row>
    <row r="15" spans="2:11">
      <c r="B15" s="2">
        <v>43777</v>
      </c>
      <c r="C15" s="17"/>
      <c r="D15" s="17">
        <v>-6900</v>
      </c>
      <c r="E15" s="8">
        <f t="shared" si="0"/>
        <v>24660850</v>
      </c>
      <c r="F15" s="17"/>
      <c r="G15" s="17"/>
      <c r="H15" s="17"/>
      <c r="I15" s="10" t="s">
        <v>340</v>
      </c>
      <c r="J15" s="20"/>
      <c r="K15" s="20"/>
    </row>
    <row r="16" spans="2:11">
      <c r="B16" s="2">
        <v>43777</v>
      </c>
      <c r="C16" s="17"/>
      <c r="D16" s="17"/>
      <c r="E16" s="8">
        <f t="shared" si="0"/>
        <v>24660850</v>
      </c>
      <c r="F16" s="17"/>
      <c r="G16" s="17"/>
      <c r="H16" s="17">
        <v>-2900</v>
      </c>
      <c r="I16" s="10" t="s">
        <v>874</v>
      </c>
      <c r="J16" s="20"/>
      <c r="K16" s="20"/>
    </row>
    <row r="17" spans="2:11">
      <c r="B17" s="32">
        <v>43782</v>
      </c>
      <c r="C17" s="17"/>
      <c r="D17" s="17">
        <v>-30000</v>
      </c>
      <c r="E17" s="8">
        <f t="shared" si="0"/>
        <v>24630850</v>
      </c>
      <c r="F17" s="17"/>
      <c r="G17" s="17"/>
      <c r="H17" s="17"/>
      <c r="I17" s="10" t="s">
        <v>875</v>
      </c>
      <c r="J17" s="20"/>
      <c r="K17" s="20"/>
    </row>
    <row r="18" spans="2:11">
      <c r="B18" s="32">
        <v>43782</v>
      </c>
      <c r="C18" s="17"/>
      <c r="D18" s="17">
        <v>-15000</v>
      </c>
      <c r="E18" s="8">
        <f t="shared" si="0"/>
        <v>24615850</v>
      </c>
      <c r="F18" s="17"/>
      <c r="G18" s="17"/>
      <c r="H18" s="17"/>
      <c r="I18" s="10" t="s">
        <v>340</v>
      </c>
      <c r="J18" s="20"/>
      <c r="K18" s="20"/>
    </row>
    <row r="19" spans="2:11">
      <c r="B19" s="32">
        <v>43784</v>
      </c>
      <c r="C19" s="17"/>
      <c r="D19" s="17">
        <v>-8600</v>
      </c>
      <c r="E19" s="8">
        <f t="shared" si="0"/>
        <v>24607250</v>
      </c>
      <c r="F19" s="17"/>
      <c r="G19" s="17"/>
      <c r="H19" s="17"/>
      <c r="I19" s="10" t="s">
        <v>340</v>
      </c>
      <c r="J19" s="20"/>
      <c r="K19" s="20"/>
    </row>
    <row r="20" spans="2:11">
      <c r="B20" s="32">
        <v>43787</v>
      </c>
      <c r="C20" s="17">
        <v>20000000</v>
      </c>
      <c r="D20" s="17"/>
      <c r="E20" s="8">
        <f t="shared" ref="E20:E79" si="1">E19+C20+D20</f>
        <v>44607250</v>
      </c>
      <c r="F20" s="17"/>
      <c r="G20" s="17"/>
      <c r="H20" s="17"/>
      <c r="I20" s="10" t="s">
        <v>876</v>
      </c>
      <c r="J20" s="20"/>
      <c r="K20" s="20"/>
    </row>
    <row r="21" spans="2:11">
      <c r="B21" s="32">
        <v>43788</v>
      </c>
      <c r="C21" s="17"/>
      <c r="D21" s="17">
        <v>-3000</v>
      </c>
      <c r="E21" s="8">
        <f t="shared" si="1"/>
        <v>44604250</v>
      </c>
      <c r="F21" s="17"/>
      <c r="G21" s="17"/>
      <c r="H21" s="17"/>
      <c r="I21" s="1" t="s">
        <v>877</v>
      </c>
      <c r="J21" s="20"/>
      <c r="K21" s="20"/>
    </row>
    <row r="22" spans="2:11">
      <c r="B22" s="32">
        <v>43789</v>
      </c>
      <c r="C22" s="17">
        <v>100000</v>
      </c>
      <c r="D22" s="17"/>
      <c r="E22" s="8">
        <f t="shared" si="1"/>
        <v>44704250</v>
      </c>
      <c r="F22" s="17"/>
      <c r="G22" s="17"/>
      <c r="H22" s="17"/>
      <c r="I22" s="10" t="s">
        <v>878</v>
      </c>
      <c r="J22" s="20"/>
      <c r="K22" s="20"/>
    </row>
    <row r="23" spans="2:11">
      <c r="B23" s="32">
        <v>43791</v>
      </c>
      <c r="C23" s="17"/>
      <c r="D23" s="17">
        <v>-5200</v>
      </c>
      <c r="E23" s="8">
        <f t="shared" si="1"/>
        <v>44699050</v>
      </c>
      <c r="F23" s="17"/>
      <c r="G23" s="17"/>
      <c r="H23" s="17"/>
      <c r="I23" s="10" t="s">
        <v>340</v>
      </c>
      <c r="J23" s="20"/>
      <c r="K23" s="20"/>
    </row>
    <row r="24" spans="2:11">
      <c r="B24" s="32">
        <v>43794</v>
      </c>
      <c r="C24" s="17"/>
      <c r="D24" s="17"/>
      <c r="E24" s="8">
        <f t="shared" si="1"/>
        <v>44699050</v>
      </c>
      <c r="F24" s="17">
        <v>15900</v>
      </c>
      <c r="G24" s="17"/>
      <c r="H24" s="17"/>
      <c r="I24" s="10" t="s">
        <v>722</v>
      </c>
      <c r="J24" s="20"/>
      <c r="K24" s="20"/>
    </row>
    <row r="25" spans="2:11">
      <c r="B25" s="32">
        <v>43794</v>
      </c>
      <c r="C25" s="17"/>
      <c r="D25" s="17">
        <v>-45200</v>
      </c>
      <c r="E25" s="8">
        <f t="shared" si="1"/>
        <v>44653850</v>
      </c>
      <c r="F25" s="17"/>
      <c r="G25" s="17"/>
      <c r="H25" s="17"/>
      <c r="I25" s="10" t="s">
        <v>879</v>
      </c>
      <c r="J25" s="20"/>
      <c r="K25" s="20"/>
    </row>
    <row r="26" spans="2:11">
      <c r="B26" s="32">
        <v>43794</v>
      </c>
      <c r="C26" s="17"/>
      <c r="D26" s="17">
        <v>-20000</v>
      </c>
      <c r="E26" s="8">
        <f t="shared" si="1"/>
        <v>44633850</v>
      </c>
      <c r="F26" s="17"/>
      <c r="G26" s="17"/>
      <c r="H26" s="17"/>
      <c r="I26" s="10" t="s">
        <v>880</v>
      </c>
      <c r="J26" s="20"/>
      <c r="K26" s="20"/>
    </row>
    <row r="27" spans="2:11">
      <c r="B27" s="32">
        <v>43794</v>
      </c>
      <c r="C27" s="17"/>
      <c r="D27" s="17">
        <v>-5000</v>
      </c>
      <c r="E27" s="8">
        <f t="shared" si="1"/>
        <v>44628850</v>
      </c>
      <c r="F27" s="17"/>
      <c r="G27" s="17"/>
      <c r="H27" s="17"/>
      <c r="I27" s="10" t="s">
        <v>340</v>
      </c>
      <c r="J27" s="20"/>
      <c r="K27" s="20"/>
    </row>
    <row r="28" spans="2:11">
      <c r="B28" s="32">
        <v>43794</v>
      </c>
      <c r="C28" s="17"/>
      <c r="D28" s="17"/>
      <c r="E28" s="8">
        <f t="shared" si="1"/>
        <v>44628850</v>
      </c>
      <c r="F28" s="17"/>
      <c r="G28" s="17"/>
      <c r="H28" s="17">
        <v>5000000</v>
      </c>
      <c r="I28" s="10" t="s">
        <v>892</v>
      </c>
      <c r="J28" s="20"/>
      <c r="K28" s="20"/>
    </row>
    <row r="29" spans="2:11">
      <c r="B29" s="32">
        <v>43796</v>
      </c>
      <c r="C29" s="17"/>
      <c r="D29" s="17"/>
      <c r="E29" s="8">
        <f>E28+C29+D29</f>
        <v>44628850</v>
      </c>
      <c r="F29" s="17"/>
      <c r="G29" s="17"/>
      <c r="H29" s="17">
        <v>-207730</v>
      </c>
      <c r="I29" s="10" t="s">
        <v>61</v>
      </c>
      <c r="J29" s="20"/>
      <c r="K29" s="20"/>
    </row>
    <row r="30" spans="2:11">
      <c r="B30" s="32">
        <v>43797</v>
      </c>
      <c r="C30" s="17"/>
      <c r="D30" s="17"/>
      <c r="E30" s="8">
        <f t="shared" si="1"/>
        <v>44628850</v>
      </c>
      <c r="F30" s="17">
        <v>95000</v>
      </c>
      <c r="G30" s="17"/>
      <c r="H30" s="17"/>
      <c r="I30" s="10" t="s">
        <v>893</v>
      </c>
      <c r="J30" s="20"/>
      <c r="K30" s="20"/>
    </row>
    <row r="31" spans="2:11">
      <c r="B31" s="32">
        <v>43797</v>
      </c>
      <c r="C31" s="17"/>
      <c r="D31" s="17"/>
      <c r="E31" s="8">
        <f t="shared" si="1"/>
        <v>44628850</v>
      </c>
      <c r="F31" s="17">
        <v>10000</v>
      </c>
      <c r="G31" s="17"/>
      <c r="H31" s="17"/>
      <c r="I31" s="10" t="s">
        <v>894</v>
      </c>
      <c r="J31" s="20"/>
      <c r="K31" s="20"/>
    </row>
    <row r="32" spans="2:11">
      <c r="B32" s="32">
        <v>43797</v>
      </c>
      <c r="C32" s="17"/>
      <c r="D32" s="17"/>
      <c r="E32" s="8">
        <f t="shared" si="1"/>
        <v>44628850</v>
      </c>
      <c r="F32" s="17">
        <v>13950</v>
      </c>
      <c r="G32" s="17"/>
      <c r="H32" s="17"/>
      <c r="I32" s="10" t="s">
        <v>907</v>
      </c>
      <c r="J32" s="20"/>
      <c r="K32" s="20"/>
    </row>
    <row r="33" spans="2:11">
      <c r="B33" s="32">
        <v>43797</v>
      </c>
      <c r="C33" s="17"/>
      <c r="D33" s="17"/>
      <c r="E33" s="8">
        <f t="shared" si="1"/>
        <v>44628850</v>
      </c>
      <c r="F33" s="17">
        <v>2804</v>
      </c>
      <c r="G33" s="17"/>
      <c r="H33" s="17"/>
      <c r="I33" s="10" t="s">
        <v>906</v>
      </c>
      <c r="J33" s="20"/>
      <c r="K33" s="20"/>
    </row>
    <row r="34" spans="2:11">
      <c r="B34" s="32">
        <v>43798</v>
      </c>
      <c r="C34" s="17"/>
      <c r="D34" s="17">
        <v>-66000</v>
      </c>
      <c r="E34" s="8">
        <f t="shared" si="1"/>
        <v>44562850</v>
      </c>
      <c r="F34" s="17"/>
      <c r="G34" s="17"/>
      <c r="H34" s="17"/>
      <c r="I34" s="10" t="s">
        <v>881</v>
      </c>
      <c r="J34" s="20"/>
      <c r="K34" s="20"/>
    </row>
    <row r="35" spans="2:11">
      <c r="B35" s="32">
        <v>43798</v>
      </c>
      <c r="C35" s="17"/>
      <c r="D35" s="17">
        <v>-3000</v>
      </c>
      <c r="E35" s="8">
        <f t="shared" si="1"/>
        <v>44559850</v>
      </c>
      <c r="F35" s="17"/>
      <c r="G35" s="17"/>
      <c r="H35" s="17"/>
      <c r="I35" s="10" t="s">
        <v>881</v>
      </c>
      <c r="J35" s="20"/>
      <c r="K35" s="20"/>
    </row>
    <row r="36" spans="2:11">
      <c r="B36" s="32">
        <v>43798</v>
      </c>
      <c r="C36" s="17">
        <v>111250</v>
      </c>
      <c r="D36" s="17"/>
      <c r="E36" s="8">
        <f t="shared" si="1"/>
        <v>44671100</v>
      </c>
      <c r="F36" s="17"/>
      <c r="G36" s="17"/>
      <c r="H36" s="17"/>
      <c r="I36" s="10" t="s">
        <v>882</v>
      </c>
      <c r="J36" s="20"/>
      <c r="K36" s="20"/>
    </row>
    <row r="37" spans="2:11">
      <c r="B37" s="32">
        <v>43798</v>
      </c>
      <c r="C37" s="17"/>
      <c r="D37" s="17">
        <v>-32000</v>
      </c>
      <c r="E37" s="8">
        <f t="shared" si="1"/>
        <v>44639100</v>
      </c>
      <c r="F37" s="17">
        <v>-32000</v>
      </c>
      <c r="G37" s="17"/>
      <c r="H37" s="17"/>
      <c r="I37" s="10" t="s">
        <v>703</v>
      </c>
      <c r="J37" s="20"/>
      <c r="K37" s="20"/>
    </row>
    <row r="38" spans="2:11">
      <c r="B38" s="32">
        <v>43798</v>
      </c>
      <c r="C38" s="17"/>
      <c r="D38" s="17">
        <v>-32000</v>
      </c>
      <c r="E38" s="8">
        <f t="shared" si="1"/>
        <v>44607100</v>
      </c>
      <c r="F38" s="17">
        <v>-32000</v>
      </c>
      <c r="G38" s="17"/>
      <c r="H38" s="17"/>
      <c r="I38" s="10" t="s">
        <v>702</v>
      </c>
      <c r="J38" s="20"/>
      <c r="K38" s="20"/>
    </row>
    <row r="39" spans="2:11">
      <c r="B39" s="32">
        <v>43798</v>
      </c>
      <c r="C39" s="17">
        <v>1000000</v>
      </c>
      <c r="D39" s="17"/>
      <c r="E39" s="8">
        <f t="shared" si="1"/>
        <v>45607100</v>
      </c>
      <c r="F39" s="17"/>
      <c r="G39" s="17"/>
      <c r="H39" s="17"/>
      <c r="I39" s="10" t="s">
        <v>883</v>
      </c>
      <c r="J39" s="20"/>
      <c r="K39" s="20"/>
    </row>
    <row r="40" spans="2:11">
      <c r="B40" s="32"/>
      <c r="C40" s="17"/>
      <c r="D40" s="17"/>
      <c r="E40" s="8">
        <f t="shared" si="1"/>
        <v>45607100</v>
      </c>
      <c r="F40" s="17"/>
      <c r="G40" s="17"/>
      <c r="H40" s="17"/>
      <c r="I40" s="10"/>
      <c r="J40" s="20"/>
      <c r="K40" s="20"/>
    </row>
    <row r="41" spans="2:11">
      <c r="B41" s="32"/>
      <c r="C41" s="17"/>
      <c r="D41" s="17"/>
      <c r="E41" s="8">
        <f t="shared" si="1"/>
        <v>45607100</v>
      </c>
      <c r="F41" s="17">
        <f>SUM(F4:F40)</f>
        <v>73654</v>
      </c>
      <c r="G41" s="17"/>
      <c r="H41" s="17">
        <f>SUM(H4:H40)</f>
        <v>31358004</v>
      </c>
      <c r="I41" s="10"/>
      <c r="J41" s="20"/>
      <c r="K41" s="20"/>
    </row>
    <row r="42" spans="2:11">
      <c r="B42" s="32"/>
      <c r="C42" s="17"/>
      <c r="D42" s="17"/>
      <c r="E42" s="8">
        <f t="shared" si="1"/>
        <v>45607100</v>
      </c>
      <c r="F42" s="17"/>
      <c r="G42" s="17"/>
      <c r="H42" s="17">
        <f>H41-F41</f>
        <v>31284350</v>
      </c>
      <c r="I42" s="10"/>
      <c r="J42" s="20"/>
      <c r="K42" s="20"/>
    </row>
    <row r="43" spans="2:11">
      <c r="B43" s="32"/>
      <c r="C43" s="17"/>
      <c r="D43" s="17"/>
      <c r="E43" s="8">
        <f t="shared" si="1"/>
        <v>45607100</v>
      </c>
      <c r="F43" s="17"/>
      <c r="G43" s="17"/>
      <c r="H43" s="17"/>
      <c r="I43" s="10"/>
      <c r="J43" s="20"/>
      <c r="K43" s="20"/>
    </row>
    <row r="44" spans="2:11">
      <c r="B44" s="32"/>
      <c r="C44" s="17"/>
      <c r="D44" s="17"/>
      <c r="E44" s="8">
        <f t="shared" si="1"/>
        <v>45607100</v>
      </c>
      <c r="F44" s="17"/>
      <c r="G44" s="17"/>
      <c r="H44" s="17">
        <v>-2000000</v>
      </c>
      <c r="I44" s="10" t="s">
        <v>41</v>
      </c>
      <c r="J44" s="20"/>
      <c r="K44" s="20"/>
    </row>
    <row r="45" spans="2:11">
      <c r="B45" s="32"/>
      <c r="C45" s="17"/>
      <c r="D45" s="17">
        <v>-2000000</v>
      </c>
      <c r="E45" s="8">
        <f t="shared" si="1"/>
        <v>43607100</v>
      </c>
      <c r="F45" s="17"/>
      <c r="G45" s="17"/>
      <c r="H45" s="17"/>
      <c r="I45" s="10" t="s">
        <v>42</v>
      </c>
      <c r="J45" s="20"/>
      <c r="K45" s="20"/>
    </row>
    <row r="46" spans="2:11">
      <c r="B46" s="32"/>
      <c r="C46" s="17"/>
      <c r="D46" s="17"/>
      <c r="E46" s="8">
        <f t="shared" si="1"/>
        <v>43607100</v>
      </c>
      <c r="F46" s="17"/>
      <c r="G46" s="17"/>
      <c r="H46" s="17"/>
      <c r="I46" s="10"/>
      <c r="J46" s="20"/>
      <c r="K46" s="20"/>
    </row>
    <row r="47" spans="2:11">
      <c r="B47" s="28" t="s">
        <v>47</v>
      </c>
      <c r="C47" s="22"/>
      <c r="D47" s="22"/>
      <c r="E47" s="14">
        <f t="shared" si="1"/>
        <v>43607100</v>
      </c>
      <c r="F47" s="22"/>
      <c r="G47" s="22"/>
      <c r="H47" s="22">
        <f>H42+H44</f>
        <v>29284350</v>
      </c>
      <c r="I47" s="10"/>
      <c r="J47" s="20"/>
      <c r="K47" s="20"/>
    </row>
    <row r="48" spans="2:11">
      <c r="B48" s="39"/>
      <c r="C48" s="36"/>
      <c r="D48" s="36"/>
      <c r="E48" s="8">
        <f t="shared" si="1"/>
        <v>43607100</v>
      </c>
      <c r="F48" s="36"/>
      <c r="G48" s="36"/>
      <c r="H48" s="36"/>
      <c r="I48" s="10"/>
      <c r="J48" s="20"/>
      <c r="K48" s="20"/>
    </row>
    <row r="49" spans="2:13">
      <c r="B49" s="32"/>
      <c r="C49" s="17"/>
      <c r="D49" s="17"/>
      <c r="E49" s="8">
        <f t="shared" si="1"/>
        <v>43607100</v>
      </c>
      <c r="F49" s="17"/>
      <c r="G49" s="17"/>
      <c r="H49" s="17"/>
      <c r="I49" s="10"/>
      <c r="J49" s="20"/>
      <c r="K49" s="20"/>
    </row>
    <row r="50" spans="2:13">
      <c r="B50" s="32"/>
      <c r="C50" s="17"/>
      <c r="D50" s="17"/>
      <c r="E50" s="8">
        <f t="shared" si="1"/>
        <v>43607100</v>
      </c>
      <c r="F50" s="17"/>
      <c r="G50" s="17"/>
      <c r="H50" s="17"/>
      <c r="I50" s="10"/>
      <c r="J50" s="20"/>
      <c r="K50" s="20"/>
    </row>
    <row r="51" spans="2:13">
      <c r="B51" s="2"/>
      <c r="C51" s="17"/>
      <c r="D51" s="17"/>
      <c r="E51" s="8">
        <f t="shared" si="1"/>
        <v>43607100</v>
      </c>
      <c r="F51" s="17"/>
      <c r="G51" s="17"/>
      <c r="H51" s="17"/>
      <c r="I51" s="10"/>
      <c r="J51" s="20"/>
      <c r="K51" s="20"/>
    </row>
    <row r="52" spans="2:13">
      <c r="B52" s="2"/>
      <c r="C52" s="17"/>
      <c r="D52" s="17"/>
      <c r="E52" s="8">
        <f t="shared" si="1"/>
        <v>43607100</v>
      </c>
      <c r="F52" s="17"/>
      <c r="G52" s="17"/>
      <c r="H52" s="17"/>
      <c r="I52" s="10"/>
      <c r="J52" s="20"/>
      <c r="K52" s="20"/>
    </row>
    <row r="53" spans="2:13">
      <c r="B53" s="2"/>
      <c r="C53" s="17"/>
      <c r="D53" s="17"/>
      <c r="E53" s="8">
        <f t="shared" si="1"/>
        <v>43607100</v>
      </c>
      <c r="F53" s="17"/>
      <c r="G53" s="17"/>
      <c r="H53" s="17"/>
      <c r="I53" s="10"/>
      <c r="J53" s="20"/>
      <c r="K53" s="20"/>
    </row>
    <row r="54" spans="2:13">
      <c r="B54" s="2"/>
      <c r="C54" s="17"/>
      <c r="D54" s="17"/>
      <c r="E54" s="8">
        <f t="shared" si="1"/>
        <v>43607100</v>
      </c>
      <c r="F54" s="17"/>
      <c r="G54" s="17"/>
      <c r="H54" s="17"/>
      <c r="I54" s="10"/>
      <c r="J54" s="20"/>
      <c r="K54" s="20"/>
    </row>
    <row r="55" spans="2:13">
      <c r="B55" s="32"/>
      <c r="C55" s="17"/>
      <c r="D55" s="17"/>
      <c r="E55" s="8">
        <f t="shared" si="1"/>
        <v>43607100</v>
      </c>
      <c r="F55" s="17"/>
      <c r="G55" s="17"/>
      <c r="H55" s="17"/>
      <c r="I55" s="10"/>
      <c r="J55" s="20"/>
      <c r="K55" s="20"/>
    </row>
    <row r="56" spans="2:13">
      <c r="B56" s="39"/>
      <c r="C56" s="36"/>
      <c r="D56" s="36"/>
      <c r="E56" s="9">
        <f t="shared" si="1"/>
        <v>43607100</v>
      </c>
      <c r="F56" s="36"/>
      <c r="G56" s="36"/>
      <c r="H56" s="36"/>
      <c r="J56" s="20"/>
      <c r="K56" s="20"/>
      <c r="M56" s="2"/>
    </row>
    <row r="57" spans="2:13">
      <c r="B57" s="32"/>
      <c r="C57" s="17"/>
      <c r="D57" s="17"/>
      <c r="E57" s="8">
        <f t="shared" si="1"/>
        <v>43607100</v>
      </c>
      <c r="F57" s="17"/>
      <c r="G57" s="17"/>
      <c r="H57" s="17"/>
      <c r="I57" s="10"/>
      <c r="J57" s="20"/>
      <c r="K57" s="20"/>
      <c r="M57" s="2"/>
    </row>
    <row r="58" spans="2:13">
      <c r="B58" s="32"/>
      <c r="C58" s="17"/>
      <c r="D58" s="17"/>
      <c r="E58" s="8">
        <f t="shared" si="1"/>
        <v>43607100</v>
      </c>
      <c r="F58" s="17"/>
      <c r="G58" s="17"/>
      <c r="H58" s="17"/>
      <c r="I58" s="10"/>
      <c r="J58" s="20"/>
      <c r="K58" s="20"/>
    </row>
    <row r="59" spans="2:13">
      <c r="B59" s="32"/>
      <c r="C59" s="17"/>
      <c r="D59" s="17"/>
      <c r="E59" s="8">
        <f t="shared" si="1"/>
        <v>43607100</v>
      </c>
      <c r="F59" s="17"/>
      <c r="G59" s="17"/>
      <c r="H59" s="17"/>
      <c r="I59" s="10"/>
      <c r="J59" s="20"/>
      <c r="K59" s="20"/>
    </row>
    <row r="60" spans="2:13">
      <c r="B60" s="32"/>
      <c r="C60" s="17"/>
      <c r="D60" s="17"/>
      <c r="E60" s="8">
        <f t="shared" si="1"/>
        <v>43607100</v>
      </c>
      <c r="F60" s="17"/>
      <c r="G60" s="17"/>
      <c r="H60" s="17"/>
      <c r="I60" s="10"/>
      <c r="J60" s="20"/>
      <c r="K60" s="20"/>
    </row>
    <row r="61" spans="2:13">
      <c r="B61" s="32"/>
      <c r="C61" s="17"/>
      <c r="D61" s="17"/>
      <c r="E61" s="8">
        <f t="shared" si="1"/>
        <v>43607100</v>
      </c>
      <c r="F61" s="17"/>
      <c r="G61" s="17"/>
      <c r="H61" s="17"/>
      <c r="I61" s="10"/>
      <c r="J61" s="20"/>
      <c r="K61" s="20"/>
    </row>
    <row r="62" spans="2:13">
      <c r="B62" s="32"/>
      <c r="C62" s="17"/>
      <c r="D62" s="17"/>
      <c r="E62" s="8">
        <f t="shared" si="1"/>
        <v>43607100</v>
      </c>
      <c r="F62" s="17"/>
      <c r="G62" s="17"/>
      <c r="H62" s="17"/>
      <c r="I62" s="10"/>
      <c r="J62" s="20"/>
      <c r="K62" s="20"/>
    </row>
    <row r="63" spans="2:13">
      <c r="B63" s="32"/>
      <c r="C63" s="17"/>
      <c r="D63" s="17"/>
      <c r="E63" s="8">
        <f t="shared" si="1"/>
        <v>43607100</v>
      </c>
      <c r="F63" s="17"/>
      <c r="G63" s="17"/>
      <c r="H63" s="17"/>
      <c r="I63" s="10"/>
      <c r="J63" s="20"/>
      <c r="K63" s="20"/>
    </row>
    <row r="64" spans="2:13">
      <c r="B64" s="32"/>
      <c r="C64" s="17"/>
      <c r="D64" s="17"/>
      <c r="E64" s="8">
        <f>E63+C64+D64</f>
        <v>43607100</v>
      </c>
      <c r="F64" s="17"/>
      <c r="G64" s="17"/>
      <c r="H64" s="17"/>
      <c r="I64" s="10"/>
      <c r="J64" s="20"/>
      <c r="K64" s="20"/>
    </row>
    <row r="65" spans="2:11">
      <c r="B65" s="32"/>
      <c r="C65" s="17"/>
      <c r="D65" s="17"/>
      <c r="E65" s="8">
        <f>E64+C65+D65</f>
        <v>43607100</v>
      </c>
      <c r="F65" s="17"/>
      <c r="G65" s="17"/>
      <c r="H65" s="17"/>
      <c r="I65" s="10"/>
      <c r="J65" s="20"/>
      <c r="K65" s="20"/>
    </row>
    <row r="66" spans="2:11">
      <c r="B66" s="32"/>
      <c r="C66" s="17"/>
      <c r="D66" s="17"/>
      <c r="E66" s="8">
        <f t="shared" si="1"/>
        <v>43607100</v>
      </c>
      <c r="F66" s="17"/>
      <c r="G66" s="17"/>
      <c r="H66" s="17"/>
      <c r="I66" s="10"/>
      <c r="J66" s="20"/>
      <c r="K66" s="20"/>
    </row>
    <row r="67" spans="2:11">
      <c r="B67" s="32"/>
      <c r="C67" s="17"/>
      <c r="D67" s="17"/>
      <c r="E67" s="8">
        <f t="shared" si="1"/>
        <v>43607100</v>
      </c>
      <c r="F67" s="17"/>
      <c r="G67" s="17"/>
      <c r="H67" s="17"/>
      <c r="I67" s="10"/>
      <c r="J67" s="20"/>
      <c r="K67" s="20"/>
    </row>
    <row r="68" spans="2:11">
      <c r="B68" s="32"/>
      <c r="C68" s="17"/>
      <c r="D68" s="17"/>
      <c r="E68" s="9">
        <f t="shared" si="1"/>
        <v>43607100</v>
      </c>
      <c r="F68" s="17"/>
      <c r="G68" s="17"/>
      <c r="H68" s="17"/>
      <c r="J68" s="20"/>
      <c r="K68" s="20"/>
    </row>
    <row r="69" spans="2:11">
      <c r="B69" s="32"/>
      <c r="C69" s="17"/>
      <c r="D69" s="17"/>
      <c r="E69" s="8">
        <f t="shared" si="1"/>
        <v>43607100</v>
      </c>
      <c r="F69" s="17"/>
      <c r="G69" s="17"/>
      <c r="H69" s="17"/>
      <c r="I69" s="10"/>
      <c r="J69" s="20"/>
      <c r="K69" s="20"/>
    </row>
    <row r="70" spans="2:11">
      <c r="B70" s="32"/>
      <c r="C70" s="17"/>
      <c r="D70" s="17"/>
      <c r="E70" s="8">
        <f t="shared" si="1"/>
        <v>43607100</v>
      </c>
      <c r="F70" s="17"/>
      <c r="G70" s="17"/>
      <c r="H70" s="17"/>
      <c r="I70" s="10"/>
      <c r="J70" s="20"/>
      <c r="K70" s="20"/>
    </row>
    <row r="71" spans="2:11">
      <c r="B71" s="32"/>
      <c r="C71" s="17"/>
      <c r="D71" s="17"/>
      <c r="E71" s="8">
        <f t="shared" si="1"/>
        <v>43607100</v>
      </c>
      <c r="F71" s="17"/>
      <c r="G71" s="17"/>
      <c r="H71" s="17"/>
      <c r="I71" s="10"/>
      <c r="J71" s="20"/>
      <c r="K71" s="20"/>
    </row>
    <row r="72" spans="2:11">
      <c r="B72" s="32"/>
      <c r="C72" s="17"/>
      <c r="D72" s="17"/>
      <c r="E72" s="8">
        <f t="shared" si="1"/>
        <v>43607100</v>
      </c>
      <c r="F72" s="17"/>
      <c r="G72" s="17"/>
      <c r="H72" s="17"/>
      <c r="I72" s="10"/>
      <c r="J72" s="20"/>
      <c r="K72" s="20"/>
    </row>
    <row r="73" spans="2:11">
      <c r="B73" s="32"/>
      <c r="C73" s="17"/>
      <c r="D73" s="17"/>
      <c r="E73" s="8">
        <f t="shared" si="1"/>
        <v>43607100</v>
      </c>
      <c r="F73" s="17"/>
      <c r="G73" s="17"/>
      <c r="H73" s="17"/>
      <c r="I73" s="10"/>
    </row>
    <row r="74" spans="2:11">
      <c r="B74" s="32"/>
      <c r="C74" s="17"/>
      <c r="D74" s="17"/>
      <c r="E74" s="8">
        <f t="shared" si="1"/>
        <v>43607100</v>
      </c>
      <c r="F74" s="17"/>
      <c r="G74" s="17"/>
      <c r="H74" s="17"/>
      <c r="I74" s="10"/>
      <c r="J74" s="20"/>
      <c r="K74" s="20"/>
    </row>
    <row r="75" spans="2:11">
      <c r="B75" s="32"/>
      <c r="C75" s="17"/>
      <c r="D75" s="17"/>
      <c r="E75" s="8">
        <f t="shared" si="1"/>
        <v>43607100</v>
      </c>
      <c r="F75" s="17"/>
      <c r="G75" s="17"/>
      <c r="H75" s="17"/>
      <c r="I75" s="10"/>
      <c r="J75" s="20"/>
      <c r="K75" s="20"/>
    </row>
    <row r="76" spans="2:11">
      <c r="B76" s="32"/>
      <c r="C76" s="17"/>
      <c r="D76" s="17"/>
      <c r="E76" s="8">
        <f t="shared" si="1"/>
        <v>43607100</v>
      </c>
      <c r="F76" s="17"/>
      <c r="G76" s="17"/>
      <c r="H76" s="17"/>
      <c r="I76" s="10"/>
      <c r="J76" s="20"/>
      <c r="K76" s="20"/>
    </row>
    <row r="77" spans="2:11">
      <c r="B77" s="32"/>
      <c r="C77" s="36"/>
      <c r="D77" s="17"/>
      <c r="E77" s="8">
        <f t="shared" si="1"/>
        <v>43607100</v>
      </c>
      <c r="F77" s="36"/>
      <c r="G77" s="36"/>
      <c r="H77" s="36"/>
      <c r="I77" s="10"/>
    </row>
    <row r="78" spans="2:11">
      <c r="B78" s="32"/>
      <c r="C78" s="17"/>
      <c r="D78" s="17"/>
      <c r="E78" s="8">
        <f t="shared" si="1"/>
        <v>43607100</v>
      </c>
      <c r="F78" s="17"/>
      <c r="G78" s="17"/>
      <c r="H78" s="17"/>
      <c r="I78" s="10"/>
    </row>
    <row r="79" spans="2:11">
      <c r="B79" s="32"/>
      <c r="C79" s="17"/>
      <c r="D79" s="17"/>
      <c r="E79" s="8">
        <f t="shared" si="1"/>
        <v>43607100</v>
      </c>
      <c r="F79" s="17"/>
      <c r="G79" s="17"/>
      <c r="H79" s="17"/>
      <c r="I79" s="10"/>
    </row>
    <row r="80" spans="2:11">
      <c r="B80" s="32"/>
      <c r="C80" s="17"/>
      <c r="D80" s="17"/>
      <c r="E80" s="8">
        <f t="shared" ref="E80:E143" si="2">E79+C80+D80</f>
        <v>43607100</v>
      </c>
      <c r="F80" s="17"/>
      <c r="G80" s="17"/>
      <c r="H80" s="17"/>
      <c r="I80" s="10"/>
    </row>
    <row r="81" spans="1:14">
      <c r="B81" s="32"/>
      <c r="C81" s="17"/>
      <c r="D81" s="17"/>
      <c r="E81" s="8">
        <f t="shared" si="2"/>
        <v>43607100</v>
      </c>
      <c r="F81" s="17"/>
      <c r="G81" s="17"/>
      <c r="H81" s="17"/>
      <c r="I81" s="10"/>
      <c r="J81" s="10"/>
      <c r="K81" s="10"/>
      <c r="L81" s="10"/>
    </row>
    <row r="82" spans="1:14">
      <c r="B82" s="32"/>
      <c r="C82" s="17"/>
      <c r="D82" s="17"/>
      <c r="E82" s="9">
        <f t="shared" si="2"/>
        <v>43607100</v>
      </c>
      <c r="F82" s="17"/>
      <c r="G82" s="17"/>
      <c r="H82" s="17"/>
      <c r="I82" s="10"/>
    </row>
    <row r="83" spans="1:14">
      <c r="B83" s="32"/>
      <c r="C83" s="17"/>
      <c r="D83" s="17"/>
      <c r="E83" s="8">
        <f t="shared" si="2"/>
        <v>43607100</v>
      </c>
      <c r="F83" s="17"/>
      <c r="G83" s="17"/>
      <c r="H83" s="17"/>
      <c r="I83" s="10"/>
      <c r="J83" s="10"/>
      <c r="K83" s="10"/>
    </row>
    <row r="84" spans="1:14">
      <c r="B84" s="2"/>
      <c r="C84" s="16"/>
      <c r="D84" s="16"/>
      <c r="E84" s="8">
        <f t="shared" si="2"/>
        <v>43607100</v>
      </c>
      <c r="F84" s="10"/>
      <c r="G84" s="10"/>
      <c r="H84" s="10"/>
      <c r="I84" s="10"/>
      <c r="J84" s="10"/>
      <c r="K84" s="10"/>
    </row>
    <row r="85" spans="1:14">
      <c r="B85" s="2"/>
      <c r="C85" s="16"/>
      <c r="D85" s="16"/>
      <c r="E85" s="8">
        <f t="shared" si="2"/>
        <v>43607100</v>
      </c>
      <c r="F85" s="10"/>
      <c r="G85" s="10"/>
      <c r="H85" s="17"/>
      <c r="I85" s="10"/>
      <c r="J85" s="10"/>
      <c r="K85" s="10"/>
    </row>
    <row r="86" spans="1:14">
      <c r="B86" s="39"/>
      <c r="C86" s="36"/>
      <c r="D86" s="36"/>
      <c r="E86" s="9">
        <f t="shared" si="2"/>
        <v>43607100</v>
      </c>
      <c r="F86" s="48"/>
      <c r="G86" s="48"/>
      <c r="H86" s="36"/>
      <c r="I86" s="10"/>
      <c r="J86" s="10"/>
      <c r="K86" s="10"/>
    </row>
    <row r="87" spans="1:14">
      <c r="B87" s="2"/>
      <c r="C87" s="16"/>
      <c r="D87" s="16"/>
      <c r="E87" s="8">
        <f t="shared" si="2"/>
        <v>43607100</v>
      </c>
      <c r="F87" s="17"/>
      <c r="G87" s="17"/>
      <c r="H87" s="10"/>
      <c r="I87" s="48"/>
      <c r="J87" s="10"/>
      <c r="K87" s="10"/>
    </row>
    <row r="88" spans="1:14">
      <c r="B88" s="2"/>
      <c r="C88" s="16"/>
      <c r="D88" s="16"/>
      <c r="E88" s="8">
        <f t="shared" si="2"/>
        <v>43607100</v>
      </c>
      <c r="F88" s="17"/>
      <c r="G88" s="17"/>
      <c r="H88" s="17"/>
      <c r="I88" s="48"/>
      <c r="J88" s="10"/>
      <c r="K88" s="10"/>
    </row>
    <row r="89" spans="1:14">
      <c r="A89" s="44"/>
      <c r="B89" s="44"/>
      <c r="C89" s="43"/>
      <c r="D89" s="43">
        <v>-30100</v>
      </c>
      <c r="E89" s="8">
        <f t="shared" si="2"/>
        <v>43577000</v>
      </c>
      <c r="F89" s="43"/>
      <c r="G89" s="43"/>
      <c r="H89" s="43"/>
      <c r="I89" s="44" t="s">
        <v>263</v>
      </c>
    </row>
    <row r="90" spans="1:14">
      <c r="B90" s="39"/>
      <c r="C90" s="17"/>
      <c r="D90" s="17"/>
      <c r="E90" s="8">
        <f t="shared" si="2"/>
        <v>43577000</v>
      </c>
      <c r="F90" s="17"/>
      <c r="G90" s="17"/>
      <c r="H90" s="17"/>
      <c r="I90" s="10"/>
    </row>
    <row r="91" spans="1:14">
      <c r="B91" s="32"/>
      <c r="C91" s="17"/>
      <c r="D91" s="17"/>
      <c r="E91" s="8">
        <f t="shared" si="2"/>
        <v>43577000</v>
      </c>
      <c r="F91" s="17"/>
      <c r="G91" s="17"/>
      <c r="H91" s="17"/>
      <c r="I91" s="10"/>
    </row>
    <row r="92" spans="1:14">
      <c r="B92" s="39"/>
      <c r="C92" s="17"/>
      <c r="D92" s="17"/>
      <c r="E92" s="8">
        <f t="shared" si="2"/>
        <v>43577000</v>
      </c>
      <c r="F92" s="36"/>
      <c r="G92" s="36"/>
      <c r="H92" s="36"/>
    </row>
    <row r="93" spans="1:14">
      <c r="B93" s="2"/>
      <c r="C93" s="16"/>
      <c r="D93" s="16"/>
      <c r="E93" s="8">
        <f t="shared" si="2"/>
        <v>43577000</v>
      </c>
      <c r="F93" s="17"/>
      <c r="G93" s="17"/>
      <c r="H93" s="17"/>
      <c r="I93" s="10"/>
      <c r="K93" s="44" t="s">
        <v>790</v>
      </c>
    </row>
    <row r="94" spans="1:14">
      <c r="B94" s="2"/>
      <c r="C94" s="16"/>
      <c r="D94" s="16"/>
      <c r="E94" s="8">
        <f t="shared" si="2"/>
        <v>43577000</v>
      </c>
      <c r="F94" s="17"/>
      <c r="G94" s="17"/>
      <c r="H94" s="17"/>
      <c r="I94" s="48"/>
      <c r="J94" s="48"/>
      <c r="K94" s="44" t="s">
        <v>784</v>
      </c>
      <c r="L94" s="53">
        <v>-18000000</v>
      </c>
      <c r="M94" s="44" t="s">
        <v>788</v>
      </c>
      <c r="N94" s="44"/>
    </row>
    <row r="95" spans="1:14">
      <c r="B95" s="2"/>
      <c r="C95" s="16"/>
      <c r="D95" s="16"/>
      <c r="E95" s="8">
        <f t="shared" si="2"/>
        <v>43577000</v>
      </c>
      <c r="F95" s="17"/>
      <c r="G95" s="17"/>
      <c r="H95" s="17"/>
      <c r="I95" s="48"/>
      <c r="J95" s="48"/>
      <c r="K95" s="44" t="s">
        <v>784</v>
      </c>
      <c r="L95" s="53">
        <v>-35000000</v>
      </c>
      <c r="M95" s="44" t="s">
        <v>789</v>
      </c>
      <c r="N95" s="44"/>
    </row>
    <row r="96" spans="1:14">
      <c r="B96" s="2"/>
      <c r="C96" s="16"/>
      <c r="D96" s="16"/>
      <c r="E96" s="8">
        <f t="shared" si="2"/>
        <v>43577000</v>
      </c>
      <c r="F96" s="16"/>
      <c r="G96" s="16"/>
      <c r="H96" s="16"/>
      <c r="I96" s="48"/>
      <c r="J96" s="48"/>
      <c r="K96" s="44" t="s">
        <v>784</v>
      </c>
      <c r="L96" s="53">
        <v>-10000000</v>
      </c>
      <c r="M96" s="44" t="s">
        <v>782</v>
      </c>
      <c r="N96" s="44"/>
    </row>
    <row r="97" spans="2:14">
      <c r="B97" s="2"/>
      <c r="C97" s="16"/>
      <c r="D97" s="16"/>
      <c r="E97" s="8">
        <f t="shared" si="2"/>
        <v>43577000</v>
      </c>
      <c r="F97" s="16"/>
      <c r="G97" s="16"/>
      <c r="H97" s="16"/>
      <c r="I97" s="54"/>
      <c r="J97" s="48"/>
      <c r="K97" s="44" t="s">
        <v>785</v>
      </c>
      <c r="L97" s="53">
        <f>SUM(L94:L96)</f>
        <v>-63000000</v>
      </c>
      <c r="M97" s="44"/>
      <c r="N97" s="44"/>
    </row>
    <row r="98" spans="2:14">
      <c r="B98" s="2"/>
      <c r="C98" s="16"/>
      <c r="D98" s="16"/>
      <c r="E98" s="8">
        <f t="shared" si="2"/>
        <v>43577000</v>
      </c>
      <c r="F98" s="16"/>
      <c r="G98" s="16"/>
      <c r="H98" s="16"/>
      <c r="I98" s="48"/>
      <c r="J98" s="48"/>
      <c r="K98" s="44"/>
      <c r="L98" s="53">
        <v>80000000</v>
      </c>
      <c r="M98" s="44" t="s">
        <v>713</v>
      </c>
      <c r="N98" s="44"/>
    </row>
    <row r="99" spans="2:14">
      <c r="B99" s="2"/>
      <c r="C99" s="16"/>
      <c r="D99" s="16"/>
      <c r="E99" s="8">
        <f t="shared" si="2"/>
        <v>43577000</v>
      </c>
      <c r="F99" s="16"/>
      <c r="G99" s="16"/>
      <c r="H99" s="16"/>
      <c r="I99" s="48"/>
      <c r="J99" s="48"/>
      <c r="K99" s="44"/>
      <c r="L99" s="53">
        <f>L97+L98</f>
        <v>17000000</v>
      </c>
      <c r="M99" s="44" t="s">
        <v>714</v>
      </c>
      <c r="N99" s="44"/>
    </row>
    <row r="100" spans="2:14">
      <c r="B100" s="2"/>
      <c r="C100" s="16"/>
      <c r="D100" s="16"/>
      <c r="E100" s="8">
        <f t="shared" si="2"/>
        <v>43577000</v>
      </c>
      <c r="F100" s="16"/>
      <c r="G100" s="16"/>
      <c r="H100" s="16"/>
      <c r="I100" s="10"/>
      <c r="J100" s="10"/>
      <c r="K100" s="44" t="s">
        <v>784</v>
      </c>
      <c r="L100" s="53">
        <v>-10000000</v>
      </c>
      <c r="M100" s="44" t="s">
        <v>783</v>
      </c>
      <c r="N100" s="19"/>
    </row>
    <row r="101" spans="2:14">
      <c r="B101" s="2"/>
      <c r="C101" s="16"/>
      <c r="D101" s="16"/>
      <c r="E101" s="8">
        <f t="shared" si="2"/>
        <v>43577000</v>
      </c>
      <c r="F101" s="16"/>
      <c r="G101" s="16"/>
      <c r="H101" s="16"/>
      <c r="K101" s="44" t="s">
        <v>784</v>
      </c>
      <c r="L101" s="53">
        <v>-7000000</v>
      </c>
      <c r="M101" s="44" t="s">
        <v>786</v>
      </c>
      <c r="N101" s="19"/>
    </row>
    <row r="102" spans="2:14">
      <c r="B102" s="2"/>
      <c r="C102" s="16"/>
      <c r="D102" s="16"/>
      <c r="E102" s="8">
        <f t="shared" si="2"/>
        <v>43577000</v>
      </c>
      <c r="F102" s="16"/>
      <c r="G102" s="16"/>
      <c r="H102" s="16"/>
      <c r="K102" s="44" t="s">
        <v>714</v>
      </c>
      <c r="L102" s="53">
        <f>L99+L100+L101</f>
        <v>0</v>
      </c>
    </row>
    <row r="103" spans="2:14">
      <c r="B103" s="2"/>
      <c r="C103" s="16"/>
      <c r="D103" s="16"/>
      <c r="E103" s="8">
        <f t="shared" si="2"/>
        <v>43577000</v>
      </c>
      <c r="F103" s="16"/>
      <c r="G103" s="16"/>
      <c r="H103" s="16"/>
    </row>
    <row r="104" spans="2:14">
      <c r="B104" s="2"/>
      <c r="C104" s="17"/>
      <c r="D104" s="17"/>
      <c r="E104" s="8">
        <f t="shared" si="2"/>
        <v>43577000</v>
      </c>
      <c r="F104" s="17"/>
      <c r="G104" s="17"/>
      <c r="H104" s="17"/>
      <c r="I104" s="10"/>
    </row>
    <row r="105" spans="2:14">
      <c r="B105" s="32"/>
      <c r="C105" s="17"/>
      <c r="D105" s="17"/>
      <c r="E105" s="8">
        <f t="shared" si="2"/>
        <v>43577000</v>
      </c>
      <c r="F105" s="17"/>
      <c r="G105" s="17"/>
      <c r="H105" s="17"/>
      <c r="I105" s="10"/>
      <c r="J105" s="10"/>
      <c r="K105" s="10"/>
      <c r="L105" s="10"/>
      <c r="M105" s="10"/>
    </row>
    <row r="106" spans="2:14">
      <c r="B106" s="32"/>
      <c r="C106" s="17"/>
      <c r="D106" s="17"/>
      <c r="E106" s="8">
        <f t="shared" si="2"/>
        <v>43577000</v>
      </c>
      <c r="F106" s="17"/>
      <c r="G106" s="17"/>
      <c r="H106" s="17"/>
      <c r="I106" s="10"/>
      <c r="J106" s="10"/>
      <c r="K106" s="10"/>
      <c r="L106" s="10"/>
      <c r="M106" s="10"/>
    </row>
    <row r="107" spans="2:14">
      <c r="B107" s="32"/>
      <c r="C107" s="17"/>
      <c r="D107" s="17"/>
      <c r="E107" s="8">
        <f t="shared" si="2"/>
        <v>43577000</v>
      </c>
      <c r="F107" s="17"/>
      <c r="G107" s="17"/>
      <c r="H107" s="17"/>
      <c r="I107" s="10"/>
      <c r="J107" s="10"/>
      <c r="K107" s="10"/>
      <c r="L107" s="10"/>
      <c r="M107" s="10"/>
    </row>
    <row r="108" spans="2:14">
      <c r="B108" s="2"/>
      <c r="C108" s="16"/>
      <c r="D108" s="16"/>
      <c r="E108" s="8">
        <f t="shared" si="2"/>
        <v>43577000</v>
      </c>
      <c r="F108" s="17"/>
      <c r="G108" s="17"/>
      <c r="H108" s="17"/>
      <c r="I108" s="10"/>
      <c r="J108" s="10"/>
      <c r="K108" s="10"/>
      <c r="L108" s="10"/>
      <c r="M108" s="10"/>
    </row>
    <row r="109" spans="2:14">
      <c r="B109" s="2"/>
      <c r="C109" s="16"/>
      <c r="D109" s="16"/>
      <c r="E109" s="8">
        <f t="shared" si="2"/>
        <v>43577000</v>
      </c>
      <c r="F109" s="17"/>
      <c r="G109" s="17"/>
      <c r="H109" s="17"/>
      <c r="I109" s="10"/>
      <c r="J109" s="10"/>
      <c r="K109" s="10"/>
      <c r="L109" s="10"/>
      <c r="M109" s="10"/>
    </row>
    <row r="110" spans="2:14">
      <c r="B110" s="2"/>
      <c r="C110" s="16"/>
      <c r="D110" s="16"/>
      <c r="E110" s="8">
        <f t="shared" si="2"/>
        <v>43577000</v>
      </c>
      <c r="F110" s="17"/>
      <c r="G110" s="17"/>
      <c r="H110" s="17"/>
      <c r="I110" s="10"/>
      <c r="J110" s="10"/>
      <c r="K110" s="10"/>
      <c r="L110" s="10"/>
      <c r="M110" s="10"/>
    </row>
    <row r="111" spans="2:14">
      <c r="B111" s="2"/>
      <c r="C111" s="16"/>
      <c r="D111" s="16"/>
      <c r="E111" s="8">
        <f t="shared" si="2"/>
        <v>43577000</v>
      </c>
      <c r="F111" s="16"/>
      <c r="G111" s="16"/>
      <c r="H111" s="16"/>
    </row>
    <row r="112" spans="2:14">
      <c r="B112" s="2"/>
      <c r="C112" s="16"/>
      <c r="D112" s="16"/>
      <c r="E112" s="8">
        <f t="shared" si="2"/>
        <v>43577000</v>
      </c>
      <c r="F112" s="16"/>
      <c r="G112" s="16"/>
      <c r="H112" s="16"/>
    </row>
    <row r="113" spans="2:9">
      <c r="B113" s="2"/>
      <c r="C113" s="16"/>
      <c r="D113" s="16"/>
      <c r="E113" s="8">
        <f t="shared" si="2"/>
        <v>43577000</v>
      </c>
      <c r="F113" s="16"/>
      <c r="G113" s="16"/>
      <c r="H113" s="16"/>
    </row>
    <row r="114" spans="2:9">
      <c r="B114" s="2"/>
      <c r="C114" s="16"/>
      <c r="D114" s="16"/>
      <c r="E114" s="8">
        <f t="shared" si="2"/>
        <v>43577000</v>
      </c>
      <c r="F114" s="16"/>
      <c r="G114" s="16"/>
      <c r="H114" s="16"/>
    </row>
    <row r="115" spans="2:9">
      <c r="B115" s="2"/>
      <c r="C115" s="16"/>
      <c r="D115" s="16"/>
      <c r="E115" s="8">
        <f t="shared" si="2"/>
        <v>43577000</v>
      </c>
      <c r="F115" s="16"/>
      <c r="G115" s="16"/>
      <c r="H115" s="16"/>
    </row>
    <row r="116" spans="2:9">
      <c r="B116" s="2"/>
      <c r="C116" s="16"/>
      <c r="D116" s="16"/>
      <c r="E116" s="8">
        <f t="shared" si="2"/>
        <v>43577000</v>
      </c>
      <c r="F116" s="16"/>
      <c r="G116" s="16"/>
      <c r="H116" s="16"/>
    </row>
    <row r="117" spans="2:9">
      <c r="B117" s="2"/>
      <c r="C117" s="16"/>
      <c r="D117" s="16"/>
      <c r="E117" s="8">
        <f t="shared" si="2"/>
        <v>43577000</v>
      </c>
      <c r="F117" s="16"/>
      <c r="G117" s="16"/>
      <c r="H117" s="16"/>
    </row>
    <row r="118" spans="2:9">
      <c r="B118" s="2"/>
      <c r="C118" s="16"/>
      <c r="D118" s="16"/>
      <c r="E118" s="8">
        <f t="shared" si="2"/>
        <v>43577000</v>
      </c>
      <c r="F118" s="16"/>
      <c r="G118" s="16"/>
      <c r="H118" s="16"/>
    </row>
    <row r="119" spans="2:9">
      <c r="B119" s="2"/>
      <c r="C119" s="16"/>
      <c r="D119" s="16"/>
      <c r="E119" s="8">
        <f t="shared" si="2"/>
        <v>43577000</v>
      </c>
      <c r="F119" s="16"/>
      <c r="G119" s="16"/>
      <c r="H119" s="16"/>
    </row>
    <row r="120" spans="2:9">
      <c r="B120" s="2"/>
      <c r="C120" s="16"/>
      <c r="D120" s="16"/>
      <c r="E120" s="8">
        <f t="shared" si="2"/>
        <v>43577000</v>
      </c>
      <c r="F120" s="16"/>
      <c r="G120" s="16"/>
      <c r="H120" s="16"/>
    </row>
    <row r="121" spans="2:9">
      <c r="C121" s="16"/>
      <c r="D121" s="16"/>
      <c r="E121" s="8">
        <f t="shared" si="2"/>
        <v>43577000</v>
      </c>
      <c r="G121" s="16"/>
      <c r="I121" s="24"/>
    </row>
    <row r="122" spans="2:9">
      <c r="C122" s="16"/>
      <c r="D122" s="16"/>
      <c r="E122" s="8">
        <f t="shared" si="2"/>
        <v>43577000</v>
      </c>
      <c r="I122" s="24"/>
    </row>
    <row r="123" spans="2:9">
      <c r="B123" s="2"/>
      <c r="C123" s="16"/>
      <c r="D123" s="16"/>
      <c r="E123" s="8">
        <f t="shared" si="2"/>
        <v>43577000</v>
      </c>
      <c r="F123" s="16"/>
      <c r="G123" s="16"/>
      <c r="H123" s="16"/>
    </row>
    <row r="124" spans="2:9">
      <c r="C124" s="16"/>
      <c r="D124" s="16"/>
      <c r="E124" s="8">
        <f t="shared" si="2"/>
        <v>43577000</v>
      </c>
      <c r="F124" s="16"/>
      <c r="G124" s="16"/>
      <c r="H124" s="16"/>
    </row>
    <row r="125" spans="2:9">
      <c r="C125" s="16"/>
      <c r="D125" s="16"/>
      <c r="E125" s="8">
        <f t="shared" si="2"/>
        <v>43577000</v>
      </c>
      <c r="F125" s="16"/>
      <c r="G125" s="16"/>
      <c r="H125" s="16"/>
    </row>
    <row r="126" spans="2:9">
      <c r="C126" s="16"/>
      <c r="D126" s="16"/>
      <c r="E126" s="8">
        <f t="shared" si="2"/>
        <v>43577000</v>
      </c>
      <c r="F126" s="16"/>
      <c r="G126" s="16"/>
      <c r="H126" s="16"/>
    </row>
    <row r="127" spans="2:9">
      <c r="C127" s="16"/>
      <c r="D127" s="16"/>
      <c r="E127" s="8">
        <f t="shared" si="2"/>
        <v>43577000</v>
      </c>
      <c r="F127" s="16"/>
      <c r="G127" s="16"/>
      <c r="H127" s="16"/>
    </row>
    <row r="128" spans="2:9">
      <c r="B128" s="2"/>
      <c r="C128" s="16"/>
      <c r="D128" s="16"/>
      <c r="E128" s="8">
        <f t="shared" si="2"/>
        <v>43577000</v>
      </c>
      <c r="F128" s="16"/>
      <c r="G128" s="16"/>
      <c r="H128" s="16"/>
    </row>
    <row r="129" spans="2:8">
      <c r="B129" s="2"/>
      <c r="C129" s="16"/>
      <c r="D129" s="16"/>
      <c r="E129" s="8">
        <f t="shared" si="2"/>
        <v>43577000</v>
      </c>
      <c r="F129" s="16"/>
      <c r="G129" s="16"/>
      <c r="H129" s="16"/>
    </row>
    <row r="130" spans="2:8">
      <c r="C130" s="16"/>
      <c r="D130" s="16"/>
      <c r="E130" s="8">
        <f t="shared" si="2"/>
        <v>43577000</v>
      </c>
      <c r="F130" s="16"/>
      <c r="G130" s="16"/>
      <c r="H130" s="16"/>
    </row>
    <row r="131" spans="2:8">
      <c r="C131" s="16"/>
      <c r="D131" s="16"/>
      <c r="E131" s="8">
        <f t="shared" si="2"/>
        <v>43577000</v>
      </c>
      <c r="F131" s="16"/>
      <c r="G131" s="16"/>
      <c r="H131" s="16"/>
    </row>
    <row r="132" spans="2:8">
      <c r="C132" s="16"/>
      <c r="D132" s="16"/>
      <c r="E132" s="8">
        <f t="shared" si="2"/>
        <v>43577000</v>
      </c>
      <c r="F132" s="16"/>
      <c r="G132" s="16"/>
      <c r="H132" s="16"/>
    </row>
    <row r="133" spans="2:8">
      <c r="C133" s="16"/>
      <c r="D133" s="16"/>
      <c r="E133" s="8">
        <f t="shared" si="2"/>
        <v>43577000</v>
      </c>
      <c r="F133" s="16"/>
      <c r="G133" s="16"/>
      <c r="H133" s="16"/>
    </row>
    <row r="134" spans="2:8">
      <c r="C134" s="16"/>
      <c r="D134" s="16"/>
      <c r="E134" s="8">
        <f t="shared" si="2"/>
        <v>43577000</v>
      </c>
      <c r="F134" s="16"/>
      <c r="G134" s="16"/>
      <c r="H134" s="16"/>
    </row>
    <row r="135" spans="2:8">
      <c r="C135" s="16"/>
      <c r="D135" s="16"/>
      <c r="E135" s="8">
        <f t="shared" si="2"/>
        <v>43577000</v>
      </c>
      <c r="F135" s="16"/>
      <c r="G135" s="16"/>
      <c r="H135" s="16"/>
    </row>
    <row r="136" spans="2:8">
      <c r="C136" s="16"/>
      <c r="D136" s="16"/>
      <c r="E136" s="8">
        <f t="shared" si="2"/>
        <v>43577000</v>
      </c>
      <c r="F136" s="16"/>
      <c r="G136" s="16"/>
      <c r="H136" s="16"/>
    </row>
    <row r="137" spans="2:8">
      <c r="C137" s="16"/>
      <c r="D137" s="16"/>
      <c r="E137" s="8">
        <f t="shared" si="2"/>
        <v>43577000</v>
      </c>
      <c r="F137" s="16"/>
      <c r="G137" s="16"/>
      <c r="H137" s="16"/>
    </row>
    <row r="138" spans="2:8">
      <c r="C138" s="16"/>
      <c r="D138" s="16"/>
      <c r="E138" s="8">
        <f t="shared" si="2"/>
        <v>43577000</v>
      </c>
      <c r="F138" s="16"/>
      <c r="G138" s="16"/>
      <c r="H138" s="16"/>
    </row>
    <row r="139" spans="2:8">
      <c r="C139" s="16"/>
      <c r="D139" s="16"/>
      <c r="E139" s="8">
        <f t="shared" si="2"/>
        <v>43577000</v>
      </c>
      <c r="F139" s="16"/>
      <c r="G139" s="16"/>
      <c r="H139" s="16"/>
    </row>
    <row r="140" spans="2:8">
      <c r="C140" s="16"/>
      <c r="D140" s="16"/>
      <c r="E140" s="8">
        <f t="shared" si="2"/>
        <v>43577000</v>
      </c>
      <c r="F140" s="16"/>
      <c r="G140" s="16"/>
      <c r="H140" s="16"/>
    </row>
    <row r="141" spans="2:8">
      <c r="C141" s="16"/>
      <c r="D141" s="16"/>
      <c r="E141" s="8">
        <f t="shared" si="2"/>
        <v>43577000</v>
      </c>
      <c r="F141" s="16"/>
      <c r="G141" s="16"/>
      <c r="H141" s="16"/>
    </row>
    <row r="142" spans="2:8">
      <c r="C142" s="16"/>
      <c r="D142" s="16"/>
      <c r="E142" s="8">
        <f t="shared" si="2"/>
        <v>43577000</v>
      </c>
      <c r="F142" s="16"/>
      <c r="G142" s="16"/>
      <c r="H142" s="16"/>
    </row>
    <row r="143" spans="2:8">
      <c r="C143" s="16"/>
      <c r="D143" s="16"/>
      <c r="E143" s="8">
        <f t="shared" si="2"/>
        <v>43577000</v>
      </c>
      <c r="F143" s="16"/>
      <c r="G143" s="16"/>
      <c r="H143" s="16"/>
    </row>
    <row r="144" spans="2:8">
      <c r="C144" s="16"/>
      <c r="D144" s="16"/>
      <c r="E144" s="8">
        <f t="shared" ref="E144:E149" si="3">E143+C144+D144</f>
        <v>43577000</v>
      </c>
      <c r="F144" s="16"/>
      <c r="G144" s="16"/>
      <c r="H144" s="16"/>
    </row>
    <row r="145" spans="3:10">
      <c r="C145" s="16"/>
      <c r="D145" s="16"/>
      <c r="E145" s="8">
        <f t="shared" si="3"/>
        <v>43577000</v>
      </c>
      <c r="F145" s="16"/>
      <c r="G145" s="16"/>
      <c r="H145" s="16"/>
      <c r="I145" s="2"/>
    </row>
    <row r="146" spans="3:10">
      <c r="C146" s="16"/>
      <c r="D146" s="16"/>
      <c r="E146" s="8">
        <f t="shared" si="3"/>
        <v>43577000</v>
      </c>
      <c r="F146" s="16"/>
      <c r="G146" s="16"/>
      <c r="H146" s="16"/>
      <c r="J146" s="4"/>
    </row>
    <row r="147" spans="3:10">
      <c r="C147" s="16"/>
      <c r="D147" s="16">
        <v>-41500000</v>
      </c>
      <c r="E147" s="8">
        <f t="shared" si="3"/>
        <v>2077000</v>
      </c>
      <c r="F147" s="16"/>
      <c r="G147" s="16"/>
      <c r="H147" s="16"/>
      <c r="I147" s="1" t="s">
        <v>557</v>
      </c>
      <c r="J147" s="4"/>
    </row>
    <row r="148" spans="3:10">
      <c r="C148" s="16"/>
      <c r="D148" s="16"/>
      <c r="E148" s="8">
        <f t="shared" si="3"/>
        <v>2077000</v>
      </c>
      <c r="F148" s="16"/>
      <c r="G148" s="16"/>
      <c r="H148" s="16"/>
      <c r="J148" s="4"/>
    </row>
    <row r="149" spans="3:10">
      <c r="C149" s="4"/>
      <c r="D149" s="16"/>
      <c r="E149" s="8">
        <f t="shared" si="3"/>
        <v>2077000</v>
      </c>
      <c r="F149" s="4"/>
      <c r="G149" s="4"/>
      <c r="H149" s="4"/>
      <c r="J149" s="4"/>
    </row>
    <row r="150" spans="3:10">
      <c r="C150" s="4"/>
      <c r="D150" s="4"/>
      <c r="E150" s="8"/>
      <c r="F150" s="4"/>
      <c r="G150" s="4"/>
      <c r="H150" s="4"/>
    </row>
    <row r="151" spans="3:10">
      <c r="C151" s="4"/>
      <c r="D151" s="4"/>
      <c r="E151" s="8"/>
      <c r="F151" s="4"/>
      <c r="G151" s="4"/>
      <c r="H151" s="4"/>
    </row>
    <row r="152" spans="3:10">
      <c r="C152" s="4"/>
      <c r="D152" s="4"/>
      <c r="E152" s="8"/>
      <c r="F152" s="4"/>
      <c r="G152" s="4"/>
      <c r="H152" s="4"/>
    </row>
    <row r="153" spans="3:10">
      <c r="C153" s="4"/>
      <c r="D153" s="4"/>
      <c r="E153" s="8"/>
      <c r="F153" s="4"/>
      <c r="G153" s="4"/>
      <c r="H153" s="4"/>
    </row>
    <row r="154" spans="3:10">
      <c r="C154" s="4"/>
      <c r="D154" s="4"/>
      <c r="E154" s="8"/>
      <c r="F154" s="4"/>
      <c r="G154" s="4"/>
      <c r="H154" s="4"/>
    </row>
    <row r="155" spans="3:10">
      <c r="C155" s="4"/>
      <c r="D155" s="4"/>
      <c r="E155" s="8"/>
      <c r="F155" s="4"/>
      <c r="G155" s="4"/>
      <c r="H155" s="4"/>
    </row>
    <row r="156" spans="3:10">
      <c r="E156" s="7"/>
    </row>
    <row r="157" spans="3:10">
      <c r="E157" s="7"/>
    </row>
    <row r="158" spans="3:10">
      <c r="E158" s="7"/>
    </row>
  </sheetData>
  <pageMargins left="0.7" right="0.7" top="0.75" bottom="0.75" header="0.3" footer="0.3"/>
  <pageSetup orientation="portrait" verticalDpi="200" r:id="rId1"/>
</worksheet>
</file>

<file path=xl/worksheets/sheet36.xml><?xml version="1.0" encoding="utf-8"?>
<worksheet xmlns="http://schemas.openxmlformats.org/spreadsheetml/2006/main" xmlns:r="http://schemas.openxmlformats.org/officeDocument/2006/relationships">
  <dimension ref="A2:N161"/>
  <sheetViews>
    <sheetView workbookViewId="0">
      <selection activeCell="I6" sqref="I6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6" width="10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9.28515625" style="1" bestFit="1" customWidth="1"/>
    <col min="14" max="14" width="6.42578125" style="1" bestFit="1" customWidth="1"/>
    <col min="15" max="15" width="7.2851562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43607100</v>
      </c>
      <c r="F4" s="29">
        <v>0</v>
      </c>
      <c r="G4" s="13"/>
      <c r="H4" s="22">
        <v>29284350</v>
      </c>
    </row>
    <row r="5" spans="2:11">
      <c r="B5" s="2"/>
      <c r="C5" s="16"/>
      <c r="D5" s="16"/>
      <c r="E5" s="8">
        <f>E4+C5+D5</f>
        <v>43607100</v>
      </c>
      <c r="F5" s="17"/>
      <c r="G5" s="17"/>
      <c r="H5" s="17"/>
    </row>
    <row r="6" spans="2:11">
      <c r="B6" s="2">
        <v>43801</v>
      </c>
      <c r="C6" s="16"/>
      <c r="D6" s="16"/>
      <c r="E6" s="8">
        <f t="shared" ref="E6:E76" si="0">E5+C6+D6</f>
        <v>43607100</v>
      </c>
      <c r="F6" s="17"/>
      <c r="G6" s="17"/>
      <c r="H6" s="17">
        <v>5000000</v>
      </c>
      <c r="I6" s="10" t="s">
        <v>892</v>
      </c>
    </row>
    <row r="7" spans="2:11">
      <c r="B7" s="2">
        <v>43802</v>
      </c>
      <c r="C7" s="16"/>
      <c r="D7" s="16">
        <v>-9400</v>
      </c>
      <c r="E7" s="8">
        <f t="shared" si="0"/>
        <v>43597700</v>
      </c>
      <c r="F7" s="17"/>
      <c r="G7" s="17"/>
      <c r="H7" s="17"/>
      <c r="I7" s="10" t="s">
        <v>340</v>
      </c>
    </row>
    <row r="8" spans="2:11">
      <c r="B8" s="2">
        <v>43802</v>
      </c>
      <c r="C8" s="16"/>
      <c r="D8" s="16"/>
      <c r="E8" s="8">
        <f t="shared" si="0"/>
        <v>43597700</v>
      </c>
      <c r="F8" s="17"/>
      <c r="G8" s="17"/>
      <c r="H8" s="17">
        <v>-236100</v>
      </c>
      <c r="I8" s="1" t="s">
        <v>569</v>
      </c>
    </row>
    <row r="9" spans="2:11">
      <c r="B9" s="2">
        <v>43802</v>
      </c>
      <c r="C9" s="16"/>
      <c r="D9" s="16"/>
      <c r="E9" s="8">
        <f t="shared" si="0"/>
        <v>43597700</v>
      </c>
      <c r="F9" s="17"/>
      <c r="G9" s="17"/>
      <c r="H9" s="17">
        <v>-236100</v>
      </c>
      <c r="I9" s="10" t="s">
        <v>570</v>
      </c>
    </row>
    <row r="10" spans="2:11">
      <c r="B10" s="2">
        <v>43803</v>
      </c>
      <c r="C10" s="16"/>
      <c r="D10" s="16"/>
      <c r="E10" s="8">
        <f t="shared" si="0"/>
        <v>43597700</v>
      </c>
      <c r="F10" s="17"/>
      <c r="G10" s="17"/>
      <c r="H10" s="17">
        <v>-90700</v>
      </c>
      <c r="I10" s="10" t="s">
        <v>62</v>
      </c>
    </row>
    <row r="11" spans="2:11">
      <c r="B11" s="2">
        <v>43810</v>
      </c>
      <c r="C11" s="17"/>
      <c r="D11" s="17">
        <v>-800</v>
      </c>
      <c r="E11" s="8">
        <f t="shared" si="0"/>
        <v>43596900</v>
      </c>
      <c r="F11" s="17"/>
      <c r="G11" s="17"/>
      <c r="H11" s="17"/>
      <c r="I11" s="1" t="s">
        <v>895</v>
      </c>
      <c r="J11" s="20"/>
      <c r="K11" s="20"/>
    </row>
    <row r="12" spans="2:11">
      <c r="B12" s="2">
        <v>43810</v>
      </c>
      <c r="C12" s="17"/>
      <c r="D12" s="17">
        <v>-2400</v>
      </c>
      <c r="E12" s="8">
        <f t="shared" si="0"/>
        <v>43594500</v>
      </c>
      <c r="F12" s="17"/>
      <c r="G12" s="17"/>
      <c r="H12" s="17"/>
      <c r="I12" s="1" t="s">
        <v>189</v>
      </c>
      <c r="J12" s="20"/>
      <c r="K12" s="20"/>
    </row>
    <row r="13" spans="2:11">
      <c r="B13" s="2">
        <v>43810</v>
      </c>
      <c r="C13" s="17"/>
      <c r="D13" s="17">
        <v>-460100</v>
      </c>
      <c r="E13" s="8">
        <f t="shared" si="0"/>
        <v>43134400</v>
      </c>
      <c r="F13" s="17"/>
      <c r="G13" s="17"/>
      <c r="H13" s="17"/>
      <c r="I13" s="10" t="s">
        <v>96</v>
      </c>
      <c r="J13" s="20"/>
      <c r="K13" s="20"/>
    </row>
    <row r="14" spans="2:11">
      <c r="B14" s="2">
        <v>43812</v>
      </c>
      <c r="C14" s="17">
        <v>1400000</v>
      </c>
      <c r="D14" s="17"/>
      <c r="E14" s="8">
        <f t="shared" si="0"/>
        <v>44534400</v>
      </c>
      <c r="F14" s="17"/>
      <c r="G14" s="17"/>
      <c r="H14" s="17"/>
      <c r="I14" s="10" t="s">
        <v>896</v>
      </c>
      <c r="J14" s="20"/>
      <c r="K14" s="20"/>
    </row>
    <row r="15" spans="2:11">
      <c r="B15" s="32">
        <v>43812</v>
      </c>
      <c r="C15" s="17">
        <v>162500</v>
      </c>
      <c r="D15" s="17"/>
      <c r="E15" s="8">
        <f t="shared" si="0"/>
        <v>44696900</v>
      </c>
      <c r="F15" s="17"/>
      <c r="G15" s="17"/>
      <c r="H15" s="17"/>
      <c r="I15" s="10" t="s">
        <v>897</v>
      </c>
      <c r="J15" s="20"/>
      <c r="K15" s="20"/>
    </row>
    <row r="16" spans="2:11">
      <c r="B16" s="32">
        <v>43812</v>
      </c>
      <c r="C16" s="17"/>
      <c r="D16" s="17">
        <v>-9000</v>
      </c>
      <c r="E16" s="8">
        <f t="shared" si="0"/>
        <v>44687900</v>
      </c>
      <c r="F16" s="17"/>
      <c r="G16" s="17"/>
      <c r="H16" s="17"/>
      <c r="I16" s="10" t="s">
        <v>340</v>
      </c>
      <c r="J16" s="20"/>
      <c r="K16" s="20"/>
    </row>
    <row r="17" spans="2:11">
      <c r="B17" s="32">
        <v>43812</v>
      </c>
      <c r="C17" s="17"/>
      <c r="D17" s="17">
        <v>-4000</v>
      </c>
      <c r="E17" s="8">
        <f t="shared" si="0"/>
        <v>44683900</v>
      </c>
      <c r="F17" s="17"/>
      <c r="G17" s="17"/>
      <c r="H17" s="17"/>
      <c r="I17" s="10" t="s">
        <v>898</v>
      </c>
      <c r="J17" s="20"/>
      <c r="K17" s="20"/>
    </row>
    <row r="18" spans="2:11">
      <c r="B18" s="32">
        <v>43812</v>
      </c>
      <c r="C18" s="17"/>
      <c r="D18" s="17"/>
      <c r="E18" s="9">
        <f t="shared" si="0"/>
        <v>44683900</v>
      </c>
      <c r="F18" s="17">
        <v>100000</v>
      </c>
      <c r="G18" s="17"/>
      <c r="H18" s="17"/>
      <c r="I18" s="10" t="s">
        <v>916</v>
      </c>
      <c r="J18" s="50"/>
      <c r="K18" s="20"/>
    </row>
    <row r="19" spans="2:11">
      <c r="B19" s="32">
        <v>43812</v>
      </c>
      <c r="C19" s="17"/>
      <c r="D19" s="17">
        <v>-800</v>
      </c>
      <c r="E19" s="8">
        <f t="shared" si="0"/>
        <v>44683100</v>
      </c>
      <c r="F19" s="17"/>
      <c r="G19" s="17"/>
      <c r="H19" s="17"/>
      <c r="I19" s="10" t="s">
        <v>899</v>
      </c>
      <c r="J19" s="20"/>
      <c r="K19" s="20"/>
    </row>
    <row r="20" spans="2:11">
      <c r="B20" s="32">
        <v>43813</v>
      </c>
      <c r="C20" s="17"/>
      <c r="D20" s="17"/>
      <c r="E20" s="8">
        <f t="shared" si="0"/>
        <v>44683100</v>
      </c>
      <c r="F20" s="17">
        <v>150000</v>
      </c>
      <c r="G20" s="17"/>
      <c r="H20" s="17"/>
      <c r="I20" s="1" t="s">
        <v>901</v>
      </c>
      <c r="J20" s="20"/>
      <c r="K20" s="20"/>
    </row>
    <row r="21" spans="2:11">
      <c r="B21" s="32">
        <v>43814</v>
      </c>
      <c r="C21" s="17"/>
      <c r="D21" s="17"/>
      <c r="E21" s="8">
        <f t="shared" si="0"/>
        <v>44683100</v>
      </c>
      <c r="F21" s="17"/>
      <c r="G21" s="17"/>
      <c r="H21" s="17">
        <v>1200000</v>
      </c>
      <c r="I21" s="1" t="s">
        <v>912</v>
      </c>
      <c r="J21" s="20"/>
      <c r="K21" s="20"/>
    </row>
    <row r="22" spans="2:11">
      <c r="B22" s="32">
        <v>43815</v>
      </c>
      <c r="C22" s="17"/>
      <c r="D22" s="17">
        <v>-6800</v>
      </c>
      <c r="E22" s="8">
        <f t="shared" si="0"/>
        <v>44676300</v>
      </c>
      <c r="F22" s="17"/>
      <c r="G22" s="17"/>
      <c r="H22" s="17"/>
      <c r="I22" s="1" t="s">
        <v>900</v>
      </c>
      <c r="J22" s="20"/>
      <c r="K22" s="20"/>
    </row>
    <row r="23" spans="2:11">
      <c r="B23" s="32">
        <v>43817</v>
      </c>
      <c r="C23" s="17"/>
      <c r="D23" s="17"/>
      <c r="E23" s="8">
        <f t="shared" si="0"/>
        <v>44676300</v>
      </c>
      <c r="F23" s="17">
        <v>18000</v>
      </c>
      <c r="G23" s="17"/>
      <c r="H23" s="17"/>
      <c r="I23" s="1" t="s">
        <v>904</v>
      </c>
      <c r="J23" s="20"/>
      <c r="K23" s="20"/>
    </row>
    <row r="24" spans="2:11">
      <c r="B24" s="32">
        <v>43817</v>
      </c>
      <c r="C24" s="17"/>
      <c r="D24" s="17"/>
      <c r="E24" s="8">
        <f t="shared" si="0"/>
        <v>44676300</v>
      </c>
      <c r="F24" s="17"/>
      <c r="G24" s="17"/>
      <c r="H24" s="17">
        <v>6000000</v>
      </c>
      <c r="I24" s="10" t="s">
        <v>892</v>
      </c>
      <c r="J24" s="20"/>
      <c r="K24" s="20"/>
    </row>
    <row r="25" spans="2:11">
      <c r="B25" s="32">
        <v>43818</v>
      </c>
      <c r="C25" s="17">
        <v>1000000</v>
      </c>
      <c r="D25" s="17"/>
      <c r="E25" s="8">
        <f t="shared" si="0"/>
        <v>45676300</v>
      </c>
      <c r="F25" s="17"/>
      <c r="G25" s="17"/>
      <c r="H25" s="17"/>
      <c r="I25" s="10" t="s">
        <v>902</v>
      </c>
      <c r="J25" s="20"/>
      <c r="K25" s="20"/>
    </row>
    <row r="26" spans="2:11">
      <c r="B26" s="32">
        <v>43818</v>
      </c>
      <c r="C26" s="17"/>
      <c r="D26" s="17">
        <v>-18100</v>
      </c>
      <c r="E26" s="8">
        <f t="shared" si="0"/>
        <v>45658200</v>
      </c>
      <c r="F26" s="17"/>
      <c r="G26" s="17"/>
      <c r="H26" s="17"/>
      <c r="I26" s="10" t="s">
        <v>905</v>
      </c>
      <c r="J26" s="20"/>
      <c r="K26" s="20"/>
    </row>
    <row r="27" spans="2:11">
      <c r="B27" s="32">
        <v>43818</v>
      </c>
      <c r="C27" s="17"/>
      <c r="D27" s="17"/>
      <c r="E27" s="8">
        <f t="shared" si="0"/>
        <v>45658200</v>
      </c>
      <c r="F27" s="17"/>
      <c r="G27" s="17"/>
      <c r="H27" s="17">
        <v>4000000</v>
      </c>
      <c r="I27" s="10" t="s">
        <v>892</v>
      </c>
      <c r="J27" s="20"/>
      <c r="K27" s="20"/>
    </row>
    <row r="28" spans="2:11">
      <c r="B28" s="32">
        <v>43818</v>
      </c>
      <c r="C28" s="17"/>
      <c r="D28" s="17"/>
      <c r="E28" s="8">
        <f t="shared" si="0"/>
        <v>45658200</v>
      </c>
      <c r="F28" s="17">
        <v>700000</v>
      </c>
      <c r="G28" s="17"/>
      <c r="H28" s="17"/>
      <c r="I28" s="10" t="s">
        <v>911</v>
      </c>
      <c r="J28" s="20"/>
      <c r="K28" s="20"/>
    </row>
    <row r="29" spans="2:11">
      <c r="B29" s="32">
        <v>43818</v>
      </c>
      <c r="C29" s="17"/>
      <c r="D29" s="17"/>
      <c r="E29" s="8">
        <f t="shared" si="0"/>
        <v>45658200</v>
      </c>
      <c r="F29" s="17">
        <v>3602600</v>
      </c>
      <c r="G29" s="17"/>
      <c r="H29" s="17"/>
      <c r="I29" s="10" t="s">
        <v>918</v>
      </c>
      <c r="J29" s="20"/>
      <c r="K29" s="20"/>
    </row>
    <row r="30" spans="2:11">
      <c r="B30" s="32">
        <v>43818</v>
      </c>
      <c r="C30" s="17"/>
      <c r="D30" s="17"/>
      <c r="E30" s="8">
        <f t="shared" si="0"/>
        <v>45658200</v>
      </c>
      <c r="F30" s="17">
        <v>150000</v>
      </c>
      <c r="G30" s="17"/>
      <c r="H30" s="17"/>
      <c r="I30" s="10" t="s">
        <v>919</v>
      </c>
      <c r="J30" s="20"/>
      <c r="K30" s="20"/>
    </row>
    <row r="31" spans="2:11">
      <c r="B31" s="32">
        <v>43819</v>
      </c>
      <c r="C31" s="17"/>
      <c r="D31" s="17">
        <v>-14900</v>
      </c>
      <c r="E31" s="8">
        <f t="shared" si="0"/>
        <v>45643300</v>
      </c>
      <c r="F31" s="17"/>
      <c r="G31" s="17"/>
      <c r="H31" s="17"/>
      <c r="I31" s="10" t="s">
        <v>908</v>
      </c>
      <c r="J31" s="20"/>
      <c r="K31" s="20"/>
    </row>
    <row r="32" spans="2:11">
      <c r="B32" s="32">
        <v>43819</v>
      </c>
      <c r="C32" s="17"/>
      <c r="D32" s="17">
        <v>-62900</v>
      </c>
      <c r="E32" s="8">
        <f t="shared" si="0"/>
        <v>45580400</v>
      </c>
      <c r="F32" s="17"/>
      <c r="G32" s="17"/>
      <c r="H32" s="17"/>
      <c r="I32" s="10" t="s">
        <v>909</v>
      </c>
      <c r="J32" s="20"/>
      <c r="K32" s="20"/>
    </row>
    <row r="33" spans="2:11">
      <c r="B33" s="32">
        <v>43820</v>
      </c>
      <c r="C33" s="17"/>
      <c r="D33" s="17"/>
      <c r="E33" s="8">
        <f t="shared" si="0"/>
        <v>45580400</v>
      </c>
      <c r="F33" s="17">
        <v>13250000</v>
      </c>
      <c r="G33" s="17"/>
      <c r="H33" s="17"/>
      <c r="I33" s="10" t="s">
        <v>938</v>
      </c>
      <c r="J33" s="20"/>
      <c r="K33" s="20"/>
    </row>
    <row r="34" spans="2:11">
      <c r="B34" s="32">
        <v>43822</v>
      </c>
      <c r="C34" s="17"/>
      <c r="D34" s="17">
        <v>-90000</v>
      </c>
      <c r="E34" s="8">
        <f t="shared" si="0"/>
        <v>45490400</v>
      </c>
      <c r="F34" s="17"/>
      <c r="G34" s="17"/>
      <c r="H34" s="17"/>
      <c r="I34" s="10" t="s">
        <v>62</v>
      </c>
      <c r="J34" s="20"/>
      <c r="K34" s="20"/>
    </row>
    <row r="35" spans="2:11">
      <c r="B35" s="32">
        <v>43822</v>
      </c>
      <c r="C35" s="17"/>
      <c r="D35" s="17">
        <v>-300000</v>
      </c>
      <c r="E35" s="8">
        <f t="shared" si="0"/>
        <v>45190400</v>
      </c>
      <c r="F35" s="17">
        <v>-300000</v>
      </c>
      <c r="G35" s="17"/>
      <c r="H35" s="17"/>
      <c r="I35" s="10" t="s">
        <v>910</v>
      </c>
      <c r="J35" s="20"/>
      <c r="K35" s="20"/>
    </row>
    <row r="36" spans="2:11">
      <c r="B36" s="32">
        <v>43823</v>
      </c>
      <c r="C36" s="17"/>
      <c r="D36" s="17">
        <v>-5000</v>
      </c>
      <c r="E36" s="8">
        <f t="shared" si="0"/>
        <v>45185400</v>
      </c>
      <c r="F36" s="17"/>
      <c r="G36" s="17"/>
      <c r="H36" s="17"/>
      <c r="I36" s="10" t="s">
        <v>913</v>
      </c>
      <c r="J36" s="20"/>
      <c r="K36" s="20"/>
    </row>
    <row r="37" spans="2:11">
      <c r="B37" s="32">
        <v>43825</v>
      </c>
      <c r="C37" s="17"/>
      <c r="D37" s="17">
        <v>-300000</v>
      </c>
      <c r="E37" s="8">
        <f t="shared" si="0"/>
        <v>44885400</v>
      </c>
      <c r="F37" s="17"/>
      <c r="G37" s="17"/>
      <c r="H37" s="17"/>
      <c r="I37" s="10" t="s">
        <v>914</v>
      </c>
      <c r="J37" s="20"/>
      <c r="K37" s="20"/>
    </row>
    <row r="38" spans="2:11">
      <c r="B38" s="32">
        <v>43825</v>
      </c>
      <c r="C38" s="17">
        <v>137500</v>
      </c>
      <c r="D38" s="17"/>
      <c r="E38" s="8">
        <f t="shared" si="0"/>
        <v>45022900</v>
      </c>
      <c r="F38" s="17"/>
      <c r="G38" s="17"/>
      <c r="H38" s="17"/>
      <c r="I38" s="10" t="s">
        <v>915</v>
      </c>
      <c r="J38" s="20"/>
      <c r="K38" s="20"/>
    </row>
    <row r="39" spans="2:11">
      <c r="B39" s="32">
        <v>43826</v>
      </c>
      <c r="C39" s="17"/>
      <c r="D39" s="17"/>
      <c r="E39" s="8">
        <f t="shared" si="0"/>
        <v>45022900</v>
      </c>
      <c r="F39" s="17"/>
      <c r="G39" s="17"/>
      <c r="H39" s="17">
        <v>-203100</v>
      </c>
      <c r="I39" s="10" t="s">
        <v>917</v>
      </c>
      <c r="J39" s="20"/>
      <c r="K39" s="20"/>
    </row>
    <row r="40" spans="2:11">
      <c r="B40" s="32">
        <v>43826</v>
      </c>
      <c r="C40" s="17"/>
      <c r="D40" s="17"/>
      <c r="E40" s="8">
        <f t="shared" si="0"/>
        <v>45022900</v>
      </c>
      <c r="F40" s="17"/>
      <c r="G40" s="17"/>
      <c r="H40" s="17">
        <v>-236100</v>
      </c>
      <c r="I40" s="1" t="s">
        <v>604</v>
      </c>
      <c r="J40" s="20"/>
      <c r="K40" s="20"/>
    </row>
    <row r="41" spans="2:11">
      <c r="B41" s="32">
        <v>43826</v>
      </c>
      <c r="C41" s="17"/>
      <c r="D41" s="17"/>
      <c r="E41" s="8">
        <f t="shared" si="0"/>
        <v>45022900</v>
      </c>
      <c r="F41" s="17"/>
      <c r="G41" s="17"/>
      <c r="H41" s="17">
        <v>-236100</v>
      </c>
      <c r="I41" s="10" t="s">
        <v>605</v>
      </c>
      <c r="J41" s="20"/>
      <c r="K41" s="20"/>
    </row>
    <row r="42" spans="2:11">
      <c r="B42" s="32">
        <v>43826</v>
      </c>
      <c r="C42" s="17"/>
      <c r="D42" s="17">
        <v>-32000</v>
      </c>
      <c r="E42" s="8">
        <f t="shared" si="0"/>
        <v>44990900</v>
      </c>
      <c r="F42" s="17">
        <v>-32000</v>
      </c>
      <c r="G42" s="17"/>
      <c r="H42" s="17"/>
      <c r="I42" s="10" t="s">
        <v>703</v>
      </c>
      <c r="J42" s="20"/>
      <c r="K42" s="20"/>
    </row>
    <row r="43" spans="2:11">
      <c r="B43" s="32">
        <v>43826</v>
      </c>
      <c r="C43" s="17"/>
      <c r="D43" s="17">
        <v>-32000</v>
      </c>
      <c r="E43" s="8">
        <f t="shared" si="0"/>
        <v>44958900</v>
      </c>
      <c r="F43" s="17">
        <v>-32000</v>
      </c>
      <c r="G43" s="17"/>
      <c r="H43" s="17"/>
      <c r="I43" s="10" t="s">
        <v>702</v>
      </c>
      <c r="J43" s="20"/>
      <c r="K43" s="20"/>
    </row>
    <row r="44" spans="2:11">
      <c r="B44" s="32"/>
      <c r="C44" s="17"/>
      <c r="D44" s="17"/>
      <c r="E44" s="8">
        <f t="shared" si="0"/>
        <v>44958900</v>
      </c>
      <c r="F44" s="17"/>
      <c r="G44" s="17"/>
      <c r="H44" s="17"/>
      <c r="I44" s="10"/>
      <c r="J44" s="20"/>
      <c r="K44" s="20"/>
    </row>
    <row r="45" spans="2:11">
      <c r="B45" s="32"/>
      <c r="C45" s="17"/>
      <c r="D45" s="17"/>
      <c r="E45" s="8">
        <f t="shared" si="0"/>
        <v>44958900</v>
      </c>
      <c r="F45" s="17">
        <f>SUM(F4:F44)</f>
        <v>17606600</v>
      </c>
      <c r="G45" s="17"/>
      <c r="H45" s="17">
        <f>SUM(H4:H44)</f>
        <v>44246150</v>
      </c>
      <c r="I45" s="10"/>
      <c r="J45" s="20"/>
      <c r="K45" s="20"/>
    </row>
    <row r="46" spans="2:11">
      <c r="B46" s="32"/>
      <c r="C46" s="17"/>
      <c r="D46" s="17"/>
      <c r="E46" s="8">
        <f t="shared" si="0"/>
        <v>44958900</v>
      </c>
      <c r="F46" s="17"/>
      <c r="G46" s="17"/>
      <c r="H46" s="17">
        <f>H45-F45</f>
        <v>26639550</v>
      </c>
      <c r="I46" s="10"/>
      <c r="J46" s="20"/>
      <c r="K46" s="20"/>
    </row>
    <row r="47" spans="2:11">
      <c r="B47" s="32"/>
      <c r="C47" s="17"/>
      <c r="D47" s="17"/>
      <c r="E47" s="8">
        <f t="shared" si="0"/>
        <v>44958900</v>
      </c>
      <c r="F47" s="17"/>
      <c r="G47" s="17"/>
      <c r="H47" s="17"/>
      <c r="I47" s="10"/>
      <c r="J47" s="20"/>
      <c r="K47" s="20"/>
    </row>
    <row r="48" spans="2:11">
      <c r="B48" s="32"/>
      <c r="C48" s="17"/>
      <c r="D48" s="17"/>
      <c r="E48" s="8">
        <f t="shared" si="0"/>
        <v>44958900</v>
      </c>
      <c r="F48" s="17"/>
      <c r="G48" s="17"/>
      <c r="H48" s="17">
        <v>-2500000</v>
      </c>
      <c r="I48" s="10" t="s">
        <v>41</v>
      </c>
      <c r="J48" s="20"/>
      <c r="K48" s="20"/>
    </row>
    <row r="49" spans="1:13">
      <c r="B49" s="32"/>
      <c r="C49" s="17"/>
      <c r="D49" s="17">
        <v>-2500000</v>
      </c>
      <c r="E49" s="8">
        <f t="shared" si="0"/>
        <v>42458900</v>
      </c>
      <c r="F49" s="17"/>
      <c r="G49" s="17"/>
      <c r="H49" s="17"/>
      <c r="I49" s="10" t="s">
        <v>42</v>
      </c>
      <c r="J49" s="20"/>
      <c r="K49" s="20"/>
    </row>
    <row r="50" spans="1:13">
      <c r="A50" s="10"/>
      <c r="B50" s="32"/>
      <c r="C50" s="17"/>
      <c r="D50" s="17"/>
      <c r="E50" s="8">
        <f t="shared" si="0"/>
        <v>42458900</v>
      </c>
      <c r="F50" s="17"/>
      <c r="G50" s="17"/>
      <c r="H50" s="17"/>
      <c r="I50" s="10"/>
      <c r="J50" s="20"/>
      <c r="K50" s="20"/>
    </row>
    <row r="51" spans="1:13">
      <c r="B51" s="28" t="s">
        <v>47</v>
      </c>
      <c r="C51" s="22"/>
      <c r="D51" s="22"/>
      <c r="E51" s="14">
        <f t="shared" si="0"/>
        <v>42458900</v>
      </c>
      <c r="F51" s="22"/>
      <c r="G51" s="22"/>
      <c r="H51" s="22">
        <f>H46+H48</f>
        <v>24139550</v>
      </c>
      <c r="I51" s="10"/>
      <c r="J51" s="20"/>
      <c r="K51" s="20"/>
    </row>
    <row r="52" spans="1:13">
      <c r="B52" s="32"/>
      <c r="C52" s="17"/>
      <c r="D52" s="17"/>
      <c r="E52" s="8">
        <f t="shared" si="0"/>
        <v>42458900</v>
      </c>
      <c r="F52" s="17"/>
      <c r="G52" s="17"/>
      <c r="H52" s="17"/>
      <c r="I52" s="10"/>
      <c r="J52" s="20"/>
      <c r="K52" s="20"/>
    </row>
    <row r="53" spans="1:13">
      <c r="B53" s="32"/>
      <c r="C53" s="17"/>
      <c r="D53" s="17"/>
      <c r="E53" s="8">
        <f t="shared" si="0"/>
        <v>42458900</v>
      </c>
      <c r="F53" s="17"/>
      <c r="G53" s="17"/>
      <c r="H53" s="17"/>
      <c r="I53" s="10"/>
      <c r="J53" s="20"/>
      <c r="K53" s="20"/>
    </row>
    <row r="54" spans="1:13">
      <c r="B54" s="2"/>
      <c r="C54" s="17"/>
      <c r="D54" s="17"/>
      <c r="E54" s="8">
        <f t="shared" si="0"/>
        <v>42458900</v>
      </c>
      <c r="F54" s="17"/>
      <c r="G54" s="17"/>
      <c r="H54" s="17"/>
      <c r="I54" s="10"/>
      <c r="J54" s="20"/>
      <c r="K54" s="20"/>
    </row>
    <row r="55" spans="1:13">
      <c r="B55" s="2"/>
      <c r="C55" s="17"/>
      <c r="D55" s="17"/>
      <c r="E55" s="8">
        <f t="shared" si="0"/>
        <v>42458900</v>
      </c>
      <c r="F55" s="17"/>
      <c r="G55" s="17"/>
      <c r="H55" s="17"/>
      <c r="I55" s="10"/>
      <c r="J55" s="20"/>
      <c r="K55" s="20"/>
    </row>
    <row r="56" spans="1:13">
      <c r="B56" s="2"/>
      <c r="C56" s="17"/>
      <c r="D56" s="17"/>
      <c r="E56" s="8">
        <f t="shared" si="0"/>
        <v>42458900</v>
      </c>
      <c r="F56" s="17"/>
      <c r="G56" s="17"/>
      <c r="H56" s="17"/>
      <c r="I56" s="10"/>
      <c r="J56" s="20"/>
      <c r="K56" s="20"/>
    </row>
    <row r="57" spans="1:13">
      <c r="B57" s="2"/>
      <c r="C57" s="17"/>
      <c r="D57" s="17"/>
      <c r="E57" s="8">
        <f t="shared" si="0"/>
        <v>42458900</v>
      </c>
      <c r="F57" s="17"/>
      <c r="G57" s="17"/>
      <c r="H57" s="17"/>
      <c r="I57" s="10"/>
      <c r="J57" s="20"/>
      <c r="K57" s="20"/>
    </row>
    <row r="58" spans="1:13">
      <c r="B58" s="32"/>
      <c r="C58" s="17"/>
      <c r="D58" s="17"/>
      <c r="E58" s="8">
        <f t="shared" si="0"/>
        <v>42458900</v>
      </c>
      <c r="F58" s="17"/>
      <c r="G58" s="17"/>
      <c r="H58" s="17"/>
      <c r="I58" s="10"/>
      <c r="J58" s="20"/>
      <c r="K58" s="20"/>
    </row>
    <row r="59" spans="1:13">
      <c r="B59" s="39"/>
      <c r="C59" s="36"/>
      <c r="D59" s="36"/>
      <c r="E59" s="8">
        <f t="shared" si="0"/>
        <v>42458900</v>
      </c>
      <c r="F59" s="36"/>
      <c r="G59" s="36"/>
      <c r="H59" s="36"/>
      <c r="J59" s="20"/>
      <c r="K59" s="20"/>
      <c r="M59" s="2"/>
    </row>
    <row r="60" spans="1:13">
      <c r="B60" s="32"/>
      <c r="C60" s="17"/>
      <c r="D60" s="17"/>
      <c r="E60" s="8">
        <f t="shared" si="0"/>
        <v>42458900</v>
      </c>
      <c r="F60" s="17"/>
      <c r="G60" s="17"/>
      <c r="H60" s="17"/>
      <c r="I60" s="10"/>
      <c r="J60" s="20"/>
      <c r="K60" s="20"/>
      <c r="M60" s="2"/>
    </row>
    <row r="61" spans="1:13">
      <c r="B61" s="32"/>
      <c r="C61" s="17"/>
      <c r="D61" s="17"/>
      <c r="E61" s="8">
        <f t="shared" si="0"/>
        <v>42458900</v>
      </c>
      <c r="F61" s="17"/>
      <c r="G61" s="17"/>
      <c r="H61" s="17"/>
      <c r="I61" s="10"/>
      <c r="J61" s="20"/>
      <c r="K61" s="20"/>
    </row>
    <row r="62" spans="1:13">
      <c r="B62" s="32"/>
      <c r="C62" s="17"/>
      <c r="D62" s="17"/>
      <c r="E62" s="8">
        <f t="shared" si="0"/>
        <v>42458900</v>
      </c>
      <c r="F62" s="17"/>
      <c r="G62" s="17"/>
      <c r="H62" s="17"/>
      <c r="I62" s="10"/>
      <c r="J62" s="20"/>
      <c r="K62" s="20"/>
    </row>
    <row r="63" spans="1:13">
      <c r="B63" s="32"/>
      <c r="C63" s="17"/>
      <c r="D63" s="17"/>
      <c r="E63" s="8">
        <f t="shared" si="0"/>
        <v>42458900</v>
      </c>
      <c r="F63" s="17"/>
      <c r="G63" s="17"/>
      <c r="H63" s="17"/>
      <c r="I63" s="10"/>
      <c r="J63" s="20"/>
      <c r="K63" s="20"/>
    </row>
    <row r="64" spans="1:13">
      <c r="B64" s="32"/>
      <c r="C64" s="17"/>
      <c r="D64" s="17"/>
      <c r="E64" s="8">
        <f t="shared" si="0"/>
        <v>42458900</v>
      </c>
      <c r="F64" s="17"/>
      <c r="G64" s="17"/>
      <c r="H64" s="17"/>
      <c r="I64" s="10"/>
      <c r="J64" s="20"/>
      <c r="K64" s="20"/>
    </row>
    <row r="65" spans="2:11">
      <c r="B65" s="32"/>
      <c r="C65" s="17"/>
      <c r="D65" s="17"/>
      <c r="E65" s="8">
        <f t="shared" si="0"/>
        <v>42458900</v>
      </c>
      <c r="F65" s="17"/>
      <c r="G65" s="17"/>
      <c r="H65" s="17"/>
      <c r="I65" s="10"/>
      <c r="J65" s="20"/>
      <c r="K65" s="20"/>
    </row>
    <row r="66" spans="2:11">
      <c r="B66" s="32"/>
      <c r="C66" s="17"/>
      <c r="D66" s="17"/>
      <c r="E66" s="8">
        <f t="shared" si="0"/>
        <v>42458900</v>
      </c>
      <c r="F66" s="17"/>
      <c r="G66" s="17"/>
      <c r="H66" s="17"/>
      <c r="I66" s="10"/>
      <c r="J66" s="20"/>
      <c r="K66" s="20"/>
    </row>
    <row r="67" spans="2:11">
      <c r="B67" s="32"/>
      <c r="C67" s="17"/>
      <c r="D67" s="17"/>
      <c r="E67" s="8">
        <f t="shared" si="0"/>
        <v>42458900</v>
      </c>
      <c r="F67" s="17"/>
      <c r="G67" s="17"/>
      <c r="H67" s="17"/>
      <c r="I67" s="10"/>
      <c r="J67" s="20"/>
      <c r="K67" s="20"/>
    </row>
    <row r="68" spans="2:11">
      <c r="B68" s="32"/>
      <c r="C68" s="17"/>
      <c r="D68" s="17"/>
      <c r="E68" s="8">
        <f t="shared" si="0"/>
        <v>42458900</v>
      </c>
      <c r="F68" s="17"/>
      <c r="G68" s="17"/>
      <c r="H68" s="17"/>
      <c r="I68" s="10"/>
      <c r="J68" s="20"/>
      <c r="K68" s="20"/>
    </row>
    <row r="69" spans="2:11">
      <c r="B69" s="32"/>
      <c r="C69" s="17"/>
      <c r="D69" s="17"/>
      <c r="E69" s="8">
        <f t="shared" si="0"/>
        <v>42458900</v>
      </c>
      <c r="F69" s="17"/>
      <c r="G69" s="17"/>
      <c r="H69" s="17"/>
      <c r="I69" s="10"/>
      <c r="J69" s="20"/>
      <c r="K69" s="20"/>
    </row>
    <row r="70" spans="2:11">
      <c r="B70" s="32"/>
      <c r="C70" s="17"/>
      <c r="D70" s="17"/>
      <c r="E70" s="8">
        <f t="shared" si="0"/>
        <v>42458900</v>
      </c>
      <c r="F70" s="17"/>
      <c r="G70" s="17"/>
      <c r="H70" s="17"/>
      <c r="I70" s="10"/>
      <c r="J70" s="20"/>
      <c r="K70" s="20"/>
    </row>
    <row r="71" spans="2:11">
      <c r="B71" s="32"/>
      <c r="C71" s="17"/>
      <c r="D71" s="17"/>
      <c r="E71" s="8">
        <f t="shared" si="0"/>
        <v>42458900</v>
      </c>
      <c r="F71" s="17"/>
      <c r="G71" s="17"/>
      <c r="H71" s="17"/>
      <c r="J71" s="20"/>
      <c r="K71" s="20"/>
    </row>
    <row r="72" spans="2:11">
      <c r="B72" s="32"/>
      <c r="C72" s="17"/>
      <c r="D72" s="17"/>
      <c r="E72" s="8">
        <f t="shared" si="0"/>
        <v>42458900</v>
      </c>
      <c r="F72" s="17"/>
      <c r="G72" s="17"/>
      <c r="H72" s="17"/>
      <c r="I72" s="10"/>
      <c r="J72" s="20"/>
      <c r="K72" s="20"/>
    </row>
    <row r="73" spans="2:11">
      <c r="B73" s="32"/>
      <c r="C73" s="17"/>
      <c r="D73" s="17"/>
      <c r="E73" s="8">
        <f t="shared" si="0"/>
        <v>42458900</v>
      </c>
      <c r="F73" s="17"/>
      <c r="G73" s="17"/>
      <c r="H73" s="17"/>
      <c r="I73" s="10"/>
      <c r="J73" s="20"/>
      <c r="K73" s="20"/>
    </row>
    <row r="74" spans="2:11">
      <c r="B74" s="32"/>
      <c r="C74" s="17"/>
      <c r="D74" s="17"/>
      <c r="E74" s="8">
        <f t="shared" si="0"/>
        <v>42458900</v>
      </c>
      <c r="F74" s="17"/>
      <c r="G74" s="17"/>
      <c r="H74" s="17"/>
      <c r="I74" s="10"/>
      <c r="J74" s="20"/>
      <c r="K74" s="20"/>
    </row>
    <row r="75" spans="2:11">
      <c r="B75" s="32"/>
      <c r="C75" s="17"/>
      <c r="D75" s="17"/>
      <c r="E75" s="8">
        <f t="shared" si="0"/>
        <v>42458900</v>
      </c>
      <c r="F75" s="17"/>
      <c r="G75" s="17"/>
      <c r="H75" s="17"/>
      <c r="I75" s="10"/>
      <c r="J75" s="20"/>
      <c r="K75" s="20"/>
    </row>
    <row r="76" spans="2:11">
      <c r="B76" s="32"/>
      <c r="C76" s="17"/>
      <c r="D76" s="17"/>
      <c r="E76" s="8">
        <f t="shared" si="0"/>
        <v>42458900</v>
      </c>
      <c r="F76" s="17"/>
      <c r="G76" s="17"/>
      <c r="H76" s="17"/>
      <c r="I76" s="10"/>
    </row>
    <row r="77" spans="2:11">
      <c r="B77" s="32"/>
      <c r="C77" s="17"/>
      <c r="D77" s="17"/>
      <c r="E77" s="8">
        <f t="shared" ref="E77:E140" si="1">E76+C77+D77</f>
        <v>42458900</v>
      </c>
      <c r="F77" s="17"/>
      <c r="G77" s="17"/>
      <c r="H77" s="17"/>
      <c r="I77" s="10"/>
      <c r="J77" s="20"/>
      <c r="K77" s="20"/>
    </row>
    <row r="78" spans="2:11">
      <c r="B78" s="32"/>
      <c r="C78" s="17"/>
      <c r="D78" s="17"/>
      <c r="E78" s="8">
        <f t="shared" si="1"/>
        <v>42458900</v>
      </c>
      <c r="F78" s="17"/>
      <c r="G78" s="17"/>
      <c r="H78" s="17"/>
      <c r="I78" s="10"/>
      <c r="J78" s="20"/>
      <c r="K78" s="20"/>
    </row>
    <row r="79" spans="2:11">
      <c r="B79" s="32"/>
      <c r="C79" s="17"/>
      <c r="D79" s="17"/>
      <c r="E79" s="8">
        <f t="shared" si="1"/>
        <v>42458900</v>
      </c>
      <c r="F79" s="17"/>
      <c r="G79" s="17"/>
      <c r="H79" s="17"/>
      <c r="I79" s="10"/>
      <c r="J79" s="20"/>
      <c r="K79" s="20"/>
    </row>
    <row r="80" spans="2:11">
      <c r="B80" s="32"/>
      <c r="C80" s="36"/>
      <c r="D80" s="17"/>
      <c r="E80" s="8">
        <f t="shared" si="1"/>
        <v>42458900</v>
      </c>
      <c r="F80" s="36"/>
      <c r="G80" s="36"/>
      <c r="H80" s="36"/>
      <c r="I80" s="10"/>
    </row>
    <row r="81" spans="1:12">
      <c r="B81" s="32"/>
      <c r="C81" s="17"/>
      <c r="D81" s="17"/>
      <c r="E81" s="8">
        <f t="shared" si="1"/>
        <v>42458900</v>
      </c>
      <c r="F81" s="17"/>
      <c r="G81" s="17"/>
      <c r="H81" s="17"/>
      <c r="I81" s="10"/>
    </row>
    <row r="82" spans="1:12">
      <c r="B82" s="32"/>
      <c r="C82" s="17"/>
      <c r="D82" s="17"/>
      <c r="E82" s="8">
        <f t="shared" si="1"/>
        <v>42458900</v>
      </c>
      <c r="F82" s="17"/>
      <c r="G82" s="17"/>
      <c r="H82" s="17"/>
      <c r="I82" s="10"/>
    </row>
    <row r="83" spans="1:12">
      <c r="B83" s="32"/>
      <c r="C83" s="17"/>
      <c r="D83" s="17"/>
      <c r="E83" s="8">
        <f t="shared" si="1"/>
        <v>42458900</v>
      </c>
      <c r="F83" s="17"/>
      <c r="G83" s="17"/>
      <c r="H83" s="17"/>
      <c r="I83" s="10"/>
    </row>
    <row r="84" spans="1:12">
      <c r="B84" s="32"/>
      <c r="C84" s="17"/>
      <c r="D84" s="17"/>
      <c r="E84" s="8">
        <f t="shared" si="1"/>
        <v>42458900</v>
      </c>
      <c r="F84" s="17"/>
      <c r="G84" s="17"/>
      <c r="H84" s="17"/>
      <c r="I84" s="10"/>
      <c r="J84" s="10"/>
      <c r="K84" s="10"/>
      <c r="L84" s="10"/>
    </row>
    <row r="85" spans="1:12">
      <c r="B85" s="32"/>
      <c r="C85" s="17"/>
      <c r="D85" s="17"/>
      <c r="E85" s="8">
        <f t="shared" si="1"/>
        <v>42458900</v>
      </c>
      <c r="F85" s="17"/>
      <c r="G85" s="17"/>
      <c r="H85" s="17"/>
      <c r="I85" s="10"/>
    </row>
    <row r="86" spans="1:12">
      <c r="B86" s="32"/>
      <c r="C86" s="17"/>
      <c r="D86" s="17"/>
      <c r="E86" s="8">
        <f t="shared" si="1"/>
        <v>42458900</v>
      </c>
      <c r="F86" s="17"/>
      <c r="G86" s="17"/>
      <c r="H86" s="17"/>
      <c r="I86" s="10"/>
      <c r="J86" s="10"/>
      <c r="K86" s="10"/>
    </row>
    <row r="87" spans="1:12">
      <c r="B87" s="2"/>
      <c r="C87" s="16"/>
      <c r="D87" s="16"/>
      <c r="E87" s="8">
        <f t="shared" si="1"/>
        <v>42458900</v>
      </c>
      <c r="F87" s="10"/>
      <c r="G87" s="10"/>
      <c r="H87" s="10"/>
      <c r="I87" s="10"/>
      <c r="J87" s="10"/>
      <c r="K87" s="10"/>
    </row>
    <row r="88" spans="1:12">
      <c r="B88" s="2"/>
      <c r="C88" s="16"/>
      <c r="D88" s="16"/>
      <c r="E88" s="8">
        <f t="shared" si="1"/>
        <v>42458900</v>
      </c>
      <c r="F88" s="10"/>
      <c r="G88" s="10"/>
      <c r="H88" s="17"/>
      <c r="I88" s="10"/>
      <c r="J88" s="10"/>
      <c r="K88" s="10"/>
    </row>
    <row r="89" spans="1:12">
      <c r="B89" s="39"/>
      <c r="C89" s="36"/>
      <c r="D89" s="36"/>
      <c r="E89" s="8">
        <f t="shared" si="1"/>
        <v>42458900</v>
      </c>
      <c r="F89" s="48"/>
      <c r="G89" s="48"/>
      <c r="H89" s="36"/>
      <c r="I89" s="10"/>
      <c r="J89" s="10"/>
      <c r="K89" s="10"/>
    </row>
    <row r="90" spans="1:12">
      <c r="B90" s="2"/>
      <c r="C90" s="16"/>
      <c r="D90" s="16"/>
      <c r="E90" s="8">
        <f t="shared" si="1"/>
        <v>42458900</v>
      </c>
      <c r="F90" s="17"/>
      <c r="G90" s="17"/>
      <c r="H90" s="10"/>
      <c r="I90" s="48"/>
      <c r="J90" s="10"/>
      <c r="K90" s="10"/>
    </row>
    <row r="91" spans="1:12">
      <c r="B91" s="2"/>
      <c r="C91" s="16"/>
      <c r="D91" s="16"/>
      <c r="E91" s="8">
        <f t="shared" si="1"/>
        <v>42458900</v>
      </c>
      <c r="F91" s="17"/>
      <c r="G91" s="17"/>
      <c r="H91" s="17"/>
      <c r="I91" s="48"/>
      <c r="J91" s="10"/>
      <c r="K91" s="10"/>
    </row>
    <row r="92" spans="1:12">
      <c r="A92" s="44"/>
      <c r="B92" s="44"/>
      <c r="C92" s="43"/>
      <c r="D92" s="43">
        <v>-29900</v>
      </c>
      <c r="E92" s="8">
        <f t="shared" si="1"/>
        <v>42429000</v>
      </c>
      <c r="F92" s="43"/>
      <c r="G92" s="43"/>
      <c r="H92" s="43"/>
      <c r="I92" s="44" t="s">
        <v>263</v>
      </c>
    </row>
    <row r="93" spans="1:12">
      <c r="B93" s="39"/>
      <c r="C93" s="17"/>
      <c r="D93" s="17"/>
      <c r="E93" s="8">
        <f t="shared" si="1"/>
        <v>42429000</v>
      </c>
      <c r="F93" s="17"/>
      <c r="G93" s="17"/>
      <c r="H93" s="17"/>
      <c r="I93" s="10"/>
    </row>
    <row r="94" spans="1:12">
      <c r="B94" s="32"/>
      <c r="C94" s="17"/>
      <c r="D94" s="17"/>
      <c r="E94" s="8">
        <f t="shared" si="1"/>
        <v>42429000</v>
      </c>
      <c r="F94" s="17"/>
      <c r="G94" s="17"/>
      <c r="H94" s="17"/>
      <c r="I94" s="10"/>
    </row>
    <row r="95" spans="1:12">
      <c r="B95" s="39"/>
      <c r="C95" s="17"/>
      <c r="D95" s="17"/>
      <c r="E95" s="8">
        <f t="shared" si="1"/>
        <v>42429000</v>
      </c>
      <c r="F95" s="36"/>
      <c r="G95" s="36"/>
      <c r="H95" s="36"/>
    </row>
    <row r="96" spans="1:12">
      <c r="B96" s="2"/>
      <c r="C96" s="16"/>
      <c r="D96" s="16"/>
      <c r="E96" s="8">
        <f t="shared" si="1"/>
        <v>42429000</v>
      </c>
      <c r="F96" s="17"/>
      <c r="G96" s="17"/>
      <c r="H96" s="17"/>
      <c r="I96" s="10"/>
      <c r="K96" s="44" t="s">
        <v>790</v>
      </c>
    </row>
    <row r="97" spans="2:14">
      <c r="B97" s="2"/>
      <c r="C97" s="16"/>
      <c r="D97" s="16"/>
      <c r="E97" s="8">
        <f t="shared" si="1"/>
        <v>42429000</v>
      </c>
      <c r="F97" s="17"/>
      <c r="G97" s="17"/>
      <c r="H97" s="17"/>
      <c r="I97" s="48"/>
      <c r="J97" s="48"/>
      <c r="K97" s="44" t="s">
        <v>784</v>
      </c>
      <c r="L97" s="53">
        <v>-18000000</v>
      </c>
      <c r="M97" s="44" t="s">
        <v>788</v>
      </c>
      <c r="N97" s="44"/>
    </row>
    <row r="98" spans="2:14">
      <c r="B98" s="2"/>
      <c r="C98" s="16"/>
      <c r="D98" s="16"/>
      <c r="E98" s="8">
        <f t="shared" si="1"/>
        <v>42429000</v>
      </c>
      <c r="F98" s="17"/>
      <c r="G98" s="17"/>
      <c r="H98" s="17"/>
      <c r="I98" s="48"/>
      <c r="J98" s="48"/>
      <c r="K98" s="44" t="s">
        <v>784</v>
      </c>
      <c r="L98" s="53">
        <v>-35000000</v>
      </c>
      <c r="M98" s="44" t="s">
        <v>789</v>
      </c>
      <c r="N98" s="44"/>
    </row>
    <row r="99" spans="2:14">
      <c r="B99" s="2"/>
      <c r="C99" s="16"/>
      <c r="D99" s="16"/>
      <c r="E99" s="8">
        <f t="shared" si="1"/>
        <v>42429000</v>
      </c>
      <c r="F99" s="16"/>
      <c r="G99" s="16"/>
      <c r="H99" s="16"/>
      <c r="I99" s="48"/>
      <c r="J99" s="48"/>
      <c r="K99" s="44" t="s">
        <v>784</v>
      </c>
      <c r="L99" s="53">
        <v>-10000000</v>
      </c>
      <c r="M99" s="44" t="s">
        <v>782</v>
      </c>
      <c r="N99" s="44"/>
    </row>
    <row r="100" spans="2:14">
      <c r="B100" s="2"/>
      <c r="C100" s="16"/>
      <c r="D100" s="16"/>
      <c r="E100" s="8">
        <f t="shared" si="1"/>
        <v>42429000</v>
      </c>
      <c r="F100" s="16"/>
      <c r="G100" s="16"/>
      <c r="H100" s="16"/>
      <c r="I100" s="54"/>
      <c r="J100" s="48"/>
      <c r="K100" s="44" t="s">
        <v>785</v>
      </c>
      <c r="L100" s="53">
        <f>SUM(L97:L99)</f>
        <v>-63000000</v>
      </c>
      <c r="M100" s="44"/>
      <c r="N100" s="44"/>
    </row>
    <row r="101" spans="2:14">
      <c r="B101" s="2"/>
      <c r="C101" s="16"/>
      <c r="D101" s="16"/>
      <c r="E101" s="8">
        <f t="shared" si="1"/>
        <v>42429000</v>
      </c>
      <c r="F101" s="16"/>
      <c r="G101" s="16"/>
      <c r="H101" s="16"/>
      <c r="I101" s="48"/>
      <c r="J101" s="48"/>
      <c r="K101" s="44"/>
      <c r="L101" s="53">
        <v>80000000</v>
      </c>
      <c r="M101" s="44" t="s">
        <v>713</v>
      </c>
      <c r="N101" s="44"/>
    </row>
    <row r="102" spans="2:14">
      <c r="B102" s="2"/>
      <c r="C102" s="16"/>
      <c r="D102" s="16"/>
      <c r="E102" s="8">
        <f t="shared" si="1"/>
        <v>42429000</v>
      </c>
      <c r="F102" s="16"/>
      <c r="G102" s="16"/>
      <c r="H102" s="16"/>
      <c r="I102" s="48"/>
      <c r="J102" s="48"/>
      <c r="K102" s="44"/>
      <c r="L102" s="53">
        <f>L100+L101</f>
        <v>17000000</v>
      </c>
      <c r="M102" s="44" t="s">
        <v>714</v>
      </c>
      <c r="N102" s="44"/>
    </row>
    <row r="103" spans="2:14">
      <c r="B103" s="2"/>
      <c r="C103" s="16"/>
      <c r="D103" s="16"/>
      <c r="E103" s="8">
        <f t="shared" si="1"/>
        <v>42429000</v>
      </c>
      <c r="F103" s="16"/>
      <c r="G103" s="16"/>
      <c r="H103" s="16"/>
      <c r="I103" s="10"/>
      <c r="J103" s="10"/>
      <c r="K103" s="44" t="s">
        <v>784</v>
      </c>
      <c r="L103" s="53">
        <v>-10000000</v>
      </c>
      <c r="M103" s="44" t="s">
        <v>783</v>
      </c>
      <c r="N103" s="19"/>
    </row>
    <row r="104" spans="2:14">
      <c r="B104" s="2"/>
      <c r="C104" s="16"/>
      <c r="D104" s="16"/>
      <c r="E104" s="8">
        <f t="shared" si="1"/>
        <v>42429000</v>
      </c>
      <c r="F104" s="16"/>
      <c r="G104" s="16"/>
      <c r="H104" s="16"/>
      <c r="K104" s="44" t="s">
        <v>784</v>
      </c>
      <c r="L104" s="53">
        <v>-7000000</v>
      </c>
      <c r="M104" s="44" t="s">
        <v>786</v>
      </c>
      <c r="N104" s="19"/>
    </row>
    <row r="105" spans="2:14">
      <c r="B105" s="2"/>
      <c r="C105" s="16"/>
      <c r="D105" s="16"/>
      <c r="E105" s="8">
        <f t="shared" si="1"/>
        <v>42429000</v>
      </c>
      <c r="F105" s="16"/>
      <c r="G105" s="16"/>
      <c r="H105" s="16"/>
      <c r="K105" s="44" t="s">
        <v>714</v>
      </c>
      <c r="L105" s="53">
        <f>L102+L103+L104</f>
        <v>0</v>
      </c>
    </row>
    <row r="106" spans="2:14">
      <c r="B106" s="2"/>
      <c r="C106" s="16"/>
      <c r="D106" s="16"/>
      <c r="E106" s="8">
        <f t="shared" si="1"/>
        <v>42429000</v>
      </c>
      <c r="F106" s="16"/>
      <c r="G106" s="16"/>
      <c r="H106" s="16"/>
    </row>
    <row r="107" spans="2:14">
      <c r="B107" s="2"/>
      <c r="C107" s="17"/>
      <c r="D107" s="17"/>
      <c r="E107" s="8">
        <f t="shared" si="1"/>
        <v>42429000</v>
      </c>
      <c r="F107" s="17"/>
      <c r="G107" s="17"/>
      <c r="H107" s="17"/>
      <c r="I107" s="10"/>
    </row>
    <row r="108" spans="2:14">
      <c r="B108" s="32"/>
      <c r="C108" s="17"/>
      <c r="D108" s="17"/>
      <c r="E108" s="8">
        <f t="shared" si="1"/>
        <v>42429000</v>
      </c>
      <c r="F108" s="17"/>
      <c r="G108" s="17"/>
      <c r="H108" s="17"/>
      <c r="I108" s="10"/>
      <c r="J108" s="10"/>
      <c r="K108" s="10"/>
      <c r="L108" s="10"/>
      <c r="M108" s="10"/>
    </row>
    <row r="109" spans="2:14">
      <c r="B109" s="32"/>
      <c r="C109" s="17"/>
      <c r="D109" s="17"/>
      <c r="E109" s="8">
        <f t="shared" si="1"/>
        <v>42429000</v>
      </c>
      <c r="F109" s="17"/>
      <c r="G109" s="17"/>
      <c r="H109" s="17"/>
      <c r="I109" s="10"/>
      <c r="J109" s="10"/>
      <c r="K109" s="10"/>
      <c r="L109" s="10"/>
      <c r="M109" s="10"/>
    </row>
    <row r="110" spans="2:14">
      <c r="B110" s="32"/>
      <c r="C110" s="17"/>
      <c r="D110" s="17"/>
      <c r="E110" s="8">
        <f t="shared" si="1"/>
        <v>42429000</v>
      </c>
      <c r="F110" s="17"/>
      <c r="G110" s="17"/>
      <c r="H110" s="17"/>
      <c r="I110" s="10"/>
      <c r="J110" s="10"/>
      <c r="K110" s="10"/>
      <c r="L110" s="10"/>
      <c r="M110" s="10"/>
    </row>
    <row r="111" spans="2:14">
      <c r="B111" s="2"/>
      <c r="C111" s="16"/>
      <c r="D111" s="16"/>
      <c r="E111" s="8">
        <f t="shared" si="1"/>
        <v>42429000</v>
      </c>
      <c r="F111" s="17"/>
      <c r="G111" s="17"/>
      <c r="H111" s="17"/>
      <c r="I111" s="10"/>
      <c r="J111" s="10"/>
      <c r="K111" s="10"/>
      <c r="L111" s="10"/>
      <c r="M111" s="10"/>
    </row>
    <row r="112" spans="2:14">
      <c r="B112" s="2"/>
      <c r="C112" s="16"/>
      <c r="D112" s="16"/>
      <c r="E112" s="8">
        <f t="shared" si="1"/>
        <v>42429000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2"/>
      <c r="C113" s="16"/>
      <c r="D113" s="16"/>
      <c r="E113" s="8">
        <f t="shared" si="1"/>
        <v>42429000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2"/>
      <c r="C114" s="16"/>
      <c r="D114" s="16"/>
      <c r="E114" s="8">
        <f t="shared" si="1"/>
        <v>42429000</v>
      </c>
      <c r="F114" s="16"/>
      <c r="G114" s="16"/>
      <c r="H114" s="16"/>
    </row>
    <row r="115" spans="2:13">
      <c r="B115" s="2"/>
      <c r="C115" s="16"/>
      <c r="D115" s="16"/>
      <c r="E115" s="8">
        <f t="shared" si="1"/>
        <v>42429000</v>
      </c>
      <c r="F115" s="16"/>
      <c r="G115" s="16"/>
      <c r="H115" s="16"/>
    </row>
    <row r="116" spans="2:13">
      <c r="B116" s="2"/>
      <c r="C116" s="16"/>
      <c r="D116" s="16"/>
      <c r="E116" s="8">
        <f t="shared" si="1"/>
        <v>42429000</v>
      </c>
      <c r="F116" s="16"/>
      <c r="G116" s="16"/>
      <c r="H116" s="16"/>
    </row>
    <row r="117" spans="2:13">
      <c r="B117" s="2"/>
      <c r="C117" s="16"/>
      <c r="D117" s="16"/>
      <c r="E117" s="8">
        <f t="shared" si="1"/>
        <v>42429000</v>
      </c>
      <c r="F117" s="16"/>
      <c r="G117" s="16"/>
      <c r="H117" s="16"/>
    </row>
    <row r="118" spans="2:13">
      <c r="B118" s="2"/>
      <c r="C118" s="16"/>
      <c r="D118" s="16"/>
      <c r="E118" s="8">
        <f t="shared" si="1"/>
        <v>42429000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42429000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42429000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42429000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42429000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42429000</v>
      </c>
      <c r="F123" s="16"/>
      <c r="G123" s="16"/>
      <c r="H123" s="16"/>
    </row>
    <row r="124" spans="2:13">
      <c r="C124" s="16"/>
      <c r="D124" s="16"/>
      <c r="E124" s="8">
        <f t="shared" si="1"/>
        <v>42429000</v>
      </c>
      <c r="G124" s="16"/>
      <c r="I124" s="24"/>
    </row>
    <row r="125" spans="2:13">
      <c r="C125" s="16"/>
      <c r="D125" s="16"/>
      <c r="E125" s="8">
        <f t="shared" si="1"/>
        <v>42429000</v>
      </c>
      <c r="I125" s="24"/>
    </row>
    <row r="126" spans="2:13">
      <c r="B126" s="2"/>
      <c r="C126" s="16"/>
      <c r="D126" s="16"/>
      <c r="E126" s="8">
        <f t="shared" si="1"/>
        <v>42429000</v>
      </c>
      <c r="F126" s="16"/>
      <c r="G126" s="16"/>
      <c r="H126" s="16"/>
    </row>
    <row r="127" spans="2:13">
      <c r="C127" s="16"/>
      <c r="D127" s="16"/>
      <c r="E127" s="8">
        <f t="shared" si="1"/>
        <v>42429000</v>
      </c>
      <c r="F127" s="16"/>
      <c r="G127" s="16"/>
      <c r="H127" s="16"/>
    </row>
    <row r="128" spans="2:13">
      <c r="C128" s="16"/>
      <c r="D128" s="16"/>
      <c r="E128" s="8">
        <f t="shared" si="1"/>
        <v>42429000</v>
      </c>
      <c r="F128" s="16"/>
      <c r="G128" s="16"/>
      <c r="H128" s="16"/>
    </row>
    <row r="129" spans="2:8">
      <c r="C129" s="16"/>
      <c r="D129" s="16"/>
      <c r="E129" s="8">
        <f t="shared" si="1"/>
        <v>42429000</v>
      </c>
      <c r="F129" s="16"/>
      <c r="G129" s="16"/>
      <c r="H129" s="16"/>
    </row>
    <row r="130" spans="2:8">
      <c r="C130" s="16"/>
      <c r="D130" s="16"/>
      <c r="E130" s="8">
        <f t="shared" si="1"/>
        <v>42429000</v>
      </c>
      <c r="F130" s="16"/>
      <c r="G130" s="16"/>
      <c r="H130" s="16"/>
    </row>
    <row r="131" spans="2:8">
      <c r="B131" s="2"/>
      <c r="C131" s="16"/>
      <c r="D131" s="16"/>
      <c r="E131" s="8">
        <f t="shared" si="1"/>
        <v>42429000</v>
      </c>
      <c r="F131" s="16"/>
      <c r="G131" s="16"/>
      <c r="H131" s="16"/>
    </row>
    <row r="132" spans="2:8">
      <c r="B132" s="2"/>
      <c r="C132" s="16"/>
      <c r="D132" s="16"/>
      <c r="E132" s="8">
        <f t="shared" si="1"/>
        <v>42429000</v>
      </c>
      <c r="F132" s="16"/>
      <c r="G132" s="16"/>
      <c r="H132" s="16"/>
    </row>
    <row r="133" spans="2:8">
      <c r="C133" s="16"/>
      <c r="D133" s="16"/>
      <c r="E133" s="8">
        <f t="shared" si="1"/>
        <v>42429000</v>
      </c>
      <c r="F133" s="16"/>
      <c r="G133" s="16"/>
      <c r="H133" s="16"/>
    </row>
    <row r="134" spans="2:8">
      <c r="C134" s="16"/>
      <c r="D134" s="16"/>
      <c r="E134" s="8">
        <f t="shared" si="1"/>
        <v>42429000</v>
      </c>
      <c r="F134" s="16"/>
      <c r="G134" s="16"/>
      <c r="H134" s="16"/>
    </row>
    <row r="135" spans="2:8">
      <c r="C135" s="16"/>
      <c r="D135" s="16"/>
      <c r="E135" s="8">
        <f t="shared" si="1"/>
        <v>42429000</v>
      </c>
      <c r="F135" s="16"/>
      <c r="G135" s="16"/>
      <c r="H135" s="16"/>
    </row>
    <row r="136" spans="2:8">
      <c r="C136" s="16"/>
      <c r="D136" s="16"/>
      <c r="E136" s="8">
        <f t="shared" si="1"/>
        <v>42429000</v>
      </c>
      <c r="F136" s="16"/>
      <c r="G136" s="16"/>
      <c r="H136" s="16"/>
    </row>
    <row r="137" spans="2:8">
      <c r="C137" s="16"/>
      <c r="D137" s="16"/>
      <c r="E137" s="8">
        <f t="shared" si="1"/>
        <v>42429000</v>
      </c>
      <c r="F137" s="16"/>
      <c r="G137" s="16"/>
      <c r="H137" s="16"/>
    </row>
    <row r="138" spans="2:8">
      <c r="C138" s="16"/>
      <c r="D138" s="16"/>
      <c r="E138" s="8">
        <f t="shared" si="1"/>
        <v>42429000</v>
      </c>
      <c r="F138" s="16"/>
      <c r="G138" s="16"/>
      <c r="H138" s="16"/>
    </row>
    <row r="139" spans="2:8">
      <c r="C139" s="16"/>
      <c r="D139" s="16"/>
      <c r="E139" s="8">
        <f t="shared" si="1"/>
        <v>42429000</v>
      </c>
      <c r="F139" s="16"/>
      <c r="G139" s="16"/>
      <c r="H139" s="16"/>
    </row>
    <row r="140" spans="2:8">
      <c r="C140" s="16"/>
      <c r="D140" s="16"/>
      <c r="E140" s="8">
        <f t="shared" si="1"/>
        <v>42429000</v>
      </c>
      <c r="F140" s="16"/>
      <c r="G140" s="16"/>
      <c r="H140" s="16"/>
    </row>
    <row r="141" spans="2:8">
      <c r="C141" s="16"/>
      <c r="D141" s="16"/>
      <c r="E141" s="8">
        <f t="shared" ref="E141:E152" si="2">E140+C141+D141</f>
        <v>42429000</v>
      </c>
      <c r="F141" s="16"/>
      <c r="G141" s="16"/>
      <c r="H141" s="16"/>
    </row>
    <row r="142" spans="2:8">
      <c r="C142" s="16"/>
      <c r="D142" s="16"/>
      <c r="E142" s="8">
        <f t="shared" si="2"/>
        <v>42429000</v>
      </c>
      <c r="F142" s="16"/>
      <c r="G142" s="16"/>
      <c r="H142" s="16"/>
    </row>
    <row r="143" spans="2:8">
      <c r="C143" s="16"/>
      <c r="D143" s="16"/>
      <c r="E143" s="8">
        <f t="shared" si="2"/>
        <v>42429000</v>
      </c>
      <c r="F143" s="16"/>
      <c r="G143" s="16"/>
      <c r="H143" s="16"/>
    </row>
    <row r="144" spans="2:8">
      <c r="C144" s="16"/>
      <c r="D144" s="16"/>
      <c r="E144" s="8">
        <f t="shared" si="2"/>
        <v>42429000</v>
      </c>
      <c r="F144" s="16"/>
      <c r="G144" s="16"/>
      <c r="H144" s="16"/>
    </row>
    <row r="145" spans="3:10">
      <c r="C145" s="16"/>
      <c r="D145" s="16"/>
      <c r="E145" s="8">
        <f t="shared" si="2"/>
        <v>42429000</v>
      </c>
      <c r="F145" s="16"/>
      <c r="G145" s="16"/>
      <c r="H145" s="16"/>
    </row>
    <row r="146" spans="3:10">
      <c r="C146" s="16"/>
      <c r="D146" s="16"/>
      <c r="E146" s="8">
        <f t="shared" si="2"/>
        <v>42429000</v>
      </c>
      <c r="F146" s="16"/>
      <c r="G146" s="16"/>
      <c r="H146" s="16"/>
    </row>
    <row r="147" spans="3:10">
      <c r="C147" s="16"/>
      <c r="D147" s="16"/>
      <c r="E147" s="8">
        <f t="shared" si="2"/>
        <v>42429000</v>
      </c>
      <c r="F147" s="16"/>
      <c r="G147" s="16"/>
      <c r="H147" s="16"/>
    </row>
    <row r="148" spans="3:10">
      <c r="C148" s="16"/>
      <c r="D148" s="16"/>
      <c r="E148" s="8">
        <f t="shared" si="2"/>
        <v>42429000</v>
      </c>
      <c r="F148" s="16"/>
      <c r="G148" s="16"/>
      <c r="H148" s="16"/>
      <c r="I148" s="2"/>
    </row>
    <row r="149" spans="3:10">
      <c r="C149" s="16"/>
      <c r="D149" s="16"/>
      <c r="E149" s="8">
        <f t="shared" si="2"/>
        <v>42429000</v>
      </c>
      <c r="F149" s="16"/>
      <c r="G149" s="16"/>
      <c r="H149" s="16"/>
      <c r="J149" s="4"/>
    </row>
    <row r="150" spans="3:10">
      <c r="C150" s="16"/>
      <c r="D150" s="16">
        <v>-41500000</v>
      </c>
      <c r="E150" s="8">
        <f t="shared" si="2"/>
        <v>929000</v>
      </c>
      <c r="F150" s="16"/>
      <c r="G150" s="16"/>
      <c r="H150" s="16"/>
      <c r="I150" s="1" t="s">
        <v>557</v>
      </c>
      <c r="J150" s="4"/>
    </row>
    <row r="151" spans="3:10">
      <c r="C151" s="16"/>
      <c r="D151" s="16">
        <v>-1200000</v>
      </c>
      <c r="E151" s="8">
        <f t="shared" si="2"/>
        <v>-271000</v>
      </c>
      <c r="F151" s="16"/>
      <c r="G151" s="16"/>
      <c r="H151" s="16"/>
      <c r="I151" s="1" t="s">
        <v>552</v>
      </c>
      <c r="J151" s="4"/>
    </row>
    <row r="152" spans="3:10">
      <c r="C152" s="4"/>
      <c r="D152" s="16"/>
      <c r="E152" s="8">
        <f t="shared" si="2"/>
        <v>-271000</v>
      </c>
      <c r="F152" s="4"/>
      <c r="G152" s="4"/>
      <c r="H152" s="4"/>
      <c r="J152" s="4"/>
    </row>
    <row r="153" spans="3:10">
      <c r="C153" s="4"/>
      <c r="D153" s="4"/>
      <c r="E153" s="8"/>
      <c r="F153" s="4"/>
      <c r="G153" s="4"/>
      <c r="H153" s="4"/>
    </row>
    <row r="154" spans="3:10">
      <c r="C154" s="4"/>
      <c r="D154" s="4"/>
      <c r="E154" s="8"/>
      <c r="F154" s="4"/>
      <c r="G154" s="4"/>
      <c r="H154" s="4"/>
    </row>
    <row r="155" spans="3:10">
      <c r="C155" s="4"/>
      <c r="D155" s="4"/>
      <c r="E155" s="8"/>
      <c r="F155" s="4"/>
      <c r="G155" s="4"/>
      <c r="H155" s="4"/>
    </row>
    <row r="156" spans="3:10">
      <c r="C156" s="4"/>
      <c r="D156" s="4"/>
      <c r="E156" s="8"/>
      <c r="F156" s="4"/>
      <c r="G156" s="4"/>
      <c r="H156" s="4"/>
    </row>
    <row r="157" spans="3:10">
      <c r="C157" s="4"/>
      <c r="D157" s="4"/>
      <c r="E157" s="8"/>
      <c r="F157" s="4"/>
      <c r="G157" s="4"/>
      <c r="H157" s="4"/>
    </row>
    <row r="158" spans="3:10">
      <c r="C158" s="4"/>
      <c r="D158" s="4"/>
      <c r="E158" s="8"/>
      <c r="F158" s="4"/>
      <c r="G158" s="4"/>
      <c r="H158" s="4"/>
    </row>
    <row r="159" spans="3:10">
      <c r="E159" s="7"/>
    </row>
    <row r="160" spans="3:10">
      <c r="E160" s="7"/>
    </row>
    <row r="161" spans="5:5">
      <c r="E161" s="7"/>
    </row>
  </sheetData>
  <pageMargins left="0.7" right="0.7" top="0.75" bottom="0.75" header="0.3" footer="0.3"/>
  <pageSetup orientation="portrait" verticalDpi="200" r:id="rId1"/>
</worksheet>
</file>

<file path=xl/worksheets/sheet37.xml><?xml version="1.0" encoding="utf-8"?>
<worksheet xmlns="http://schemas.openxmlformats.org/spreadsheetml/2006/main" xmlns:r="http://schemas.openxmlformats.org/officeDocument/2006/relationships">
  <dimension ref="A2:N160"/>
  <sheetViews>
    <sheetView workbookViewId="0">
      <selection activeCell="H13" sqref="H13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5" width="10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9.28515625" style="1" bestFit="1" customWidth="1"/>
    <col min="14" max="14" width="6.42578125" style="1" bestFit="1" customWidth="1"/>
    <col min="15" max="15" width="7.2851562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42458900</v>
      </c>
      <c r="F4" s="29">
        <v>0</v>
      </c>
      <c r="G4" s="13"/>
      <c r="H4" s="22">
        <v>24139550</v>
      </c>
    </row>
    <row r="5" spans="2:11">
      <c r="B5" s="2"/>
      <c r="C5" s="16"/>
      <c r="D5" s="16"/>
      <c r="E5" s="8">
        <f>E4+C5+D5</f>
        <v>42458900</v>
      </c>
      <c r="F5" s="17"/>
      <c r="G5" s="17"/>
      <c r="H5" s="17"/>
    </row>
    <row r="6" spans="2:11">
      <c r="B6" s="2">
        <v>43474</v>
      </c>
      <c r="C6" s="16"/>
      <c r="D6" s="16">
        <v>-3000</v>
      </c>
      <c r="E6" s="8">
        <f t="shared" ref="E6:E70" si="0">E5+C6+D6</f>
        <v>42455900</v>
      </c>
      <c r="F6" s="17"/>
      <c r="G6" s="17"/>
      <c r="H6" s="17"/>
      <c r="I6" s="10" t="s">
        <v>315</v>
      </c>
    </row>
    <row r="7" spans="2:11">
      <c r="B7" s="2">
        <v>43478</v>
      </c>
      <c r="C7" s="16"/>
      <c r="D7" s="16">
        <v>-22000</v>
      </c>
      <c r="E7" s="8">
        <f t="shared" si="0"/>
        <v>42433900</v>
      </c>
      <c r="F7" s="17"/>
      <c r="G7" s="17"/>
      <c r="H7" s="17"/>
      <c r="I7" s="10" t="s">
        <v>275</v>
      </c>
    </row>
    <row r="8" spans="2:11">
      <c r="B8" s="2">
        <v>43478</v>
      </c>
      <c r="C8" s="16"/>
      <c r="D8" s="16">
        <v>-30000</v>
      </c>
      <c r="E8" s="8">
        <f t="shared" si="0"/>
        <v>42403900</v>
      </c>
      <c r="F8" s="17"/>
      <c r="G8" s="17"/>
      <c r="H8" s="17"/>
      <c r="I8" s="1" t="s">
        <v>582</v>
      </c>
    </row>
    <row r="9" spans="2:11">
      <c r="B9" s="2">
        <v>43479</v>
      </c>
      <c r="C9" s="16">
        <v>500000</v>
      </c>
      <c r="D9" s="16"/>
      <c r="E9" s="8">
        <f t="shared" si="0"/>
        <v>42903900</v>
      </c>
      <c r="F9" s="17"/>
      <c r="G9" s="17"/>
      <c r="H9" s="17"/>
      <c r="I9" s="10" t="s">
        <v>920</v>
      </c>
    </row>
    <row r="10" spans="2:11">
      <c r="B10" s="2">
        <v>43479</v>
      </c>
      <c r="C10" s="17">
        <v>200000</v>
      </c>
      <c r="D10" s="17"/>
      <c r="E10" s="8">
        <f t="shared" si="0"/>
        <v>43103900</v>
      </c>
      <c r="F10" s="17"/>
      <c r="G10" s="17"/>
      <c r="H10" s="17"/>
      <c r="I10" s="1" t="s">
        <v>921</v>
      </c>
      <c r="J10" s="20"/>
      <c r="K10" s="20"/>
    </row>
    <row r="11" spans="2:11">
      <c r="B11" s="2">
        <v>43479</v>
      </c>
      <c r="C11" s="17"/>
      <c r="D11" s="17">
        <v>-2000</v>
      </c>
      <c r="E11" s="8">
        <f t="shared" si="0"/>
        <v>43101900</v>
      </c>
      <c r="F11" s="17"/>
      <c r="G11" s="17"/>
      <c r="H11" s="17"/>
      <c r="I11" s="1" t="s">
        <v>793</v>
      </c>
      <c r="J11" s="20"/>
      <c r="K11" s="20"/>
    </row>
    <row r="12" spans="2:11">
      <c r="B12" s="2">
        <v>43844</v>
      </c>
      <c r="C12" s="17"/>
      <c r="D12" s="17"/>
      <c r="E12" s="8">
        <f t="shared" si="0"/>
        <v>43101900</v>
      </c>
      <c r="F12" s="17"/>
      <c r="G12" s="17"/>
      <c r="H12" s="17">
        <v>-23100</v>
      </c>
      <c r="I12" s="1" t="s">
        <v>949</v>
      </c>
      <c r="J12" s="20"/>
      <c r="K12" s="20"/>
    </row>
    <row r="13" spans="2:11">
      <c r="B13" s="2">
        <v>43480</v>
      </c>
      <c r="C13" s="17"/>
      <c r="D13" s="17"/>
      <c r="E13" s="8">
        <f t="shared" si="0"/>
        <v>43101900</v>
      </c>
      <c r="F13" s="17"/>
      <c r="G13" s="17"/>
      <c r="H13" s="17">
        <v>-186000</v>
      </c>
      <c r="I13" s="10" t="s">
        <v>922</v>
      </c>
      <c r="J13" s="20"/>
      <c r="K13" s="20"/>
    </row>
    <row r="14" spans="2:11">
      <c r="B14" s="2">
        <v>43480</v>
      </c>
      <c r="C14" s="17">
        <v>100000</v>
      </c>
      <c r="D14" s="17"/>
      <c r="E14" s="8">
        <f t="shared" si="0"/>
        <v>43201900</v>
      </c>
      <c r="F14" s="17"/>
      <c r="G14" s="17"/>
      <c r="H14" s="17"/>
      <c r="I14" s="10" t="s">
        <v>923</v>
      </c>
      <c r="J14" s="20"/>
      <c r="K14" s="20"/>
    </row>
    <row r="15" spans="2:11">
      <c r="B15" s="32">
        <v>43481</v>
      </c>
      <c r="C15" s="17"/>
      <c r="D15" s="17">
        <v>-14500</v>
      </c>
      <c r="E15" s="8">
        <f t="shared" si="0"/>
        <v>43187400</v>
      </c>
      <c r="F15" s="17"/>
      <c r="G15" s="17"/>
      <c r="H15" s="17"/>
      <c r="I15" s="10" t="s">
        <v>490</v>
      </c>
      <c r="J15" s="20"/>
      <c r="K15" s="20"/>
    </row>
    <row r="16" spans="2:11">
      <c r="B16" s="32">
        <v>43481</v>
      </c>
      <c r="C16" s="17"/>
      <c r="D16" s="17">
        <v>-27000000</v>
      </c>
      <c r="E16" s="8">
        <f t="shared" si="0"/>
        <v>16187400</v>
      </c>
      <c r="F16" s="17"/>
      <c r="G16" s="17"/>
      <c r="H16" s="17"/>
      <c r="I16" s="10" t="s">
        <v>924</v>
      </c>
      <c r="J16" s="20"/>
      <c r="K16" s="20"/>
    </row>
    <row r="17" spans="2:12">
      <c r="B17" s="32">
        <v>43482</v>
      </c>
      <c r="C17" s="17">
        <v>400000</v>
      </c>
      <c r="D17" s="17"/>
      <c r="E17" s="8">
        <f t="shared" si="0"/>
        <v>16587400</v>
      </c>
      <c r="F17" s="17"/>
      <c r="G17" s="17"/>
      <c r="H17" s="17"/>
      <c r="I17" s="10" t="s">
        <v>925</v>
      </c>
      <c r="J17" s="20"/>
      <c r="K17" s="20"/>
      <c r="L17" s="20"/>
    </row>
    <row r="18" spans="2:12">
      <c r="B18" s="32">
        <v>43482</v>
      </c>
      <c r="C18" s="17"/>
      <c r="D18" s="17">
        <v>-560000</v>
      </c>
      <c r="E18" s="8">
        <f t="shared" si="0"/>
        <v>16027400</v>
      </c>
      <c r="F18" s="17"/>
      <c r="G18" s="17"/>
      <c r="H18" s="17"/>
      <c r="I18" s="10" t="s">
        <v>926</v>
      </c>
      <c r="J18" s="50"/>
      <c r="K18" s="20"/>
    </row>
    <row r="19" spans="2:12">
      <c r="B19" s="32">
        <v>43482</v>
      </c>
      <c r="C19" s="17"/>
      <c r="D19" s="17">
        <v>-40000</v>
      </c>
      <c r="E19" s="8">
        <f t="shared" si="0"/>
        <v>15987400</v>
      </c>
      <c r="F19" s="17"/>
      <c r="G19" s="17"/>
      <c r="H19" s="17"/>
      <c r="I19" s="10" t="s">
        <v>927</v>
      </c>
      <c r="J19" s="20"/>
      <c r="K19" s="20"/>
    </row>
    <row r="20" spans="2:12">
      <c r="B20" s="32">
        <v>43486</v>
      </c>
      <c r="C20" s="17"/>
      <c r="D20" s="17">
        <v>-2300</v>
      </c>
      <c r="E20" s="8">
        <f t="shared" si="0"/>
        <v>15985100</v>
      </c>
      <c r="F20" s="17"/>
      <c r="G20" s="17"/>
      <c r="H20" s="17"/>
      <c r="I20" s="1" t="s">
        <v>928</v>
      </c>
      <c r="J20" s="20"/>
      <c r="K20" s="20"/>
    </row>
    <row r="21" spans="2:12">
      <c r="B21" s="32">
        <v>43487</v>
      </c>
      <c r="C21" s="17"/>
      <c r="D21" s="17">
        <v>-31700</v>
      </c>
      <c r="E21" s="8">
        <f t="shared" si="0"/>
        <v>15953400</v>
      </c>
      <c r="F21" s="17"/>
      <c r="G21" s="17"/>
      <c r="H21" s="17"/>
      <c r="I21" s="1" t="s">
        <v>929</v>
      </c>
      <c r="J21" s="20"/>
      <c r="K21" s="20"/>
    </row>
    <row r="22" spans="2:12">
      <c r="B22" s="32">
        <v>43488</v>
      </c>
      <c r="C22" s="17"/>
      <c r="D22" s="17">
        <v>-192150</v>
      </c>
      <c r="E22" s="8">
        <f t="shared" si="0"/>
        <v>15761250</v>
      </c>
      <c r="F22" s="17"/>
      <c r="G22" s="17"/>
      <c r="H22" s="17"/>
      <c r="I22" s="1" t="s">
        <v>61</v>
      </c>
      <c r="J22" s="20"/>
      <c r="K22" s="20"/>
    </row>
    <row r="23" spans="2:12">
      <c r="B23" s="32">
        <v>43488</v>
      </c>
      <c r="C23" s="17"/>
      <c r="D23" s="17">
        <v>-92000</v>
      </c>
      <c r="E23" s="8">
        <f t="shared" si="0"/>
        <v>15669250</v>
      </c>
      <c r="F23" s="17"/>
      <c r="G23" s="17"/>
      <c r="H23" s="17"/>
      <c r="I23" s="1" t="s">
        <v>62</v>
      </c>
      <c r="J23" s="20"/>
      <c r="K23" s="20"/>
    </row>
    <row r="24" spans="2:12">
      <c r="B24" s="32">
        <v>43494</v>
      </c>
      <c r="C24" s="17"/>
      <c r="D24" s="17">
        <v>-14700</v>
      </c>
      <c r="E24" s="8">
        <f t="shared" si="0"/>
        <v>15654550</v>
      </c>
      <c r="F24" s="17"/>
      <c r="G24" s="17"/>
      <c r="H24" s="17"/>
      <c r="I24" s="10" t="s">
        <v>340</v>
      </c>
      <c r="J24" s="20"/>
      <c r="K24" s="20"/>
    </row>
    <row r="25" spans="2:12">
      <c r="B25" s="32">
        <v>43495</v>
      </c>
      <c r="C25" s="17"/>
      <c r="D25" s="17"/>
      <c r="E25" s="8">
        <f t="shared" si="0"/>
        <v>15654550</v>
      </c>
      <c r="F25" s="17"/>
      <c r="G25" s="17"/>
      <c r="H25" s="17">
        <v>-250300</v>
      </c>
      <c r="I25" s="1" t="s">
        <v>609</v>
      </c>
      <c r="J25" s="20"/>
      <c r="K25" s="20"/>
    </row>
    <row r="26" spans="2:12">
      <c r="B26" s="32">
        <v>43495</v>
      </c>
      <c r="C26" s="17"/>
      <c r="D26" s="17"/>
      <c r="E26" s="8">
        <f t="shared" si="0"/>
        <v>15654550</v>
      </c>
      <c r="F26" s="17"/>
      <c r="G26" s="17"/>
      <c r="H26" s="17">
        <v>-250300</v>
      </c>
      <c r="I26" s="10" t="s">
        <v>610</v>
      </c>
      <c r="J26" s="20"/>
      <c r="K26" s="20"/>
    </row>
    <row r="27" spans="2:12">
      <c r="B27" s="32">
        <v>43495</v>
      </c>
      <c r="C27" s="17"/>
      <c r="D27" s="17">
        <v>-32000</v>
      </c>
      <c r="E27" s="8">
        <f t="shared" si="0"/>
        <v>15622550</v>
      </c>
      <c r="F27" s="17">
        <v>-32000</v>
      </c>
      <c r="G27" s="17"/>
      <c r="H27" s="17"/>
      <c r="I27" s="10" t="s">
        <v>703</v>
      </c>
      <c r="J27" s="20"/>
      <c r="K27" s="20"/>
    </row>
    <row r="28" spans="2:12">
      <c r="B28" s="32">
        <v>43495</v>
      </c>
      <c r="C28" s="17"/>
      <c r="D28" s="17">
        <v>-32000</v>
      </c>
      <c r="E28" s="8">
        <f t="shared" si="0"/>
        <v>15590550</v>
      </c>
      <c r="F28" s="17">
        <v>-32000</v>
      </c>
      <c r="G28" s="17"/>
      <c r="H28" s="17"/>
      <c r="I28" s="10" t="s">
        <v>702</v>
      </c>
      <c r="J28" s="20"/>
      <c r="K28" s="20"/>
    </row>
    <row r="29" spans="2:12">
      <c r="B29" s="32">
        <v>43496</v>
      </c>
      <c r="C29" s="17"/>
      <c r="D29" s="17"/>
      <c r="E29" s="8">
        <f t="shared" si="0"/>
        <v>15590550</v>
      </c>
      <c r="F29" s="17">
        <f>SUM(F4:F28)</f>
        <v>-64000</v>
      </c>
      <c r="G29" s="17"/>
      <c r="H29" s="17">
        <f>SUM(H4:H28)</f>
        <v>23429850</v>
      </c>
      <c r="I29" s="10"/>
      <c r="J29" s="20"/>
      <c r="K29" s="20"/>
    </row>
    <row r="30" spans="2:12">
      <c r="B30" s="32"/>
      <c r="C30" s="17"/>
      <c r="D30" s="17"/>
      <c r="E30" s="8">
        <f>E29+C30+D30</f>
        <v>15590550</v>
      </c>
      <c r="F30" s="17"/>
      <c r="G30" s="17"/>
      <c r="H30" s="16">
        <f>H29-F29</f>
        <v>23493850</v>
      </c>
      <c r="I30" s="10"/>
      <c r="J30" s="20"/>
      <c r="K30" s="20"/>
    </row>
    <row r="31" spans="2:12">
      <c r="B31" s="32"/>
      <c r="C31" s="17"/>
      <c r="D31" s="17"/>
      <c r="E31" s="8">
        <f t="shared" si="0"/>
        <v>15590550</v>
      </c>
      <c r="F31" s="17"/>
      <c r="G31" s="17"/>
      <c r="I31" s="10"/>
      <c r="J31" s="20"/>
      <c r="K31" s="20"/>
    </row>
    <row r="32" spans="2:12">
      <c r="B32" s="32"/>
      <c r="C32" s="17"/>
      <c r="D32" s="17"/>
      <c r="E32" s="8">
        <f t="shared" si="0"/>
        <v>15590550</v>
      </c>
      <c r="F32" s="17"/>
      <c r="G32" s="17"/>
      <c r="H32" s="17">
        <v>-1500000</v>
      </c>
      <c r="I32" s="10" t="s">
        <v>41</v>
      </c>
      <c r="J32" s="20"/>
      <c r="K32" s="20"/>
    </row>
    <row r="33" spans="2:11">
      <c r="B33" s="32"/>
      <c r="C33" s="17"/>
      <c r="D33" s="17">
        <v>-1500000</v>
      </c>
      <c r="E33" s="8">
        <f>E32+C33+D33</f>
        <v>14090550</v>
      </c>
      <c r="F33" s="17"/>
      <c r="G33" s="17"/>
      <c r="H33" s="17"/>
      <c r="I33" s="10" t="s">
        <v>42</v>
      </c>
      <c r="J33" s="20"/>
      <c r="K33" s="20"/>
    </row>
    <row r="34" spans="2:11">
      <c r="B34" s="32"/>
      <c r="C34" s="17"/>
      <c r="D34" s="17"/>
      <c r="E34" s="8">
        <f t="shared" si="0"/>
        <v>14090550</v>
      </c>
      <c r="F34" s="17"/>
      <c r="G34" s="17"/>
      <c r="J34" s="20"/>
      <c r="K34" s="20"/>
    </row>
    <row r="35" spans="2:11">
      <c r="B35" s="28" t="s">
        <v>47</v>
      </c>
      <c r="C35" s="22"/>
      <c r="D35" s="22"/>
      <c r="E35" s="14">
        <f>E34+C35+D35</f>
        <v>14090550</v>
      </c>
      <c r="F35" s="22"/>
      <c r="G35" s="22"/>
      <c r="H35" s="22">
        <f>H30+H32</f>
        <v>21993850</v>
      </c>
      <c r="J35" s="20"/>
      <c r="K35" s="20"/>
    </row>
    <row r="36" spans="2:11">
      <c r="B36" s="32"/>
      <c r="C36" s="17"/>
      <c r="D36" s="17"/>
      <c r="E36" s="8">
        <f t="shared" si="0"/>
        <v>14090550</v>
      </c>
      <c r="F36" s="17"/>
      <c r="G36" s="17"/>
      <c r="H36" s="17"/>
      <c r="I36" s="10"/>
      <c r="J36" s="20"/>
      <c r="K36" s="20"/>
    </row>
    <row r="37" spans="2:11">
      <c r="B37" s="32"/>
      <c r="C37" s="17"/>
      <c r="D37" s="17"/>
      <c r="E37" s="8">
        <f t="shared" si="0"/>
        <v>14090550</v>
      </c>
      <c r="F37" s="17"/>
      <c r="G37" s="17"/>
      <c r="H37" s="17"/>
      <c r="I37" s="10"/>
      <c r="J37" s="20"/>
      <c r="K37" s="20"/>
    </row>
    <row r="38" spans="2:11">
      <c r="B38" s="32"/>
      <c r="C38" s="17"/>
      <c r="D38" s="17"/>
      <c r="E38" s="8">
        <f t="shared" si="0"/>
        <v>14090550</v>
      </c>
      <c r="F38" s="17"/>
      <c r="G38" s="17"/>
      <c r="H38" s="17"/>
      <c r="I38" s="10"/>
      <c r="J38" s="20"/>
      <c r="K38" s="20"/>
    </row>
    <row r="39" spans="2:11">
      <c r="B39" s="32"/>
      <c r="C39" s="17"/>
      <c r="D39" s="17"/>
      <c r="E39" s="8">
        <f t="shared" si="0"/>
        <v>14090550</v>
      </c>
      <c r="F39" s="17"/>
      <c r="G39" s="17"/>
      <c r="H39" s="17"/>
      <c r="J39" s="20"/>
      <c r="K39" s="20"/>
    </row>
    <row r="40" spans="2:11">
      <c r="B40" s="32"/>
      <c r="C40" s="17"/>
      <c r="D40" s="17"/>
      <c r="E40" s="8">
        <f t="shared" si="0"/>
        <v>14090550</v>
      </c>
      <c r="F40" s="17"/>
      <c r="G40" s="17"/>
      <c r="H40" s="17"/>
      <c r="I40" s="10"/>
      <c r="J40" s="20"/>
      <c r="K40" s="20"/>
    </row>
    <row r="41" spans="2:11">
      <c r="B41" s="32"/>
      <c r="C41" s="17"/>
      <c r="D41" s="17"/>
      <c r="E41" s="8">
        <f t="shared" si="0"/>
        <v>14090550</v>
      </c>
      <c r="F41" s="17"/>
      <c r="G41" s="17"/>
      <c r="H41" s="17"/>
      <c r="I41" s="10"/>
      <c r="J41" s="20"/>
      <c r="K41" s="20"/>
    </row>
    <row r="42" spans="2:11">
      <c r="B42" s="32"/>
      <c r="C42" s="17"/>
      <c r="D42" s="17"/>
      <c r="E42" s="8">
        <f t="shared" si="0"/>
        <v>14090550</v>
      </c>
      <c r="F42" s="17"/>
      <c r="G42" s="17"/>
      <c r="H42" s="17"/>
      <c r="I42" s="10"/>
      <c r="J42" s="20"/>
      <c r="K42" s="20"/>
    </row>
    <row r="43" spans="2:11">
      <c r="B43" s="32"/>
      <c r="C43" s="17"/>
      <c r="D43" s="17"/>
      <c r="E43" s="8">
        <f t="shared" si="0"/>
        <v>14090550</v>
      </c>
      <c r="F43" s="17"/>
      <c r="G43" s="17"/>
      <c r="H43" s="17"/>
      <c r="I43" s="10"/>
      <c r="J43" s="20"/>
      <c r="K43" s="20"/>
    </row>
    <row r="44" spans="2:11">
      <c r="B44" s="32"/>
      <c r="C44" s="17"/>
      <c r="D44" s="17"/>
      <c r="E44" s="8">
        <f t="shared" si="0"/>
        <v>14090550</v>
      </c>
      <c r="F44" s="17"/>
      <c r="G44" s="17"/>
      <c r="H44" s="17"/>
      <c r="I44" s="10"/>
      <c r="J44" s="20"/>
      <c r="K44" s="20"/>
    </row>
    <row r="45" spans="2:11">
      <c r="B45" s="32"/>
      <c r="C45" s="17"/>
      <c r="D45" s="17"/>
      <c r="E45" s="8">
        <f t="shared" si="0"/>
        <v>14090550</v>
      </c>
      <c r="F45" s="17"/>
      <c r="G45" s="17"/>
      <c r="H45" s="17"/>
      <c r="I45" s="10"/>
      <c r="J45" s="20"/>
      <c r="K45" s="20"/>
    </row>
    <row r="46" spans="2:11">
      <c r="B46" s="32"/>
      <c r="C46" s="17"/>
      <c r="D46" s="17"/>
      <c r="E46" s="8">
        <f t="shared" si="0"/>
        <v>14090550</v>
      </c>
      <c r="F46" s="17"/>
      <c r="G46" s="17"/>
      <c r="H46" s="17"/>
      <c r="I46" s="10"/>
      <c r="J46" s="20"/>
      <c r="K46" s="20"/>
    </row>
    <row r="47" spans="2:11">
      <c r="B47" s="32"/>
      <c r="C47" s="17"/>
      <c r="D47" s="17"/>
      <c r="E47" s="8">
        <f t="shared" si="0"/>
        <v>14090550</v>
      </c>
      <c r="F47" s="17"/>
      <c r="G47" s="17"/>
      <c r="H47" s="17"/>
      <c r="I47" s="10"/>
      <c r="J47" s="20"/>
      <c r="K47" s="20"/>
    </row>
    <row r="48" spans="2:11">
      <c r="B48" s="32"/>
      <c r="C48" s="17"/>
      <c r="D48" s="17"/>
      <c r="E48" s="8">
        <f t="shared" si="0"/>
        <v>14090550</v>
      </c>
      <c r="F48" s="17"/>
      <c r="G48" s="17"/>
      <c r="H48" s="17"/>
      <c r="I48" s="10"/>
      <c r="J48" s="20"/>
      <c r="K48" s="20"/>
    </row>
    <row r="49" spans="1:13">
      <c r="A49" s="10"/>
      <c r="B49" s="32"/>
      <c r="C49" s="17"/>
      <c r="D49" s="17"/>
      <c r="E49" s="8">
        <f t="shared" si="0"/>
        <v>14090550</v>
      </c>
      <c r="F49" s="17"/>
      <c r="G49" s="17"/>
      <c r="H49" s="17"/>
      <c r="I49" s="10"/>
      <c r="J49" s="20"/>
      <c r="K49" s="20"/>
    </row>
    <row r="50" spans="1:13">
      <c r="B50" s="39"/>
      <c r="C50" s="36"/>
      <c r="D50" s="36"/>
      <c r="E50" s="8">
        <f t="shared" si="0"/>
        <v>14090550</v>
      </c>
      <c r="F50" s="36"/>
      <c r="G50" s="36"/>
      <c r="H50" s="36"/>
      <c r="I50" s="10"/>
      <c r="J50" s="20"/>
      <c r="K50" s="20"/>
    </row>
    <row r="51" spans="1:13">
      <c r="B51" s="32"/>
      <c r="C51" s="17"/>
      <c r="D51" s="17"/>
      <c r="E51" s="8">
        <f t="shared" si="0"/>
        <v>14090550</v>
      </c>
      <c r="F51" s="17"/>
      <c r="G51" s="17"/>
      <c r="H51" s="17"/>
      <c r="I51" s="10"/>
      <c r="J51" s="20"/>
      <c r="K51" s="20"/>
    </row>
    <row r="52" spans="1:13">
      <c r="B52" s="32"/>
      <c r="C52" s="17"/>
      <c r="D52" s="17"/>
      <c r="E52" s="8">
        <f t="shared" si="0"/>
        <v>14090550</v>
      </c>
      <c r="F52" s="17"/>
      <c r="G52" s="17"/>
      <c r="H52" s="17"/>
      <c r="I52" s="10"/>
      <c r="J52" s="20"/>
      <c r="K52" s="20"/>
    </row>
    <row r="53" spans="1:13">
      <c r="B53" s="2"/>
      <c r="C53" s="17"/>
      <c r="D53" s="17"/>
      <c r="E53" s="8">
        <f t="shared" si="0"/>
        <v>14090550</v>
      </c>
      <c r="F53" s="17"/>
      <c r="G53" s="17"/>
      <c r="H53" s="17"/>
      <c r="I53" s="10"/>
      <c r="J53" s="20"/>
      <c r="K53" s="20"/>
    </row>
    <row r="54" spans="1:13">
      <c r="B54" s="2"/>
      <c r="C54" s="17"/>
      <c r="D54" s="17"/>
      <c r="E54" s="8">
        <f t="shared" si="0"/>
        <v>14090550</v>
      </c>
      <c r="F54" s="17"/>
      <c r="G54" s="17"/>
      <c r="H54" s="17"/>
      <c r="I54" s="10"/>
      <c r="J54" s="20"/>
      <c r="K54" s="20"/>
    </row>
    <row r="55" spans="1:13">
      <c r="B55" s="2"/>
      <c r="C55" s="17"/>
      <c r="D55" s="17"/>
      <c r="E55" s="8">
        <f t="shared" si="0"/>
        <v>14090550</v>
      </c>
      <c r="F55" s="17"/>
      <c r="G55" s="17"/>
      <c r="H55" s="17"/>
      <c r="I55" s="10"/>
      <c r="J55" s="20"/>
      <c r="K55" s="20"/>
    </row>
    <row r="56" spans="1:13">
      <c r="B56" s="2"/>
      <c r="C56" s="17"/>
      <c r="D56" s="17"/>
      <c r="E56" s="8">
        <f t="shared" si="0"/>
        <v>14090550</v>
      </c>
      <c r="F56" s="17"/>
      <c r="G56" s="17"/>
      <c r="H56" s="17"/>
      <c r="I56" s="10"/>
      <c r="J56" s="20"/>
      <c r="K56" s="20"/>
    </row>
    <row r="57" spans="1:13">
      <c r="B57" s="32"/>
      <c r="C57" s="17"/>
      <c r="D57" s="17"/>
      <c r="E57" s="8">
        <f t="shared" si="0"/>
        <v>14090550</v>
      </c>
      <c r="F57" s="17"/>
      <c r="G57" s="17"/>
      <c r="H57" s="17"/>
      <c r="I57" s="10"/>
      <c r="J57" s="20"/>
      <c r="K57" s="20"/>
    </row>
    <row r="58" spans="1:13">
      <c r="B58" s="39"/>
      <c r="C58" s="36"/>
      <c r="D58" s="36"/>
      <c r="E58" s="8">
        <f t="shared" si="0"/>
        <v>14090550</v>
      </c>
      <c r="F58" s="36"/>
      <c r="G58" s="36"/>
      <c r="H58" s="36"/>
      <c r="J58" s="20"/>
      <c r="K58" s="20"/>
      <c r="M58" s="2"/>
    </row>
    <row r="59" spans="1:13">
      <c r="B59" s="32"/>
      <c r="C59" s="17"/>
      <c r="D59" s="17"/>
      <c r="E59" s="8">
        <f t="shared" si="0"/>
        <v>14090550</v>
      </c>
      <c r="F59" s="17"/>
      <c r="G59" s="17"/>
      <c r="H59" s="17"/>
      <c r="I59" s="10"/>
      <c r="J59" s="20"/>
      <c r="K59" s="20"/>
      <c r="M59" s="2"/>
    </row>
    <row r="60" spans="1:13">
      <c r="B60" s="32"/>
      <c r="C60" s="17"/>
      <c r="D60" s="17"/>
      <c r="E60" s="8">
        <f t="shared" si="0"/>
        <v>14090550</v>
      </c>
      <c r="F60" s="17"/>
      <c r="G60" s="17"/>
      <c r="H60" s="17"/>
      <c r="I60" s="10"/>
      <c r="J60" s="20"/>
      <c r="K60" s="20"/>
    </row>
    <row r="61" spans="1:13">
      <c r="B61" s="32"/>
      <c r="C61" s="17"/>
      <c r="D61" s="17"/>
      <c r="E61" s="8">
        <f t="shared" si="0"/>
        <v>14090550</v>
      </c>
      <c r="F61" s="17"/>
      <c r="G61" s="17"/>
      <c r="H61" s="17"/>
      <c r="I61" s="10"/>
      <c r="J61" s="20"/>
      <c r="K61" s="20"/>
    </row>
    <row r="62" spans="1:13">
      <c r="B62" s="32"/>
      <c r="C62" s="17"/>
      <c r="D62" s="17"/>
      <c r="E62" s="8">
        <f t="shared" si="0"/>
        <v>14090550</v>
      </c>
      <c r="F62" s="17"/>
      <c r="G62" s="17"/>
      <c r="H62" s="17"/>
      <c r="I62" s="10"/>
      <c r="J62" s="20"/>
      <c r="K62" s="20"/>
    </row>
    <row r="63" spans="1:13">
      <c r="B63" s="32"/>
      <c r="C63" s="17"/>
      <c r="D63" s="17"/>
      <c r="E63" s="8">
        <f t="shared" si="0"/>
        <v>14090550</v>
      </c>
      <c r="F63" s="17"/>
      <c r="G63" s="17"/>
      <c r="H63" s="17"/>
      <c r="I63" s="10"/>
      <c r="J63" s="20"/>
      <c r="K63" s="20"/>
    </row>
    <row r="64" spans="1:13">
      <c r="B64" s="32"/>
      <c r="C64" s="17"/>
      <c r="D64" s="17"/>
      <c r="E64" s="8">
        <f t="shared" si="0"/>
        <v>14090550</v>
      </c>
      <c r="F64" s="17"/>
      <c r="G64" s="17"/>
      <c r="H64" s="17"/>
      <c r="I64" s="10"/>
      <c r="J64" s="20"/>
      <c r="K64" s="20"/>
    </row>
    <row r="65" spans="2:11">
      <c r="B65" s="32"/>
      <c r="C65" s="17"/>
      <c r="D65" s="17"/>
      <c r="E65" s="8">
        <f t="shared" si="0"/>
        <v>14090550</v>
      </c>
      <c r="F65" s="17"/>
      <c r="G65" s="17"/>
      <c r="H65" s="17"/>
      <c r="I65" s="10"/>
      <c r="J65" s="20"/>
      <c r="K65" s="20"/>
    </row>
    <row r="66" spans="2:11">
      <c r="B66" s="32"/>
      <c r="C66" s="17"/>
      <c r="D66" s="17"/>
      <c r="E66" s="8">
        <f t="shared" si="0"/>
        <v>14090550</v>
      </c>
      <c r="F66" s="17"/>
      <c r="G66" s="17"/>
      <c r="H66" s="17"/>
      <c r="I66" s="10"/>
      <c r="J66" s="20"/>
      <c r="K66" s="20"/>
    </row>
    <row r="67" spans="2:11">
      <c r="B67" s="32"/>
      <c r="C67" s="17"/>
      <c r="D67" s="17"/>
      <c r="E67" s="8">
        <f t="shared" si="0"/>
        <v>14090550</v>
      </c>
      <c r="F67" s="17"/>
      <c r="G67" s="17"/>
      <c r="H67" s="17"/>
      <c r="I67" s="10"/>
      <c r="J67" s="20"/>
      <c r="K67" s="20"/>
    </row>
    <row r="68" spans="2:11">
      <c r="B68" s="32"/>
      <c r="C68" s="17"/>
      <c r="D68" s="17"/>
      <c r="E68" s="8">
        <f t="shared" si="0"/>
        <v>14090550</v>
      </c>
      <c r="F68" s="17"/>
      <c r="G68" s="17"/>
      <c r="H68" s="17"/>
      <c r="I68" s="10"/>
      <c r="J68" s="20"/>
      <c r="K68" s="20"/>
    </row>
    <row r="69" spans="2:11">
      <c r="B69" s="32"/>
      <c r="C69" s="17"/>
      <c r="D69" s="17"/>
      <c r="E69" s="8">
        <f t="shared" si="0"/>
        <v>14090550</v>
      </c>
      <c r="F69" s="17"/>
      <c r="G69" s="17"/>
      <c r="H69" s="17"/>
      <c r="I69" s="10"/>
      <c r="J69" s="20"/>
      <c r="K69" s="20"/>
    </row>
    <row r="70" spans="2:11">
      <c r="B70" s="32"/>
      <c r="C70" s="17"/>
      <c r="D70" s="17"/>
      <c r="E70" s="8">
        <f t="shared" si="0"/>
        <v>14090550</v>
      </c>
      <c r="F70" s="17"/>
      <c r="G70" s="17"/>
      <c r="H70" s="17"/>
      <c r="J70" s="20"/>
      <c r="K70" s="20"/>
    </row>
    <row r="71" spans="2:11">
      <c r="B71" s="32"/>
      <c r="C71" s="17"/>
      <c r="D71" s="17"/>
      <c r="E71" s="8">
        <f t="shared" ref="E71:E134" si="1">E70+C71+D71</f>
        <v>14090550</v>
      </c>
      <c r="F71" s="17"/>
      <c r="G71" s="17"/>
      <c r="H71" s="17"/>
      <c r="I71" s="10"/>
      <c r="J71" s="20"/>
      <c r="K71" s="20"/>
    </row>
    <row r="72" spans="2:11">
      <c r="B72" s="32"/>
      <c r="C72" s="17"/>
      <c r="D72" s="17"/>
      <c r="E72" s="8">
        <f t="shared" si="1"/>
        <v>14090550</v>
      </c>
      <c r="F72" s="17"/>
      <c r="G72" s="17"/>
      <c r="H72" s="17"/>
      <c r="I72" s="10"/>
      <c r="J72" s="20"/>
      <c r="K72" s="20"/>
    </row>
    <row r="73" spans="2:11">
      <c r="B73" s="32"/>
      <c r="C73" s="17"/>
      <c r="D73" s="17"/>
      <c r="E73" s="8">
        <f t="shared" si="1"/>
        <v>14090550</v>
      </c>
      <c r="F73" s="17"/>
      <c r="G73" s="17"/>
      <c r="H73" s="17"/>
      <c r="I73" s="10"/>
      <c r="J73" s="20"/>
      <c r="K73" s="20"/>
    </row>
    <row r="74" spans="2:11">
      <c r="B74" s="32"/>
      <c r="C74" s="17"/>
      <c r="D74" s="17"/>
      <c r="E74" s="8">
        <f t="shared" si="1"/>
        <v>14090550</v>
      </c>
      <c r="F74" s="17"/>
      <c r="G74" s="17"/>
      <c r="H74" s="17"/>
      <c r="I74" s="10"/>
      <c r="J74" s="20"/>
      <c r="K74" s="20"/>
    </row>
    <row r="75" spans="2:11">
      <c r="B75" s="32"/>
      <c r="C75" s="17"/>
      <c r="D75" s="17"/>
      <c r="E75" s="8">
        <f t="shared" si="1"/>
        <v>14090550</v>
      </c>
      <c r="F75" s="17"/>
      <c r="G75" s="17"/>
      <c r="H75" s="17"/>
      <c r="I75" s="10"/>
    </row>
    <row r="76" spans="2:11">
      <c r="B76" s="32"/>
      <c r="C76" s="17"/>
      <c r="D76" s="17"/>
      <c r="E76" s="8">
        <f t="shared" si="1"/>
        <v>14090550</v>
      </c>
      <c r="F76" s="17"/>
      <c r="G76" s="17"/>
      <c r="H76" s="17"/>
      <c r="I76" s="10"/>
      <c r="J76" s="20"/>
      <c r="K76" s="20"/>
    </row>
    <row r="77" spans="2:11">
      <c r="B77" s="32"/>
      <c r="C77" s="17"/>
      <c r="D77" s="17"/>
      <c r="E77" s="8">
        <f t="shared" si="1"/>
        <v>14090550</v>
      </c>
      <c r="F77" s="17"/>
      <c r="G77" s="17"/>
      <c r="H77" s="17"/>
      <c r="I77" s="10"/>
      <c r="J77" s="20"/>
      <c r="K77" s="20"/>
    </row>
    <row r="78" spans="2:11">
      <c r="B78" s="32"/>
      <c r="C78" s="17"/>
      <c r="D78" s="17"/>
      <c r="E78" s="8">
        <f t="shared" si="1"/>
        <v>14090550</v>
      </c>
      <c r="F78" s="17"/>
      <c r="G78" s="17"/>
      <c r="H78" s="17"/>
      <c r="I78" s="10"/>
      <c r="J78" s="20"/>
      <c r="K78" s="20"/>
    </row>
    <row r="79" spans="2:11">
      <c r="B79" s="32"/>
      <c r="C79" s="36"/>
      <c r="D79" s="17"/>
      <c r="E79" s="8">
        <f t="shared" si="1"/>
        <v>14090550</v>
      </c>
      <c r="F79" s="36"/>
      <c r="G79" s="36"/>
      <c r="H79" s="36"/>
      <c r="I79" s="10"/>
    </row>
    <row r="80" spans="2:11">
      <c r="B80" s="32"/>
      <c r="C80" s="17"/>
      <c r="D80" s="17"/>
      <c r="E80" s="8">
        <f t="shared" si="1"/>
        <v>14090550</v>
      </c>
      <c r="F80" s="17"/>
      <c r="G80" s="17"/>
      <c r="H80" s="17"/>
      <c r="I80" s="10"/>
    </row>
    <row r="81" spans="1:14">
      <c r="B81" s="32"/>
      <c r="C81" s="17"/>
      <c r="D81" s="17"/>
      <c r="E81" s="8">
        <f t="shared" si="1"/>
        <v>14090550</v>
      </c>
      <c r="F81" s="17"/>
      <c r="G81" s="17"/>
      <c r="H81" s="17"/>
      <c r="I81" s="10"/>
    </row>
    <row r="82" spans="1:14">
      <c r="B82" s="32"/>
      <c r="C82" s="17"/>
      <c r="D82" s="17"/>
      <c r="E82" s="8">
        <f t="shared" si="1"/>
        <v>14090550</v>
      </c>
      <c r="F82" s="17"/>
      <c r="G82" s="17"/>
      <c r="H82" s="17"/>
      <c r="I82" s="10"/>
    </row>
    <row r="83" spans="1:14">
      <c r="B83" s="32"/>
      <c r="C83" s="17"/>
      <c r="D83" s="17"/>
      <c r="E83" s="8">
        <f t="shared" si="1"/>
        <v>14090550</v>
      </c>
      <c r="F83" s="17"/>
      <c r="G83" s="17"/>
      <c r="H83" s="17"/>
      <c r="I83" s="10"/>
      <c r="J83" s="10"/>
      <c r="K83" s="10"/>
      <c r="L83" s="10"/>
    </row>
    <row r="84" spans="1:14">
      <c r="B84" s="32"/>
      <c r="C84" s="17"/>
      <c r="D84" s="17"/>
      <c r="E84" s="8">
        <f t="shared" si="1"/>
        <v>14090550</v>
      </c>
      <c r="F84" s="17"/>
      <c r="G84" s="17"/>
      <c r="H84" s="17"/>
      <c r="I84" s="10"/>
    </row>
    <row r="85" spans="1:14">
      <c r="B85" s="32"/>
      <c r="C85" s="17"/>
      <c r="D85" s="17"/>
      <c r="E85" s="8">
        <f t="shared" si="1"/>
        <v>14090550</v>
      </c>
      <c r="F85" s="17"/>
      <c r="G85" s="17"/>
      <c r="H85" s="17"/>
      <c r="I85" s="10"/>
      <c r="J85" s="10"/>
      <c r="K85" s="10"/>
    </row>
    <row r="86" spans="1:14">
      <c r="B86" s="2"/>
      <c r="C86" s="16"/>
      <c r="D86" s="16"/>
      <c r="E86" s="8">
        <f t="shared" si="1"/>
        <v>14090550</v>
      </c>
      <c r="F86" s="10"/>
      <c r="G86" s="10"/>
      <c r="H86" s="10"/>
      <c r="I86" s="10"/>
      <c r="J86" s="10"/>
      <c r="K86" s="10"/>
    </row>
    <row r="87" spans="1:14">
      <c r="B87" s="2"/>
      <c r="C87" s="16"/>
      <c r="D87" s="16"/>
      <c r="E87" s="8">
        <f t="shared" si="1"/>
        <v>14090550</v>
      </c>
      <c r="F87" s="10"/>
      <c r="G87" s="10"/>
      <c r="H87" s="17"/>
      <c r="I87" s="10"/>
      <c r="J87" s="10"/>
      <c r="K87" s="10"/>
    </row>
    <row r="88" spans="1:14">
      <c r="B88" s="39"/>
      <c r="C88" s="36"/>
      <c r="D88" s="36"/>
      <c r="E88" s="8">
        <f t="shared" si="1"/>
        <v>14090550</v>
      </c>
      <c r="F88" s="48"/>
      <c r="G88" s="48"/>
      <c r="H88" s="36"/>
      <c r="I88" s="10"/>
      <c r="J88" s="10"/>
      <c r="K88" s="10"/>
    </row>
    <row r="89" spans="1:14">
      <c r="B89" s="2"/>
      <c r="C89" s="16"/>
      <c r="D89" s="16"/>
      <c r="E89" s="8">
        <f t="shared" si="1"/>
        <v>14090550</v>
      </c>
      <c r="F89" s="17"/>
      <c r="G89" s="17"/>
      <c r="H89" s="10"/>
      <c r="I89" s="48"/>
      <c r="J89" s="10"/>
      <c r="K89" s="10"/>
    </row>
    <row r="90" spans="1:14">
      <c r="B90" s="2"/>
      <c r="C90" s="16"/>
      <c r="D90" s="16"/>
      <c r="E90" s="8">
        <f t="shared" si="1"/>
        <v>14090550</v>
      </c>
      <c r="F90" s="17"/>
      <c r="G90" s="17"/>
      <c r="H90" s="17"/>
      <c r="I90" s="48"/>
      <c r="J90" s="10"/>
      <c r="K90" s="10"/>
    </row>
    <row r="91" spans="1:14">
      <c r="A91" s="44"/>
      <c r="B91" s="44"/>
      <c r="C91" s="43"/>
      <c r="D91" s="43">
        <v>-34550</v>
      </c>
      <c r="E91" s="8">
        <f t="shared" si="1"/>
        <v>14056000</v>
      </c>
      <c r="F91" s="43"/>
      <c r="G91" s="43"/>
      <c r="H91" s="43"/>
      <c r="I91" s="44" t="s">
        <v>263</v>
      </c>
    </row>
    <row r="92" spans="1:14">
      <c r="B92" s="39"/>
      <c r="C92" s="17"/>
      <c r="D92" s="17"/>
      <c r="E92" s="8">
        <f t="shared" si="1"/>
        <v>14056000</v>
      </c>
      <c r="F92" s="17"/>
      <c r="G92" s="17"/>
      <c r="H92" s="17"/>
      <c r="I92" s="10"/>
    </row>
    <row r="93" spans="1:14">
      <c r="B93" s="32"/>
      <c r="C93" s="17"/>
      <c r="D93" s="17"/>
      <c r="E93" s="8">
        <f t="shared" si="1"/>
        <v>14056000</v>
      </c>
      <c r="F93" s="17"/>
      <c r="G93" s="17"/>
      <c r="H93" s="17"/>
      <c r="I93" s="10"/>
    </row>
    <row r="94" spans="1:14">
      <c r="B94" s="39"/>
      <c r="C94" s="17"/>
      <c r="D94" s="17"/>
      <c r="E94" s="8">
        <f t="shared" si="1"/>
        <v>14056000</v>
      </c>
      <c r="F94" s="36"/>
      <c r="G94" s="36"/>
      <c r="H94" s="36"/>
    </row>
    <row r="95" spans="1:14">
      <c r="B95" s="2"/>
      <c r="C95" s="16"/>
      <c r="D95" s="16"/>
      <c r="E95" s="8">
        <f t="shared" si="1"/>
        <v>14056000</v>
      </c>
      <c r="F95" s="17"/>
      <c r="G95" s="17"/>
      <c r="H95" s="17"/>
      <c r="I95" s="10"/>
      <c r="K95" s="44" t="s">
        <v>790</v>
      </c>
    </row>
    <row r="96" spans="1:14">
      <c r="B96" s="2"/>
      <c r="C96" s="16"/>
      <c r="D96" s="16"/>
      <c r="E96" s="8">
        <f t="shared" si="1"/>
        <v>14056000</v>
      </c>
      <c r="F96" s="17"/>
      <c r="G96" s="17"/>
      <c r="H96" s="17"/>
      <c r="I96" s="48"/>
      <c r="J96" s="48"/>
      <c r="K96" s="44" t="s">
        <v>784</v>
      </c>
      <c r="L96" s="53">
        <v>-18000000</v>
      </c>
      <c r="M96" s="44" t="s">
        <v>788</v>
      </c>
      <c r="N96" s="44"/>
    </row>
    <row r="97" spans="2:14">
      <c r="B97" s="2"/>
      <c r="C97" s="16"/>
      <c r="D97" s="16"/>
      <c r="E97" s="8">
        <f t="shared" si="1"/>
        <v>14056000</v>
      </c>
      <c r="F97" s="17"/>
      <c r="G97" s="17"/>
      <c r="H97" s="17"/>
      <c r="I97" s="48"/>
      <c r="J97" s="48"/>
      <c r="K97" s="44" t="s">
        <v>784</v>
      </c>
      <c r="L97" s="53">
        <v>-35000000</v>
      </c>
      <c r="M97" s="44" t="s">
        <v>789</v>
      </c>
      <c r="N97" s="44"/>
    </row>
    <row r="98" spans="2:14">
      <c r="B98" s="2"/>
      <c r="C98" s="16"/>
      <c r="D98" s="16"/>
      <c r="E98" s="8">
        <f t="shared" si="1"/>
        <v>14056000</v>
      </c>
      <c r="F98" s="16"/>
      <c r="G98" s="16"/>
      <c r="H98" s="16"/>
      <c r="I98" s="48"/>
      <c r="J98" s="48"/>
      <c r="K98" s="44" t="s">
        <v>784</v>
      </c>
      <c r="L98" s="53">
        <v>-10000000</v>
      </c>
      <c r="M98" s="44" t="s">
        <v>782</v>
      </c>
      <c r="N98" s="44"/>
    </row>
    <row r="99" spans="2:14">
      <c r="B99" s="2"/>
      <c r="C99" s="16"/>
      <c r="D99" s="16"/>
      <c r="E99" s="8">
        <f t="shared" si="1"/>
        <v>14056000</v>
      </c>
      <c r="F99" s="16"/>
      <c r="G99" s="16"/>
      <c r="H99" s="16"/>
      <c r="I99" s="54"/>
      <c r="J99" s="48"/>
      <c r="K99" s="44" t="s">
        <v>785</v>
      </c>
      <c r="L99" s="53">
        <f>SUM(L96:L98)</f>
        <v>-63000000</v>
      </c>
      <c r="M99" s="44"/>
      <c r="N99" s="44"/>
    </row>
    <row r="100" spans="2:14">
      <c r="B100" s="2"/>
      <c r="C100" s="16"/>
      <c r="D100" s="16"/>
      <c r="E100" s="8">
        <f t="shared" si="1"/>
        <v>14056000</v>
      </c>
      <c r="F100" s="16"/>
      <c r="G100" s="16"/>
      <c r="H100" s="16"/>
      <c r="I100" s="48"/>
      <c r="J100" s="48"/>
      <c r="K100" s="44"/>
      <c r="L100" s="53">
        <v>80000000</v>
      </c>
      <c r="M100" s="44" t="s">
        <v>713</v>
      </c>
      <c r="N100" s="44"/>
    </row>
    <row r="101" spans="2:14">
      <c r="B101" s="2"/>
      <c r="C101" s="16"/>
      <c r="D101" s="16"/>
      <c r="E101" s="8">
        <f t="shared" si="1"/>
        <v>14056000</v>
      </c>
      <c r="F101" s="16"/>
      <c r="G101" s="16"/>
      <c r="H101" s="16"/>
      <c r="I101" s="48"/>
      <c r="J101" s="48"/>
      <c r="K101" s="44"/>
      <c r="L101" s="53">
        <f>L99+L100</f>
        <v>17000000</v>
      </c>
      <c r="M101" s="44" t="s">
        <v>714</v>
      </c>
      <c r="N101" s="44"/>
    </row>
    <row r="102" spans="2:14">
      <c r="B102" s="2"/>
      <c r="C102" s="16"/>
      <c r="D102" s="16"/>
      <c r="E102" s="8">
        <f t="shared" si="1"/>
        <v>14056000</v>
      </c>
      <c r="F102" s="16"/>
      <c r="G102" s="16"/>
      <c r="H102" s="16"/>
      <c r="I102" s="10"/>
      <c r="J102" s="10"/>
      <c r="K102" s="44" t="s">
        <v>784</v>
      </c>
      <c r="L102" s="53">
        <v>-10000000</v>
      </c>
      <c r="M102" s="44" t="s">
        <v>783</v>
      </c>
      <c r="N102" s="19"/>
    </row>
    <row r="103" spans="2:14">
      <c r="B103" s="2"/>
      <c r="C103" s="16"/>
      <c r="D103" s="16"/>
      <c r="E103" s="8">
        <f t="shared" si="1"/>
        <v>14056000</v>
      </c>
      <c r="F103" s="16"/>
      <c r="G103" s="16"/>
      <c r="H103" s="16"/>
      <c r="K103" s="44" t="s">
        <v>784</v>
      </c>
      <c r="L103" s="53">
        <v>-7000000</v>
      </c>
      <c r="M103" s="44" t="s">
        <v>786</v>
      </c>
      <c r="N103" s="19"/>
    </row>
    <row r="104" spans="2:14">
      <c r="B104" s="2"/>
      <c r="C104" s="16"/>
      <c r="D104" s="16"/>
      <c r="E104" s="8">
        <f t="shared" si="1"/>
        <v>14056000</v>
      </c>
      <c r="F104" s="16"/>
      <c r="G104" s="16"/>
      <c r="H104" s="16"/>
      <c r="K104" s="44" t="s">
        <v>714</v>
      </c>
      <c r="L104" s="53">
        <f>L101+L102+L103</f>
        <v>0</v>
      </c>
    </row>
    <row r="105" spans="2:14">
      <c r="B105" s="2"/>
      <c r="C105" s="16"/>
      <c r="D105" s="16"/>
      <c r="E105" s="8">
        <f t="shared" si="1"/>
        <v>14056000</v>
      </c>
      <c r="F105" s="16"/>
      <c r="G105" s="16"/>
      <c r="H105" s="16"/>
    </row>
    <row r="106" spans="2:14">
      <c r="B106" s="2"/>
      <c r="C106" s="17"/>
      <c r="D106" s="17"/>
      <c r="E106" s="8">
        <f t="shared" si="1"/>
        <v>14056000</v>
      </c>
      <c r="F106" s="17"/>
      <c r="G106" s="17"/>
      <c r="H106" s="17"/>
      <c r="I106" s="10"/>
    </row>
    <row r="107" spans="2:14">
      <c r="B107" s="32"/>
      <c r="C107" s="17"/>
      <c r="D107" s="17"/>
      <c r="E107" s="8">
        <f t="shared" si="1"/>
        <v>14056000</v>
      </c>
      <c r="F107" s="17"/>
      <c r="G107" s="17"/>
      <c r="H107" s="17"/>
      <c r="I107" s="10"/>
      <c r="J107" s="10"/>
      <c r="K107" s="10"/>
      <c r="L107" s="10"/>
      <c r="M107" s="10"/>
    </row>
    <row r="108" spans="2:14">
      <c r="B108" s="32"/>
      <c r="C108" s="17"/>
      <c r="D108" s="17"/>
      <c r="E108" s="8">
        <f t="shared" si="1"/>
        <v>14056000</v>
      </c>
      <c r="F108" s="17"/>
      <c r="G108" s="17"/>
      <c r="H108" s="17"/>
      <c r="I108" s="10"/>
      <c r="J108" s="10"/>
      <c r="K108" s="10"/>
      <c r="L108" s="10"/>
      <c r="M108" s="10"/>
    </row>
    <row r="109" spans="2:14">
      <c r="B109" s="32"/>
      <c r="C109" s="17"/>
      <c r="D109" s="17"/>
      <c r="E109" s="8">
        <f t="shared" si="1"/>
        <v>14056000</v>
      </c>
      <c r="F109" s="17"/>
      <c r="G109" s="17"/>
      <c r="H109" s="17"/>
      <c r="I109" s="10"/>
      <c r="J109" s="10"/>
      <c r="K109" s="10"/>
      <c r="L109" s="10"/>
      <c r="M109" s="10"/>
    </row>
    <row r="110" spans="2:14">
      <c r="B110" s="2"/>
      <c r="C110" s="16"/>
      <c r="D110" s="16"/>
      <c r="E110" s="8">
        <f t="shared" si="1"/>
        <v>14056000</v>
      </c>
      <c r="F110" s="17"/>
      <c r="G110" s="17"/>
      <c r="H110" s="17"/>
      <c r="I110" s="10"/>
      <c r="J110" s="10"/>
      <c r="K110" s="10"/>
      <c r="L110" s="10"/>
      <c r="M110" s="10"/>
    </row>
    <row r="111" spans="2:14">
      <c r="B111" s="2"/>
      <c r="C111" s="16"/>
      <c r="D111" s="16"/>
      <c r="E111" s="8">
        <f t="shared" si="1"/>
        <v>14056000</v>
      </c>
      <c r="F111" s="17"/>
      <c r="G111" s="17"/>
      <c r="H111" s="17"/>
      <c r="I111" s="10"/>
      <c r="J111" s="10"/>
      <c r="K111" s="10"/>
      <c r="L111" s="10"/>
      <c r="M111" s="10"/>
    </row>
    <row r="112" spans="2:14">
      <c r="B112" s="2"/>
      <c r="C112" s="16"/>
      <c r="D112" s="16"/>
      <c r="E112" s="8">
        <f t="shared" si="1"/>
        <v>14056000</v>
      </c>
      <c r="F112" s="17"/>
      <c r="G112" s="17"/>
      <c r="H112" s="17"/>
      <c r="I112" s="10"/>
      <c r="J112" s="10"/>
      <c r="K112" s="10"/>
      <c r="L112" s="10"/>
      <c r="M112" s="10"/>
    </row>
    <row r="113" spans="2:9">
      <c r="B113" s="2"/>
      <c r="C113" s="16"/>
      <c r="D113" s="16"/>
      <c r="E113" s="8">
        <f t="shared" si="1"/>
        <v>14056000</v>
      </c>
      <c r="F113" s="16"/>
      <c r="G113" s="16"/>
      <c r="H113" s="16"/>
    </row>
    <row r="114" spans="2:9">
      <c r="B114" s="2"/>
      <c r="C114" s="16"/>
      <c r="D114" s="16"/>
      <c r="E114" s="8">
        <f t="shared" si="1"/>
        <v>14056000</v>
      </c>
      <c r="F114" s="16"/>
      <c r="G114" s="16"/>
      <c r="H114" s="16"/>
    </row>
    <row r="115" spans="2:9">
      <c r="B115" s="2"/>
      <c r="C115" s="16"/>
      <c r="D115" s="16"/>
      <c r="E115" s="8">
        <f t="shared" si="1"/>
        <v>14056000</v>
      </c>
      <c r="F115" s="16"/>
      <c r="G115" s="16"/>
      <c r="H115" s="16"/>
    </row>
    <row r="116" spans="2:9">
      <c r="B116" s="2"/>
      <c r="C116" s="16"/>
      <c r="D116" s="16"/>
      <c r="E116" s="8">
        <f t="shared" si="1"/>
        <v>14056000</v>
      </c>
      <c r="F116" s="16"/>
      <c r="G116" s="16"/>
      <c r="H116" s="16"/>
    </row>
    <row r="117" spans="2:9">
      <c r="B117" s="2"/>
      <c r="C117" s="16"/>
      <c r="D117" s="16"/>
      <c r="E117" s="8">
        <f t="shared" si="1"/>
        <v>14056000</v>
      </c>
      <c r="F117" s="16"/>
      <c r="G117" s="16"/>
      <c r="H117" s="16"/>
    </row>
    <row r="118" spans="2:9">
      <c r="B118" s="2"/>
      <c r="C118" s="16"/>
      <c r="D118" s="16"/>
      <c r="E118" s="8">
        <f t="shared" si="1"/>
        <v>14056000</v>
      </c>
      <c r="F118" s="16"/>
      <c r="G118" s="16"/>
      <c r="H118" s="16"/>
    </row>
    <row r="119" spans="2:9">
      <c r="B119" s="2"/>
      <c r="C119" s="16"/>
      <c r="D119" s="16"/>
      <c r="E119" s="8">
        <f t="shared" si="1"/>
        <v>14056000</v>
      </c>
      <c r="F119" s="16"/>
      <c r="G119" s="16"/>
      <c r="H119" s="16"/>
    </row>
    <row r="120" spans="2:9">
      <c r="B120" s="2"/>
      <c r="C120" s="16"/>
      <c r="D120" s="16"/>
      <c r="E120" s="8">
        <f t="shared" si="1"/>
        <v>14056000</v>
      </c>
      <c r="F120" s="16"/>
      <c r="G120" s="16"/>
      <c r="H120" s="16"/>
    </row>
    <row r="121" spans="2:9">
      <c r="B121" s="2"/>
      <c r="C121" s="16"/>
      <c r="D121" s="16"/>
      <c r="E121" s="8">
        <f t="shared" si="1"/>
        <v>14056000</v>
      </c>
      <c r="F121" s="16"/>
      <c r="G121" s="16"/>
      <c r="H121" s="16"/>
    </row>
    <row r="122" spans="2:9">
      <c r="B122" s="2"/>
      <c r="C122" s="16"/>
      <c r="D122" s="16"/>
      <c r="E122" s="8">
        <f t="shared" si="1"/>
        <v>14056000</v>
      </c>
      <c r="F122" s="16"/>
      <c r="G122" s="16"/>
      <c r="H122" s="16"/>
    </row>
    <row r="123" spans="2:9">
      <c r="C123" s="16"/>
      <c r="D123" s="16"/>
      <c r="E123" s="8">
        <f t="shared" si="1"/>
        <v>14056000</v>
      </c>
      <c r="G123" s="16"/>
      <c r="I123" s="24"/>
    </row>
    <row r="124" spans="2:9">
      <c r="C124" s="16"/>
      <c r="D124" s="16"/>
      <c r="E124" s="8">
        <f t="shared" si="1"/>
        <v>14056000</v>
      </c>
      <c r="I124" s="24"/>
    </row>
    <row r="125" spans="2:9">
      <c r="B125" s="2"/>
      <c r="C125" s="16"/>
      <c r="D125" s="16"/>
      <c r="E125" s="8">
        <f t="shared" si="1"/>
        <v>14056000</v>
      </c>
      <c r="F125" s="16"/>
      <c r="G125" s="16"/>
      <c r="H125" s="16"/>
    </row>
    <row r="126" spans="2:9">
      <c r="C126" s="16"/>
      <c r="D126" s="16"/>
      <c r="E126" s="8">
        <f t="shared" si="1"/>
        <v>14056000</v>
      </c>
      <c r="F126" s="16"/>
      <c r="G126" s="16"/>
      <c r="H126" s="16"/>
    </row>
    <row r="127" spans="2:9">
      <c r="C127" s="16"/>
      <c r="D127" s="16"/>
      <c r="E127" s="8">
        <f t="shared" si="1"/>
        <v>14056000</v>
      </c>
      <c r="F127" s="16"/>
      <c r="G127" s="16"/>
      <c r="H127" s="16"/>
    </row>
    <row r="128" spans="2:9">
      <c r="C128" s="16"/>
      <c r="D128" s="16"/>
      <c r="E128" s="8">
        <f t="shared" si="1"/>
        <v>14056000</v>
      </c>
      <c r="F128" s="16"/>
      <c r="G128" s="16"/>
      <c r="H128" s="16"/>
    </row>
    <row r="129" spans="2:8">
      <c r="C129" s="16"/>
      <c r="D129" s="16"/>
      <c r="E129" s="8">
        <f t="shared" si="1"/>
        <v>14056000</v>
      </c>
      <c r="F129" s="16"/>
      <c r="G129" s="16"/>
      <c r="H129" s="16"/>
    </row>
    <row r="130" spans="2:8">
      <c r="B130" s="2"/>
      <c r="C130" s="16"/>
      <c r="D130" s="16"/>
      <c r="E130" s="8">
        <f t="shared" si="1"/>
        <v>14056000</v>
      </c>
      <c r="F130" s="16"/>
      <c r="G130" s="16"/>
      <c r="H130" s="16"/>
    </row>
    <row r="131" spans="2:8">
      <c r="B131" s="2"/>
      <c r="C131" s="16"/>
      <c r="D131" s="16"/>
      <c r="E131" s="8">
        <f t="shared" si="1"/>
        <v>14056000</v>
      </c>
      <c r="F131" s="16"/>
      <c r="G131" s="16"/>
      <c r="H131" s="16"/>
    </row>
    <row r="132" spans="2:8">
      <c r="C132" s="16"/>
      <c r="D132" s="16"/>
      <c r="E132" s="8">
        <f t="shared" si="1"/>
        <v>14056000</v>
      </c>
      <c r="F132" s="16"/>
      <c r="G132" s="16"/>
      <c r="H132" s="16"/>
    </row>
    <row r="133" spans="2:8">
      <c r="C133" s="16"/>
      <c r="D133" s="16"/>
      <c r="E133" s="8">
        <f t="shared" si="1"/>
        <v>14056000</v>
      </c>
      <c r="F133" s="16"/>
      <c r="G133" s="16"/>
      <c r="H133" s="16"/>
    </row>
    <row r="134" spans="2:8">
      <c r="C134" s="16"/>
      <c r="D134" s="16"/>
      <c r="E134" s="8">
        <f t="shared" si="1"/>
        <v>14056000</v>
      </c>
      <c r="F134" s="16"/>
      <c r="G134" s="16"/>
      <c r="H134" s="16"/>
    </row>
    <row r="135" spans="2:8">
      <c r="C135" s="16"/>
      <c r="D135" s="16"/>
      <c r="E135" s="8">
        <f t="shared" ref="E135:E151" si="2">E134+C135+D135</f>
        <v>14056000</v>
      </c>
      <c r="F135" s="16"/>
      <c r="G135" s="16"/>
      <c r="H135" s="16"/>
    </row>
    <row r="136" spans="2:8">
      <c r="C136" s="16"/>
      <c r="D136" s="16"/>
      <c r="E136" s="8">
        <f t="shared" si="2"/>
        <v>14056000</v>
      </c>
      <c r="F136" s="16"/>
      <c r="G136" s="16"/>
      <c r="H136" s="16"/>
    </row>
    <row r="137" spans="2:8">
      <c r="C137" s="16"/>
      <c r="D137" s="16"/>
      <c r="E137" s="8">
        <f t="shared" si="2"/>
        <v>14056000</v>
      </c>
      <c r="F137" s="16"/>
      <c r="G137" s="16"/>
      <c r="H137" s="16"/>
    </row>
    <row r="138" spans="2:8">
      <c r="C138" s="16"/>
      <c r="D138" s="16"/>
      <c r="E138" s="8">
        <f t="shared" si="2"/>
        <v>14056000</v>
      </c>
      <c r="F138" s="16"/>
      <c r="G138" s="16"/>
      <c r="H138" s="16"/>
    </row>
    <row r="139" spans="2:8">
      <c r="C139" s="16"/>
      <c r="D139" s="16"/>
      <c r="E139" s="8">
        <f t="shared" si="2"/>
        <v>14056000</v>
      </c>
      <c r="F139" s="16"/>
      <c r="G139" s="16"/>
      <c r="H139" s="16"/>
    </row>
    <row r="140" spans="2:8">
      <c r="C140" s="16"/>
      <c r="D140" s="16"/>
      <c r="E140" s="8">
        <f t="shared" si="2"/>
        <v>14056000</v>
      </c>
      <c r="F140" s="16"/>
      <c r="G140" s="16"/>
      <c r="H140" s="16"/>
    </row>
    <row r="141" spans="2:8">
      <c r="C141" s="16"/>
      <c r="D141" s="16"/>
      <c r="E141" s="8">
        <f t="shared" si="2"/>
        <v>14056000</v>
      </c>
      <c r="F141" s="16"/>
      <c r="G141" s="16"/>
      <c r="H141" s="16"/>
    </row>
    <row r="142" spans="2:8">
      <c r="C142" s="16"/>
      <c r="D142" s="16"/>
      <c r="E142" s="8">
        <f t="shared" si="2"/>
        <v>14056000</v>
      </c>
      <c r="F142" s="16"/>
      <c r="G142" s="16"/>
      <c r="H142" s="16"/>
    </row>
    <row r="143" spans="2:8">
      <c r="C143" s="16"/>
      <c r="D143" s="16"/>
      <c r="E143" s="8">
        <f t="shared" si="2"/>
        <v>14056000</v>
      </c>
      <c r="F143" s="16"/>
      <c r="G143" s="16"/>
      <c r="H143" s="16"/>
    </row>
    <row r="144" spans="2:8">
      <c r="C144" s="16"/>
      <c r="D144" s="16"/>
      <c r="E144" s="8">
        <f t="shared" si="2"/>
        <v>14056000</v>
      </c>
      <c r="F144" s="16"/>
      <c r="G144" s="16"/>
      <c r="H144" s="16"/>
    </row>
    <row r="145" spans="3:10">
      <c r="C145" s="16"/>
      <c r="D145" s="16"/>
      <c r="E145" s="8">
        <f t="shared" si="2"/>
        <v>14056000</v>
      </c>
      <c r="F145" s="16"/>
      <c r="G145" s="16"/>
      <c r="H145" s="16"/>
    </row>
    <row r="146" spans="3:10">
      <c r="C146" s="16"/>
      <c r="D146" s="16"/>
      <c r="E146" s="8">
        <f t="shared" si="2"/>
        <v>14056000</v>
      </c>
      <c r="F146" s="16"/>
      <c r="G146" s="16"/>
      <c r="H146" s="16"/>
    </row>
    <row r="147" spans="3:10">
      <c r="C147" s="16"/>
      <c r="D147" s="16"/>
      <c r="E147" s="8">
        <f t="shared" si="2"/>
        <v>14056000</v>
      </c>
      <c r="F147" s="16"/>
      <c r="G147" s="16"/>
      <c r="H147" s="16"/>
      <c r="I147" s="2"/>
    </row>
    <row r="148" spans="3:10">
      <c r="C148" s="16"/>
      <c r="D148" s="16"/>
      <c r="E148" s="8">
        <f t="shared" si="2"/>
        <v>14056000</v>
      </c>
      <c r="F148" s="16"/>
      <c r="G148" s="16"/>
      <c r="H148" s="16"/>
      <c r="J148" s="4"/>
    </row>
    <row r="149" spans="3:10">
      <c r="C149" s="16"/>
      <c r="D149" s="16">
        <v>-13000000</v>
      </c>
      <c r="E149" s="8">
        <f t="shared" si="2"/>
        <v>1056000</v>
      </c>
      <c r="F149" s="16"/>
      <c r="G149" s="16"/>
      <c r="H149" s="16"/>
      <c r="I149" s="1" t="s">
        <v>557</v>
      </c>
      <c r="J149" s="4" t="s">
        <v>930</v>
      </c>
    </row>
    <row r="150" spans="3:10">
      <c r="C150" s="16"/>
      <c r="D150" s="16"/>
      <c r="E150" s="8">
        <f t="shared" si="2"/>
        <v>1056000</v>
      </c>
      <c r="F150" s="16"/>
      <c r="G150" s="16"/>
      <c r="H150" s="16"/>
      <c r="J150" s="4"/>
    </row>
    <row r="151" spans="3:10">
      <c r="C151" s="4"/>
      <c r="D151" s="16"/>
      <c r="E151" s="8">
        <f t="shared" si="2"/>
        <v>1056000</v>
      </c>
      <c r="F151" s="4"/>
      <c r="G151" s="4"/>
      <c r="H151" s="4"/>
      <c r="J151" s="4"/>
    </row>
    <row r="152" spans="3:10">
      <c r="C152" s="4"/>
      <c r="D152" s="4"/>
      <c r="E152" s="8"/>
      <c r="F152" s="4"/>
      <c r="G152" s="4"/>
      <c r="H152" s="4"/>
    </row>
    <row r="153" spans="3:10">
      <c r="C153" s="4"/>
      <c r="D153" s="4"/>
      <c r="E153" s="8"/>
      <c r="F153" s="4"/>
      <c r="G153" s="4"/>
      <c r="H153" s="4"/>
    </row>
    <row r="154" spans="3:10">
      <c r="C154" s="4"/>
      <c r="D154" s="4"/>
      <c r="E154" s="8"/>
      <c r="F154" s="4"/>
      <c r="G154" s="4"/>
      <c r="H154" s="4"/>
    </row>
    <row r="155" spans="3:10">
      <c r="C155" s="4"/>
      <c r="D155" s="4"/>
      <c r="E155" s="8"/>
      <c r="F155" s="4"/>
      <c r="G155" s="4"/>
      <c r="H155" s="4"/>
    </row>
    <row r="156" spans="3:10">
      <c r="C156" s="4"/>
      <c r="D156" s="4"/>
      <c r="E156" s="8"/>
      <c r="F156" s="4"/>
      <c r="G156" s="4"/>
      <c r="H156" s="4"/>
    </row>
    <row r="157" spans="3:10">
      <c r="C157" s="4"/>
      <c r="D157" s="4"/>
      <c r="E157" s="8"/>
      <c r="F157" s="4"/>
      <c r="G157" s="4"/>
      <c r="H157" s="4"/>
    </row>
    <row r="158" spans="3:10">
      <c r="E158" s="7"/>
    </row>
    <row r="159" spans="3:10">
      <c r="E159" s="7"/>
    </row>
    <row r="160" spans="3:10">
      <c r="E160" s="7"/>
    </row>
  </sheetData>
  <pageMargins left="0.7" right="0.7" top="0.75" bottom="0.75" header="0.3" footer="0.3"/>
  <pageSetup orientation="portrait" verticalDpi="200" r:id="rId1"/>
</worksheet>
</file>

<file path=xl/worksheets/sheet38.xml><?xml version="1.0" encoding="utf-8"?>
<worksheet xmlns="http://schemas.openxmlformats.org/spreadsheetml/2006/main" xmlns:r="http://schemas.openxmlformats.org/officeDocument/2006/relationships">
  <dimension ref="A2:N163"/>
  <sheetViews>
    <sheetView workbookViewId="0">
      <selection activeCell="I18" sqref="I18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9.28515625" style="1" bestFit="1" customWidth="1"/>
    <col min="14" max="14" width="6.42578125" style="1" bestFit="1" customWidth="1"/>
    <col min="15" max="15" width="7.2851562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14090550</v>
      </c>
      <c r="F4" s="29">
        <v>0</v>
      </c>
      <c r="G4" s="13"/>
      <c r="H4" s="22">
        <v>21993850</v>
      </c>
    </row>
    <row r="5" spans="2:11">
      <c r="B5" s="2"/>
      <c r="C5" s="16"/>
      <c r="D5" s="16"/>
      <c r="E5" s="8">
        <f>E4+C5+D5</f>
        <v>14090550</v>
      </c>
      <c r="F5" s="17"/>
      <c r="G5" s="17"/>
      <c r="H5" s="17"/>
    </row>
    <row r="6" spans="2:11">
      <c r="B6" s="2">
        <v>43864</v>
      </c>
      <c r="C6" s="16"/>
      <c r="D6" s="16">
        <v>-12000</v>
      </c>
      <c r="E6" s="8">
        <f t="shared" ref="E6:E73" si="0">E5+C6+D6</f>
        <v>14078550</v>
      </c>
      <c r="F6" s="17"/>
      <c r="G6" s="17"/>
      <c r="H6" s="17"/>
      <c r="I6" s="10" t="s">
        <v>340</v>
      </c>
    </row>
    <row r="7" spans="2:11">
      <c r="B7" s="2">
        <v>43864</v>
      </c>
      <c r="C7" s="16"/>
      <c r="D7" s="16">
        <v>-7800</v>
      </c>
      <c r="E7" s="8">
        <f t="shared" si="0"/>
        <v>14070750</v>
      </c>
      <c r="F7" s="17"/>
      <c r="G7" s="17"/>
      <c r="H7" s="17"/>
      <c r="I7" s="10" t="s">
        <v>931</v>
      </c>
    </row>
    <row r="8" spans="2:11">
      <c r="B8" s="2">
        <v>43864</v>
      </c>
      <c r="C8" s="16"/>
      <c r="D8" s="16"/>
      <c r="E8" s="8">
        <f t="shared" si="0"/>
        <v>14070750</v>
      </c>
      <c r="F8" s="17">
        <v>42500</v>
      </c>
      <c r="G8" s="17"/>
      <c r="H8" s="17"/>
      <c r="I8" s="10" t="s">
        <v>933</v>
      </c>
    </row>
    <row r="9" spans="2:11">
      <c r="B9" s="2">
        <v>43865</v>
      </c>
      <c r="C9" s="16"/>
      <c r="D9" s="16"/>
      <c r="E9" s="8">
        <f t="shared" si="0"/>
        <v>14070750</v>
      </c>
      <c r="F9" s="17">
        <v>85300</v>
      </c>
      <c r="G9" s="17"/>
      <c r="H9" s="17"/>
      <c r="I9" s="1" t="s">
        <v>932</v>
      </c>
    </row>
    <row r="10" spans="2:11">
      <c r="B10" s="2">
        <v>43865</v>
      </c>
      <c r="C10" s="16"/>
      <c r="D10" s="16">
        <v>-5400</v>
      </c>
      <c r="E10" s="8">
        <f t="shared" si="0"/>
        <v>14065350</v>
      </c>
      <c r="F10" s="17"/>
      <c r="G10" s="17"/>
      <c r="H10" s="17"/>
      <c r="I10" s="10" t="s">
        <v>340</v>
      </c>
    </row>
    <row r="11" spans="2:11">
      <c r="B11" s="2">
        <v>43869</v>
      </c>
      <c r="C11" s="17">
        <v>282000</v>
      </c>
      <c r="D11" s="17"/>
      <c r="E11" s="8">
        <f t="shared" si="0"/>
        <v>14347350</v>
      </c>
      <c r="F11" s="17"/>
      <c r="G11" s="17"/>
      <c r="H11" s="17"/>
      <c r="I11" s="1" t="s">
        <v>934</v>
      </c>
      <c r="J11" s="20"/>
      <c r="K11" s="20"/>
    </row>
    <row r="12" spans="2:11">
      <c r="B12" s="2">
        <v>43869</v>
      </c>
      <c r="C12" s="17"/>
      <c r="D12" s="17">
        <v>-24000</v>
      </c>
      <c r="E12" s="8">
        <f t="shared" si="0"/>
        <v>14323350</v>
      </c>
      <c r="F12" s="17"/>
      <c r="G12" s="17"/>
      <c r="H12" s="17"/>
      <c r="I12" s="1" t="s">
        <v>935</v>
      </c>
      <c r="J12" s="20"/>
      <c r="K12" s="20"/>
    </row>
    <row r="13" spans="2:11">
      <c r="B13" s="2">
        <v>43871</v>
      </c>
      <c r="C13" s="17"/>
      <c r="D13" s="17"/>
      <c r="E13" s="8">
        <f t="shared" si="0"/>
        <v>14323350</v>
      </c>
      <c r="F13" s="17">
        <v>200000</v>
      </c>
      <c r="G13" s="17"/>
      <c r="H13" s="17"/>
      <c r="I13" s="10" t="s">
        <v>936</v>
      </c>
      <c r="J13" s="20"/>
      <c r="K13" s="20"/>
    </row>
    <row r="14" spans="2:11">
      <c r="B14" s="2">
        <v>43871</v>
      </c>
      <c r="C14" s="17">
        <v>150000</v>
      </c>
      <c r="D14" s="17"/>
      <c r="E14" s="8">
        <f t="shared" si="0"/>
        <v>14473350</v>
      </c>
      <c r="F14" s="17"/>
      <c r="G14" s="17"/>
      <c r="H14" s="17"/>
      <c r="I14" s="10" t="s">
        <v>937</v>
      </c>
      <c r="J14" s="20"/>
      <c r="K14" s="20"/>
    </row>
    <row r="15" spans="2:11">
      <c r="B15" s="32">
        <v>43871</v>
      </c>
      <c r="C15" s="17">
        <v>12000</v>
      </c>
      <c r="D15" s="17"/>
      <c r="E15" s="8">
        <f t="shared" si="0"/>
        <v>14485350</v>
      </c>
      <c r="F15" s="17"/>
      <c r="G15" s="17"/>
      <c r="H15" s="17"/>
      <c r="I15" s="10" t="s">
        <v>942</v>
      </c>
      <c r="J15" s="20"/>
      <c r="K15" s="20"/>
    </row>
    <row r="16" spans="2:11">
      <c r="B16" s="32">
        <v>43871</v>
      </c>
      <c r="C16" s="17">
        <v>100000</v>
      </c>
      <c r="D16" s="17"/>
      <c r="E16" s="8">
        <f t="shared" si="0"/>
        <v>14585350</v>
      </c>
      <c r="F16" s="17"/>
      <c r="G16" s="17"/>
      <c r="H16" s="17"/>
      <c r="I16" s="10" t="s">
        <v>939</v>
      </c>
      <c r="J16" s="20"/>
      <c r="K16" s="20"/>
    </row>
    <row r="17" spans="2:12">
      <c r="B17" s="32">
        <v>43509</v>
      </c>
      <c r="C17" s="17"/>
      <c r="D17" s="17">
        <v>-4800</v>
      </c>
      <c r="E17" s="8">
        <f t="shared" si="0"/>
        <v>14580550</v>
      </c>
      <c r="F17" s="17"/>
      <c r="G17" s="17"/>
      <c r="H17" s="17"/>
      <c r="I17" s="10" t="s">
        <v>940</v>
      </c>
      <c r="J17" s="20"/>
      <c r="K17" s="20"/>
      <c r="L17" s="20"/>
    </row>
    <row r="18" spans="2:12">
      <c r="B18" s="32">
        <v>43874</v>
      </c>
      <c r="C18" s="17">
        <v>5000000</v>
      </c>
      <c r="D18" s="17"/>
      <c r="E18" s="8">
        <f t="shared" si="0"/>
        <v>19580550</v>
      </c>
      <c r="F18" s="17"/>
      <c r="G18" s="17"/>
      <c r="H18" s="17"/>
      <c r="I18" s="10" t="s">
        <v>892</v>
      </c>
      <c r="J18" s="50"/>
      <c r="K18" s="20"/>
    </row>
    <row r="19" spans="2:12">
      <c r="B19" s="32">
        <v>43875</v>
      </c>
      <c r="C19" s="17"/>
      <c r="D19" s="17">
        <v>-8000</v>
      </c>
      <c r="E19" s="8">
        <f t="shared" si="0"/>
        <v>19572550</v>
      </c>
      <c r="F19" s="17"/>
      <c r="G19" s="17"/>
      <c r="H19" s="17"/>
      <c r="I19" s="10" t="s">
        <v>340</v>
      </c>
      <c r="J19" s="20"/>
      <c r="K19" s="20"/>
    </row>
    <row r="20" spans="2:12">
      <c r="B20" s="32">
        <v>43875</v>
      </c>
      <c r="C20" s="17"/>
      <c r="D20" s="17">
        <v>-118600</v>
      </c>
      <c r="E20" s="8">
        <f t="shared" si="0"/>
        <v>19453950</v>
      </c>
      <c r="F20" s="17"/>
      <c r="G20" s="17"/>
      <c r="H20" s="17"/>
      <c r="I20" s="1" t="s">
        <v>96</v>
      </c>
      <c r="J20" s="20"/>
      <c r="K20" s="20"/>
    </row>
    <row r="21" spans="2:12">
      <c r="B21" s="32">
        <v>43875</v>
      </c>
      <c r="C21" s="17"/>
      <c r="D21" s="17">
        <v>-442000</v>
      </c>
      <c r="E21" s="8">
        <f t="shared" si="0"/>
        <v>19011950</v>
      </c>
      <c r="F21" s="17"/>
      <c r="G21" s="17"/>
      <c r="H21" s="17"/>
      <c r="I21" s="10" t="s">
        <v>948</v>
      </c>
      <c r="J21" s="20"/>
      <c r="K21" s="20"/>
    </row>
    <row r="22" spans="2:12">
      <c r="B22" s="32">
        <v>43878</v>
      </c>
      <c r="C22" s="17">
        <v>40000</v>
      </c>
      <c r="D22" s="17"/>
      <c r="E22" s="8">
        <f t="shared" si="0"/>
        <v>19051950</v>
      </c>
      <c r="F22" s="17"/>
      <c r="G22" s="17"/>
      <c r="H22" s="17"/>
      <c r="I22" s="10" t="s">
        <v>942</v>
      </c>
      <c r="J22" s="20"/>
      <c r="K22" s="20"/>
    </row>
    <row r="23" spans="2:12">
      <c r="B23" s="32">
        <v>43879</v>
      </c>
      <c r="C23" s="17">
        <v>20000</v>
      </c>
      <c r="D23" s="17"/>
      <c r="E23" s="8">
        <f t="shared" si="0"/>
        <v>19071950</v>
      </c>
      <c r="F23" s="17"/>
      <c r="G23" s="17"/>
      <c r="H23" s="17"/>
      <c r="I23" s="10" t="s">
        <v>942</v>
      </c>
      <c r="J23" s="20"/>
      <c r="K23" s="20"/>
    </row>
    <row r="24" spans="2:12">
      <c r="B24" s="32">
        <v>43879</v>
      </c>
      <c r="C24" s="17"/>
      <c r="D24" s="17"/>
      <c r="E24" s="8">
        <f t="shared" si="0"/>
        <v>19071950</v>
      </c>
      <c r="F24" s="17">
        <v>42800</v>
      </c>
      <c r="G24" s="17"/>
      <c r="H24" s="17"/>
      <c r="I24" s="10" t="s">
        <v>947</v>
      </c>
      <c r="J24" s="20"/>
      <c r="K24" s="20"/>
    </row>
    <row r="25" spans="2:12">
      <c r="B25" s="32">
        <v>43880</v>
      </c>
      <c r="C25" s="17">
        <v>30000</v>
      </c>
      <c r="D25" s="17"/>
      <c r="E25" s="8">
        <f t="shared" si="0"/>
        <v>19101950</v>
      </c>
      <c r="F25" s="17"/>
      <c r="G25" s="17"/>
      <c r="H25" s="17"/>
      <c r="I25" s="1" t="s">
        <v>943</v>
      </c>
      <c r="J25" s="20"/>
      <c r="K25" s="20"/>
    </row>
    <row r="26" spans="2:12">
      <c r="B26" s="32">
        <v>43882</v>
      </c>
      <c r="C26" s="17"/>
      <c r="D26" s="17">
        <v>-9900</v>
      </c>
      <c r="E26" s="8">
        <f t="shared" si="0"/>
        <v>19092050</v>
      </c>
      <c r="F26" s="17"/>
      <c r="G26" s="17"/>
      <c r="H26" s="17"/>
      <c r="I26" s="10" t="s">
        <v>340</v>
      </c>
      <c r="J26" s="20"/>
      <c r="K26" s="20"/>
    </row>
    <row r="27" spans="2:12">
      <c r="B27" s="32">
        <v>43882</v>
      </c>
      <c r="C27" s="17">
        <v>100000</v>
      </c>
      <c r="D27" s="17"/>
      <c r="E27" s="8">
        <f t="shared" si="0"/>
        <v>19192050</v>
      </c>
      <c r="F27" s="17"/>
      <c r="G27" s="17"/>
      <c r="H27" s="17"/>
      <c r="I27" s="10" t="s">
        <v>944</v>
      </c>
      <c r="J27" s="20"/>
      <c r="K27" s="20"/>
    </row>
    <row r="28" spans="2:12">
      <c r="B28" s="32">
        <v>43883</v>
      </c>
      <c r="C28" s="17"/>
      <c r="D28" s="17">
        <v>-92000</v>
      </c>
      <c r="E28" s="8">
        <f t="shared" si="0"/>
        <v>19100050</v>
      </c>
      <c r="F28" s="17"/>
      <c r="G28" s="17"/>
      <c r="H28" s="17"/>
      <c r="I28" s="1" t="s">
        <v>62</v>
      </c>
      <c r="J28" s="20"/>
      <c r="K28" s="20"/>
    </row>
    <row r="29" spans="2:12">
      <c r="B29" s="32">
        <v>43885</v>
      </c>
      <c r="C29" s="17"/>
      <c r="D29" s="17">
        <v>-10000</v>
      </c>
      <c r="E29" s="8">
        <f t="shared" si="0"/>
        <v>19090050</v>
      </c>
      <c r="F29" s="17"/>
      <c r="G29" s="17"/>
      <c r="H29" s="17"/>
      <c r="I29" s="10" t="s">
        <v>945</v>
      </c>
      <c r="J29" s="20"/>
      <c r="K29" s="20"/>
    </row>
    <row r="30" spans="2:12">
      <c r="B30" s="32">
        <v>43885</v>
      </c>
      <c r="C30" s="17"/>
      <c r="D30" s="17">
        <v>-213600</v>
      </c>
      <c r="E30" s="8">
        <f t="shared" si="0"/>
        <v>18876450</v>
      </c>
      <c r="F30" s="17"/>
      <c r="G30" s="17"/>
      <c r="H30" s="17"/>
      <c r="I30" s="10" t="s">
        <v>946</v>
      </c>
      <c r="J30" s="20"/>
      <c r="K30" s="20"/>
    </row>
    <row r="31" spans="2:12">
      <c r="B31" s="32">
        <v>43885</v>
      </c>
      <c r="C31" s="17"/>
      <c r="D31" s="17"/>
      <c r="E31" s="8">
        <f t="shared" si="0"/>
        <v>18876450</v>
      </c>
      <c r="F31" s="17">
        <v>116000</v>
      </c>
      <c r="G31" s="17"/>
      <c r="H31" s="17"/>
      <c r="I31" s="10" t="s">
        <v>1018</v>
      </c>
      <c r="J31" s="20"/>
      <c r="K31" s="20"/>
    </row>
    <row r="32" spans="2:12">
      <c r="B32" s="32">
        <v>43885</v>
      </c>
      <c r="C32" s="17">
        <v>112500</v>
      </c>
      <c r="D32" s="17"/>
      <c r="E32" s="8">
        <f t="shared" si="0"/>
        <v>18988950</v>
      </c>
      <c r="F32" s="17"/>
      <c r="G32" s="17"/>
      <c r="H32" s="16"/>
      <c r="I32" s="10" t="s">
        <v>950</v>
      </c>
      <c r="J32" s="20"/>
      <c r="K32" s="20"/>
    </row>
    <row r="33" spans="2:11">
      <c r="B33" s="32">
        <v>43885</v>
      </c>
      <c r="C33" s="17"/>
      <c r="D33" s="17">
        <v>-5000</v>
      </c>
      <c r="E33" s="8">
        <f t="shared" si="0"/>
        <v>18983950</v>
      </c>
      <c r="F33" s="17">
        <v>-5000</v>
      </c>
      <c r="G33" s="17"/>
      <c r="I33" s="10" t="s">
        <v>951</v>
      </c>
      <c r="J33" s="20"/>
      <c r="K33" s="20"/>
    </row>
    <row r="34" spans="2:11">
      <c r="B34" s="32">
        <v>43886</v>
      </c>
      <c r="C34" s="17"/>
      <c r="D34" s="17"/>
      <c r="E34" s="8">
        <f t="shared" si="0"/>
        <v>18983950</v>
      </c>
      <c r="F34" s="17">
        <v>478400</v>
      </c>
      <c r="G34" s="17"/>
      <c r="I34" s="10" t="s">
        <v>1056</v>
      </c>
      <c r="J34" s="20"/>
      <c r="K34" s="20"/>
    </row>
    <row r="35" spans="2:11">
      <c r="B35" s="23">
        <v>43886</v>
      </c>
      <c r="C35" s="18"/>
      <c r="D35" s="18"/>
      <c r="E35" s="51">
        <f t="shared" si="0"/>
        <v>18983950</v>
      </c>
      <c r="F35" s="18">
        <v>106250</v>
      </c>
      <c r="G35" s="18"/>
      <c r="H35" s="18"/>
      <c r="I35" s="19" t="s">
        <v>952</v>
      </c>
      <c r="J35" s="20"/>
      <c r="K35" s="20"/>
    </row>
    <row r="36" spans="2:11">
      <c r="B36" s="32">
        <v>43888</v>
      </c>
      <c r="C36" s="17"/>
      <c r="D36" s="17"/>
      <c r="E36" s="8">
        <f t="shared" si="0"/>
        <v>18983950</v>
      </c>
      <c r="F36" s="17"/>
      <c r="G36" s="17"/>
      <c r="H36" s="17">
        <v>-250300</v>
      </c>
      <c r="I36" s="1" t="s">
        <v>631</v>
      </c>
      <c r="J36" s="20"/>
      <c r="K36" s="20"/>
    </row>
    <row r="37" spans="2:11">
      <c r="B37" s="32">
        <v>43888</v>
      </c>
      <c r="C37" s="17"/>
      <c r="D37" s="17"/>
      <c r="E37" s="8">
        <f t="shared" si="0"/>
        <v>18983950</v>
      </c>
      <c r="F37" s="17"/>
      <c r="G37" s="17"/>
      <c r="H37" s="17">
        <v>-250300</v>
      </c>
      <c r="I37" s="10" t="s">
        <v>632</v>
      </c>
      <c r="J37" s="20"/>
      <c r="K37" s="20"/>
    </row>
    <row r="38" spans="2:11">
      <c r="B38" s="32">
        <v>43888</v>
      </c>
      <c r="C38" s="17"/>
      <c r="D38" s="17">
        <v>-32000</v>
      </c>
      <c r="E38" s="8">
        <f t="shared" si="0"/>
        <v>18951950</v>
      </c>
      <c r="F38" s="17">
        <v>-32000</v>
      </c>
      <c r="G38" s="36"/>
      <c r="H38" s="36"/>
      <c r="I38" s="10" t="s">
        <v>703</v>
      </c>
      <c r="J38" s="20"/>
      <c r="K38" s="20"/>
    </row>
    <row r="39" spans="2:11">
      <c r="B39" s="32">
        <v>43888</v>
      </c>
      <c r="C39" s="17"/>
      <c r="D39" s="17">
        <v>-32000</v>
      </c>
      <c r="E39" s="8">
        <f t="shared" si="0"/>
        <v>18919950</v>
      </c>
      <c r="F39" s="17">
        <v>-32000</v>
      </c>
      <c r="G39" s="17"/>
      <c r="H39" s="17"/>
      <c r="I39" s="10" t="s">
        <v>702</v>
      </c>
      <c r="J39" s="20"/>
      <c r="K39" s="20"/>
    </row>
    <row r="40" spans="2:11">
      <c r="B40" s="32">
        <v>43888</v>
      </c>
      <c r="C40" s="17"/>
      <c r="D40" s="17">
        <v>-289900</v>
      </c>
      <c r="E40" s="8">
        <f t="shared" si="0"/>
        <v>18630050</v>
      </c>
      <c r="F40" s="17"/>
      <c r="G40" s="17"/>
      <c r="H40" s="17"/>
      <c r="I40" s="10" t="s">
        <v>61</v>
      </c>
      <c r="J40" s="20"/>
      <c r="K40" s="20"/>
    </row>
    <row r="41" spans="2:11">
      <c r="B41" s="32"/>
      <c r="C41" s="17"/>
      <c r="D41" s="17"/>
      <c r="E41" s="8">
        <f t="shared" si="0"/>
        <v>18630050</v>
      </c>
      <c r="F41" s="17">
        <f>SUM(F4:F40)</f>
        <v>1002250</v>
      </c>
      <c r="G41" s="17"/>
      <c r="H41" s="17">
        <f>SUM(H4:H40)</f>
        <v>21493250</v>
      </c>
      <c r="I41" s="10"/>
      <c r="J41" s="20"/>
      <c r="K41" s="20"/>
    </row>
    <row r="42" spans="2:11">
      <c r="B42" s="32"/>
      <c r="C42" s="17"/>
      <c r="D42" s="17"/>
      <c r="E42" s="8">
        <f t="shared" si="0"/>
        <v>18630050</v>
      </c>
      <c r="F42" s="17"/>
      <c r="G42" s="17"/>
      <c r="H42" s="17">
        <f>H41-F41</f>
        <v>20491000</v>
      </c>
      <c r="J42" s="20"/>
      <c r="K42" s="20"/>
    </row>
    <row r="43" spans="2:11">
      <c r="B43" s="32"/>
      <c r="C43" s="17"/>
      <c r="D43" s="17"/>
      <c r="E43" s="8">
        <f t="shared" si="0"/>
        <v>18630050</v>
      </c>
      <c r="F43" s="17"/>
      <c r="G43" s="17"/>
      <c r="H43" s="17"/>
      <c r="I43" s="10"/>
      <c r="J43" s="20"/>
      <c r="K43" s="20"/>
    </row>
    <row r="44" spans="2:11">
      <c r="B44" s="32"/>
      <c r="C44" s="17"/>
      <c r="D44" s="17"/>
      <c r="E44" s="8">
        <f t="shared" si="0"/>
        <v>18630050</v>
      </c>
      <c r="F44" s="17"/>
      <c r="G44" s="17"/>
      <c r="H44" s="17">
        <v>-1500000</v>
      </c>
      <c r="I44" s="10" t="s">
        <v>41</v>
      </c>
      <c r="J44" s="20"/>
      <c r="K44" s="20"/>
    </row>
    <row r="45" spans="2:11">
      <c r="B45" s="32"/>
      <c r="C45" s="17"/>
      <c r="D45" s="17">
        <v>-1500000</v>
      </c>
      <c r="E45" s="8">
        <f t="shared" si="0"/>
        <v>17130050</v>
      </c>
      <c r="F45" s="17"/>
      <c r="G45" s="17"/>
      <c r="H45" s="17"/>
      <c r="I45" s="10" t="s">
        <v>42</v>
      </c>
      <c r="J45" s="20"/>
      <c r="K45" s="20"/>
    </row>
    <row r="46" spans="2:11">
      <c r="B46" s="32"/>
      <c r="C46" s="17"/>
      <c r="D46" s="17"/>
      <c r="E46" s="8">
        <f t="shared" si="0"/>
        <v>17130050</v>
      </c>
      <c r="F46" s="17"/>
      <c r="G46" s="17"/>
      <c r="H46" s="17"/>
      <c r="I46" s="10"/>
      <c r="J46" s="20"/>
      <c r="K46" s="20"/>
    </row>
    <row r="47" spans="2:11">
      <c r="B47" s="28" t="s">
        <v>47</v>
      </c>
      <c r="C47" s="22"/>
      <c r="D47" s="22"/>
      <c r="E47" s="14">
        <f t="shared" si="0"/>
        <v>17130050</v>
      </c>
      <c r="F47" s="22"/>
      <c r="G47" s="22"/>
      <c r="H47" s="22">
        <f>H42+H44</f>
        <v>18991000</v>
      </c>
      <c r="I47" s="10"/>
      <c r="J47" s="20"/>
      <c r="K47" s="20"/>
    </row>
    <row r="48" spans="2:11">
      <c r="B48" s="32"/>
      <c r="C48" s="17"/>
      <c r="D48" s="17"/>
      <c r="E48" s="8">
        <f t="shared" si="0"/>
        <v>17130050</v>
      </c>
      <c r="F48" s="17"/>
      <c r="G48" s="17"/>
      <c r="H48" s="17"/>
      <c r="I48" s="10"/>
      <c r="J48" s="20"/>
      <c r="K48" s="20"/>
    </row>
    <row r="49" spans="1:13">
      <c r="B49" s="32"/>
      <c r="C49" s="17"/>
      <c r="D49" s="17"/>
      <c r="E49" s="8">
        <f t="shared" si="0"/>
        <v>17130050</v>
      </c>
      <c r="F49" s="17"/>
      <c r="G49" s="17"/>
      <c r="H49" s="17"/>
      <c r="I49" s="10"/>
      <c r="J49" s="20"/>
      <c r="K49" s="20"/>
    </row>
    <row r="50" spans="1:13">
      <c r="B50" s="32"/>
      <c r="C50" s="17"/>
      <c r="D50" s="17"/>
      <c r="E50" s="8">
        <f t="shared" si="0"/>
        <v>17130050</v>
      </c>
      <c r="F50" s="17"/>
      <c r="G50" s="17"/>
      <c r="H50" s="17"/>
      <c r="I50" s="10"/>
      <c r="J50" s="20"/>
      <c r="K50" s="20"/>
    </row>
    <row r="51" spans="1:13">
      <c r="B51" s="32"/>
      <c r="C51" s="17"/>
      <c r="D51" s="17"/>
      <c r="E51" s="8">
        <f t="shared" si="0"/>
        <v>17130050</v>
      </c>
      <c r="F51" s="17"/>
      <c r="G51" s="17"/>
      <c r="H51" s="17"/>
      <c r="I51" s="10"/>
      <c r="J51" s="20"/>
      <c r="K51" s="20"/>
    </row>
    <row r="52" spans="1:13">
      <c r="A52" s="10"/>
      <c r="B52" s="32"/>
      <c r="C52" s="17"/>
      <c r="D52" s="17"/>
      <c r="E52" s="8">
        <f t="shared" si="0"/>
        <v>17130050</v>
      </c>
      <c r="F52" s="17"/>
      <c r="G52" s="17"/>
      <c r="H52" s="17"/>
      <c r="I52" s="10"/>
      <c r="J52" s="20"/>
      <c r="K52" s="20"/>
    </row>
    <row r="53" spans="1:13">
      <c r="B53" s="39"/>
      <c r="C53" s="36"/>
      <c r="D53" s="36"/>
      <c r="E53" s="8">
        <f t="shared" si="0"/>
        <v>17130050</v>
      </c>
      <c r="F53" s="36"/>
      <c r="G53" s="36"/>
      <c r="H53" s="36"/>
      <c r="I53" s="10"/>
      <c r="J53" s="20"/>
      <c r="K53" s="20"/>
    </row>
    <row r="54" spans="1:13">
      <c r="B54" s="32"/>
      <c r="C54" s="17"/>
      <c r="D54" s="17"/>
      <c r="E54" s="8">
        <f t="shared" si="0"/>
        <v>17130050</v>
      </c>
      <c r="F54" s="17"/>
      <c r="G54" s="17"/>
      <c r="H54" s="17"/>
      <c r="I54" s="10"/>
      <c r="J54" s="20"/>
      <c r="K54" s="20"/>
    </row>
    <row r="55" spans="1:13">
      <c r="B55" s="32"/>
      <c r="C55" s="17"/>
      <c r="D55" s="17"/>
      <c r="E55" s="8">
        <f t="shared" si="0"/>
        <v>17130050</v>
      </c>
      <c r="F55" s="17"/>
      <c r="G55" s="17"/>
      <c r="H55" s="17"/>
      <c r="I55" s="10"/>
      <c r="J55" s="20"/>
      <c r="K55" s="20"/>
    </row>
    <row r="56" spans="1:13">
      <c r="B56" s="2"/>
      <c r="C56" s="17"/>
      <c r="D56" s="17"/>
      <c r="E56" s="8">
        <f t="shared" si="0"/>
        <v>17130050</v>
      </c>
      <c r="F56" s="17"/>
      <c r="G56" s="17"/>
      <c r="H56" s="17"/>
      <c r="I56" s="10"/>
      <c r="J56" s="20"/>
      <c r="K56" s="20"/>
    </row>
    <row r="57" spans="1:13">
      <c r="B57" s="2"/>
      <c r="C57" s="17"/>
      <c r="D57" s="17"/>
      <c r="E57" s="8">
        <f t="shared" si="0"/>
        <v>17130050</v>
      </c>
      <c r="F57" s="17"/>
      <c r="G57" s="17"/>
      <c r="H57" s="17"/>
      <c r="I57" s="10"/>
      <c r="J57" s="20"/>
      <c r="K57" s="20"/>
    </row>
    <row r="58" spans="1:13">
      <c r="B58" s="2"/>
      <c r="C58" s="17"/>
      <c r="D58" s="17"/>
      <c r="E58" s="8">
        <f t="shared" si="0"/>
        <v>17130050</v>
      </c>
      <c r="F58" s="17"/>
      <c r="G58" s="17"/>
      <c r="H58" s="17"/>
      <c r="I58" s="10"/>
      <c r="J58" s="20"/>
      <c r="K58" s="20"/>
    </row>
    <row r="59" spans="1:13">
      <c r="B59" s="2"/>
      <c r="C59" s="17"/>
      <c r="D59" s="17"/>
      <c r="E59" s="8">
        <f t="shared" si="0"/>
        <v>17130050</v>
      </c>
      <c r="F59" s="17"/>
      <c r="G59" s="17"/>
      <c r="H59" s="17"/>
      <c r="I59" s="10"/>
      <c r="J59" s="20"/>
      <c r="K59" s="20"/>
    </row>
    <row r="60" spans="1:13">
      <c r="B60" s="32"/>
      <c r="C60" s="17"/>
      <c r="D60" s="17"/>
      <c r="E60" s="8">
        <f t="shared" si="0"/>
        <v>17130050</v>
      </c>
      <c r="F60" s="17"/>
      <c r="G60" s="17"/>
      <c r="H60" s="17"/>
      <c r="I60" s="10"/>
      <c r="J60" s="20"/>
      <c r="K60" s="20"/>
    </row>
    <row r="61" spans="1:13">
      <c r="B61" s="39"/>
      <c r="C61" s="36"/>
      <c r="D61" s="36"/>
      <c r="E61" s="8">
        <f t="shared" si="0"/>
        <v>17130050</v>
      </c>
      <c r="F61" s="36"/>
      <c r="G61" s="36"/>
      <c r="H61" s="36"/>
      <c r="J61" s="20"/>
      <c r="K61" s="20"/>
      <c r="M61" s="2"/>
    </row>
    <row r="62" spans="1:13">
      <c r="B62" s="32"/>
      <c r="C62" s="17"/>
      <c r="D62" s="17"/>
      <c r="E62" s="8">
        <f t="shared" si="0"/>
        <v>17130050</v>
      </c>
      <c r="F62" s="17"/>
      <c r="G62" s="17"/>
      <c r="H62" s="17"/>
      <c r="I62" s="10"/>
      <c r="J62" s="20"/>
      <c r="K62" s="20"/>
      <c r="M62" s="2"/>
    </row>
    <row r="63" spans="1:13">
      <c r="B63" s="32"/>
      <c r="C63" s="17"/>
      <c r="D63" s="17"/>
      <c r="E63" s="8">
        <f t="shared" si="0"/>
        <v>17130050</v>
      </c>
      <c r="F63" s="17"/>
      <c r="G63" s="17"/>
      <c r="H63" s="17"/>
      <c r="I63" s="10"/>
      <c r="J63" s="20"/>
      <c r="K63" s="20"/>
    </row>
    <row r="64" spans="1:13">
      <c r="B64" s="32"/>
      <c r="C64" s="17"/>
      <c r="D64" s="17"/>
      <c r="E64" s="8">
        <f t="shared" si="0"/>
        <v>17130050</v>
      </c>
      <c r="F64" s="17"/>
      <c r="G64" s="17"/>
      <c r="H64" s="17"/>
      <c r="I64" s="10"/>
      <c r="J64" s="20"/>
      <c r="K64" s="20"/>
    </row>
    <row r="65" spans="2:11">
      <c r="B65" s="32"/>
      <c r="C65" s="17"/>
      <c r="D65" s="17"/>
      <c r="E65" s="8">
        <f t="shared" si="0"/>
        <v>17130050</v>
      </c>
      <c r="F65" s="17"/>
      <c r="G65" s="17"/>
      <c r="H65" s="17"/>
      <c r="I65" s="10"/>
      <c r="J65" s="20"/>
      <c r="K65" s="20"/>
    </row>
    <row r="66" spans="2:11">
      <c r="B66" s="32"/>
      <c r="C66" s="17"/>
      <c r="D66" s="17"/>
      <c r="E66" s="8">
        <f t="shared" si="0"/>
        <v>17130050</v>
      </c>
      <c r="F66" s="17"/>
      <c r="G66" s="17"/>
      <c r="H66" s="17"/>
      <c r="I66" s="10"/>
      <c r="J66" s="20"/>
      <c r="K66" s="20"/>
    </row>
    <row r="67" spans="2:11">
      <c r="B67" s="32"/>
      <c r="C67" s="17"/>
      <c r="D67" s="17"/>
      <c r="E67" s="8">
        <f t="shared" si="0"/>
        <v>17130050</v>
      </c>
      <c r="F67" s="17"/>
      <c r="G67" s="17"/>
      <c r="H67" s="17"/>
      <c r="I67" s="10"/>
      <c r="J67" s="20"/>
      <c r="K67" s="20"/>
    </row>
    <row r="68" spans="2:11">
      <c r="B68" s="32"/>
      <c r="C68" s="17"/>
      <c r="D68" s="17"/>
      <c r="E68" s="8">
        <f t="shared" si="0"/>
        <v>17130050</v>
      </c>
      <c r="F68" s="17"/>
      <c r="G68" s="17"/>
      <c r="H68" s="17"/>
      <c r="I68" s="10"/>
      <c r="J68" s="20"/>
      <c r="K68" s="20"/>
    </row>
    <row r="69" spans="2:11">
      <c r="B69" s="32"/>
      <c r="C69" s="17"/>
      <c r="D69" s="17"/>
      <c r="E69" s="8">
        <f t="shared" si="0"/>
        <v>17130050</v>
      </c>
      <c r="F69" s="17"/>
      <c r="G69" s="17"/>
      <c r="H69" s="17"/>
      <c r="I69" s="10"/>
      <c r="J69" s="20"/>
      <c r="K69" s="20"/>
    </row>
    <row r="70" spans="2:11">
      <c r="B70" s="32"/>
      <c r="C70" s="17"/>
      <c r="D70" s="17"/>
      <c r="E70" s="8">
        <f t="shared" si="0"/>
        <v>17130050</v>
      </c>
      <c r="F70" s="17"/>
      <c r="G70" s="17"/>
      <c r="H70" s="17"/>
      <c r="I70" s="10"/>
      <c r="J70" s="20"/>
      <c r="K70" s="20"/>
    </row>
    <row r="71" spans="2:11">
      <c r="B71" s="32"/>
      <c r="C71" s="17"/>
      <c r="D71" s="17"/>
      <c r="E71" s="8">
        <f t="shared" si="0"/>
        <v>17130050</v>
      </c>
      <c r="F71" s="17"/>
      <c r="G71" s="17"/>
      <c r="H71" s="17"/>
      <c r="I71" s="10"/>
      <c r="J71" s="20"/>
      <c r="K71" s="20"/>
    </row>
    <row r="72" spans="2:11">
      <c r="B72" s="32"/>
      <c r="C72" s="17"/>
      <c r="D72" s="17"/>
      <c r="E72" s="8">
        <f t="shared" si="0"/>
        <v>17130050</v>
      </c>
      <c r="F72" s="17"/>
      <c r="G72" s="17"/>
      <c r="H72" s="17"/>
      <c r="I72" s="10"/>
      <c r="J72" s="20"/>
      <c r="K72" s="20"/>
    </row>
    <row r="73" spans="2:11">
      <c r="B73" s="32"/>
      <c r="C73" s="17"/>
      <c r="D73" s="17"/>
      <c r="E73" s="8">
        <f t="shared" si="0"/>
        <v>17130050</v>
      </c>
      <c r="F73" s="17"/>
      <c r="G73" s="17"/>
      <c r="H73" s="17"/>
      <c r="J73" s="20"/>
      <c r="K73" s="20"/>
    </row>
    <row r="74" spans="2:11">
      <c r="B74" s="32"/>
      <c r="C74" s="17"/>
      <c r="D74" s="17"/>
      <c r="E74" s="8">
        <f t="shared" ref="E74:E137" si="1">E73+C74+D74</f>
        <v>17130050</v>
      </c>
      <c r="F74" s="17"/>
      <c r="G74" s="17"/>
      <c r="H74" s="17"/>
      <c r="I74" s="10"/>
      <c r="J74" s="20"/>
      <c r="K74" s="20"/>
    </row>
    <row r="75" spans="2:11">
      <c r="B75" s="32"/>
      <c r="C75" s="17"/>
      <c r="D75" s="17"/>
      <c r="E75" s="8">
        <f t="shared" si="1"/>
        <v>17130050</v>
      </c>
      <c r="F75" s="17"/>
      <c r="G75" s="17"/>
      <c r="H75" s="17"/>
      <c r="I75" s="10"/>
      <c r="J75" s="20"/>
      <c r="K75" s="20"/>
    </row>
    <row r="76" spans="2:11">
      <c r="B76" s="32"/>
      <c r="C76" s="17"/>
      <c r="D76" s="17"/>
      <c r="E76" s="8">
        <f t="shared" si="1"/>
        <v>17130050</v>
      </c>
      <c r="F76" s="17"/>
      <c r="G76" s="17"/>
      <c r="H76" s="17"/>
      <c r="I76" s="10"/>
      <c r="J76" s="20"/>
      <c r="K76" s="20"/>
    </row>
    <row r="77" spans="2:11">
      <c r="B77" s="32"/>
      <c r="C77" s="17"/>
      <c r="D77" s="17"/>
      <c r="E77" s="8">
        <f t="shared" si="1"/>
        <v>17130050</v>
      </c>
      <c r="F77" s="17"/>
      <c r="G77" s="17"/>
      <c r="H77" s="17"/>
      <c r="I77" s="10"/>
      <c r="J77" s="20"/>
      <c r="K77" s="20"/>
    </row>
    <row r="78" spans="2:11">
      <c r="B78" s="32"/>
      <c r="C78" s="17"/>
      <c r="D78" s="17"/>
      <c r="E78" s="8">
        <f t="shared" si="1"/>
        <v>17130050</v>
      </c>
      <c r="F78" s="17"/>
      <c r="G78" s="17"/>
      <c r="H78" s="17"/>
      <c r="I78" s="10"/>
    </row>
    <row r="79" spans="2:11">
      <c r="B79" s="32"/>
      <c r="C79" s="17"/>
      <c r="D79" s="17"/>
      <c r="E79" s="8">
        <f t="shared" si="1"/>
        <v>17130050</v>
      </c>
      <c r="F79" s="17"/>
      <c r="G79" s="17"/>
      <c r="H79" s="17"/>
      <c r="I79" s="10"/>
      <c r="J79" s="20"/>
      <c r="K79" s="20"/>
    </row>
    <row r="80" spans="2:11">
      <c r="B80" s="32"/>
      <c r="C80" s="17"/>
      <c r="D80" s="17"/>
      <c r="E80" s="8">
        <f t="shared" si="1"/>
        <v>17130050</v>
      </c>
      <c r="F80" s="17"/>
      <c r="G80" s="17"/>
      <c r="H80" s="17"/>
      <c r="I80" s="10"/>
      <c r="J80" s="20"/>
      <c r="K80" s="20"/>
    </row>
    <row r="81" spans="1:12">
      <c r="B81" s="32"/>
      <c r="C81" s="17"/>
      <c r="D81" s="17"/>
      <c r="E81" s="8">
        <f t="shared" si="1"/>
        <v>17130050</v>
      </c>
      <c r="F81" s="17"/>
      <c r="G81" s="17"/>
      <c r="H81" s="17"/>
      <c r="I81" s="10"/>
      <c r="J81" s="20"/>
      <c r="K81" s="20"/>
    </row>
    <row r="82" spans="1:12">
      <c r="B82" s="32"/>
      <c r="C82" s="36"/>
      <c r="D82" s="17"/>
      <c r="E82" s="8">
        <f t="shared" si="1"/>
        <v>17130050</v>
      </c>
      <c r="F82" s="36"/>
      <c r="G82" s="36"/>
      <c r="H82" s="36"/>
      <c r="I82" s="10"/>
    </row>
    <row r="83" spans="1:12">
      <c r="B83" s="32"/>
      <c r="C83" s="17"/>
      <c r="D83" s="17"/>
      <c r="E83" s="8">
        <f t="shared" si="1"/>
        <v>17130050</v>
      </c>
      <c r="F83" s="17"/>
      <c r="G83" s="17"/>
      <c r="H83" s="17"/>
      <c r="I83" s="10"/>
    </row>
    <row r="84" spans="1:12">
      <c r="B84" s="32"/>
      <c r="C84" s="17"/>
      <c r="D84" s="17"/>
      <c r="E84" s="8">
        <f t="shared" si="1"/>
        <v>17130050</v>
      </c>
      <c r="F84" s="17"/>
      <c r="G84" s="17"/>
      <c r="H84" s="17"/>
      <c r="I84" s="10"/>
    </row>
    <row r="85" spans="1:12">
      <c r="B85" s="32"/>
      <c r="C85" s="17"/>
      <c r="D85" s="17"/>
      <c r="E85" s="8">
        <f t="shared" si="1"/>
        <v>17130050</v>
      </c>
      <c r="F85" s="17"/>
      <c r="G85" s="17"/>
      <c r="H85" s="17"/>
      <c r="I85" s="10"/>
    </row>
    <row r="86" spans="1:12">
      <c r="B86" s="32"/>
      <c r="C86" s="17"/>
      <c r="D86" s="17"/>
      <c r="E86" s="8">
        <f t="shared" si="1"/>
        <v>17130050</v>
      </c>
      <c r="F86" s="17"/>
      <c r="G86" s="17"/>
      <c r="H86" s="17"/>
      <c r="I86" s="10"/>
      <c r="J86" s="10"/>
      <c r="K86" s="10"/>
      <c r="L86" s="10"/>
    </row>
    <row r="87" spans="1:12">
      <c r="B87" s="32"/>
      <c r="C87" s="17"/>
      <c r="D87" s="17"/>
      <c r="E87" s="8">
        <f t="shared" si="1"/>
        <v>17130050</v>
      </c>
      <c r="F87" s="17"/>
      <c r="G87" s="17"/>
      <c r="H87" s="17"/>
      <c r="I87" s="10"/>
    </row>
    <row r="88" spans="1:12">
      <c r="B88" s="32"/>
      <c r="C88" s="17"/>
      <c r="D88" s="17"/>
      <c r="E88" s="8">
        <f t="shared" si="1"/>
        <v>17130050</v>
      </c>
      <c r="F88" s="17"/>
      <c r="G88" s="17"/>
      <c r="H88" s="17"/>
      <c r="I88" s="10"/>
      <c r="J88" s="10"/>
      <c r="K88" s="10"/>
    </row>
    <row r="89" spans="1:12">
      <c r="B89" s="2"/>
      <c r="C89" s="16"/>
      <c r="D89" s="16"/>
      <c r="E89" s="8">
        <f t="shared" si="1"/>
        <v>17130050</v>
      </c>
      <c r="F89" s="10"/>
      <c r="G89" s="10"/>
      <c r="H89" s="10"/>
      <c r="I89" s="10"/>
      <c r="J89" s="10"/>
      <c r="K89" s="10"/>
    </row>
    <row r="90" spans="1:12">
      <c r="B90" s="2"/>
      <c r="C90" s="16"/>
      <c r="D90" s="16"/>
      <c r="E90" s="8">
        <f t="shared" si="1"/>
        <v>17130050</v>
      </c>
      <c r="F90" s="10"/>
      <c r="G90" s="10"/>
      <c r="H90" s="17"/>
      <c r="I90" s="10"/>
      <c r="J90" s="10"/>
      <c r="K90" s="10"/>
    </row>
    <row r="91" spans="1:12">
      <c r="B91" s="39"/>
      <c r="C91" s="36"/>
      <c r="D91" s="36"/>
      <c r="E91" s="8">
        <f t="shared" si="1"/>
        <v>17130050</v>
      </c>
      <c r="F91" s="48"/>
      <c r="G91" s="48"/>
      <c r="H91" s="36"/>
      <c r="I91" s="10"/>
      <c r="J91" s="10"/>
      <c r="K91" s="10"/>
    </row>
    <row r="92" spans="1:12">
      <c r="B92" s="2"/>
      <c r="C92" s="16"/>
      <c r="D92" s="16"/>
      <c r="E92" s="8">
        <f t="shared" si="1"/>
        <v>17130050</v>
      </c>
      <c r="F92" s="17"/>
      <c r="G92" s="17"/>
      <c r="H92" s="10"/>
      <c r="I92" s="48"/>
      <c r="J92" s="10"/>
      <c r="K92" s="10"/>
    </row>
    <row r="93" spans="1:12">
      <c r="B93" s="2"/>
      <c r="C93" s="16"/>
      <c r="D93" s="16"/>
      <c r="E93" s="8">
        <f t="shared" si="1"/>
        <v>17130050</v>
      </c>
      <c r="F93" s="17"/>
      <c r="G93" s="17"/>
      <c r="H93" s="17"/>
      <c r="I93" s="48"/>
      <c r="J93" s="10"/>
      <c r="K93" s="10"/>
    </row>
    <row r="94" spans="1:12">
      <c r="A94" s="44"/>
      <c r="B94" s="44"/>
      <c r="C94" s="43"/>
      <c r="D94" s="43">
        <v>-30050</v>
      </c>
      <c r="E94" s="8">
        <f t="shared" si="1"/>
        <v>17100000</v>
      </c>
      <c r="F94" s="43"/>
      <c r="G94" s="43"/>
      <c r="H94" s="43"/>
      <c r="I94" s="44" t="s">
        <v>263</v>
      </c>
    </row>
    <row r="95" spans="1:12">
      <c r="B95" s="39"/>
      <c r="C95" s="17"/>
      <c r="D95" s="17"/>
      <c r="E95" s="8">
        <f t="shared" si="1"/>
        <v>17100000</v>
      </c>
      <c r="F95" s="17"/>
      <c r="G95" s="17"/>
      <c r="H95" s="17"/>
      <c r="I95" s="10"/>
    </row>
    <row r="96" spans="1:12">
      <c r="B96" s="32"/>
      <c r="C96" s="17"/>
      <c r="D96" s="17"/>
      <c r="E96" s="8">
        <f t="shared" si="1"/>
        <v>17100000</v>
      </c>
      <c r="F96" s="17"/>
      <c r="G96" s="17"/>
      <c r="H96" s="17"/>
      <c r="I96" s="10"/>
    </row>
    <row r="97" spans="2:14">
      <c r="B97" s="39"/>
      <c r="C97" s="17"/>
      <c r="D97" s="17"/>
      <c r="E97" s="8">
        <f t="shared" si="1"/>
        <v>17100000</v>
      </c>
      <c r="F97" s="36"/>
      <c r="G97" s="36"/>
      <c r="H97" s="36"/>
    </row>
    <row r="98" spans="2:14">
      <c r="B98" s="2"/>
      <c r="C98" s="16"/>
      <c r="D98" s="16"/>
      <c r="E98" s="8">
        <f t="shared" si="1"/>
        <v>17100000</v>
      </c>
      <c r="F98" s="17"/>
      <c r="G98" s="17"/>
      <c r="H98" s="17"/>
      <c r="I98" s="10"/>
      <c r="K98" s="44" t="s">
        <v>790</v>
      </c>
    </row>
    <row r="99" spans="2:14">
      <c r="B99" s="2"/>
      <c r="C99" s="16"/>
      <c r="D99" s="16"/>
      <c r="E99" s="8">
        <f t="shared" si="1"/>
        <v>17100000</v>
      </c>
      <c r="F99" s="17"/>
      <c r="G99" s="17"/>
      <c r="H99" s="17"/>
      <c r="I99" s="48"/>
      <c r="J99" s="48"/>
      <c r="K99" s="44" t="s">
        <v>784</v>
      </c>
      <c r="L99" s="53">
        <v>-18000000</v>
      </c>
      <c r="M99" s="44" t="s">
        <v>788</v>
      </c>
      <c r="N99" s="44"/>
    </row>
    <row r="100" spans="2:14">
      <c r="B100" s="2"/>
      <c r="C100" s="16"/>
      <c r="D100" s="16"/>
      <c r="E100" s="8">
        <f t="shared" si="1"/>
        <v>17100000</v>
      </c>
      <c r="F100" s="17"/>
      <c r="G100" s="17"/>
      <c r="H100" s="17"/>
      <c r="I100" s="48"/>
      <c r="J100" s="48"/>
      <c r="K100" s="44" t="s">
        <v>784</v>
      </c>
      <c r="L100" s="53">
        <v>-35000000</v>
      </c>
      <c r="M100" s="44" t="s">
        <v>789</v>
      </c>
      <c r="N100" s="44"/>
    </row>
    <row r="101" spans="2:14">
      <c r="B101" s="2"/>
      <c r="C101" s="16"/>
      <c r="D101" s="16"/>
      <c r="E101" s="8">
        <f t="shared" si="1"/>
        <v>17100000</v>
      </c>
      <c r="F101" s="16"/>
      <c r="G101" s="16"/>
      <c r="H101" s="16"/>
      <c r="I101" s="48"/>
      <c r="J101" s="48"/>
      <c r="K101" s="44" t="s">
        <v>784</v>
      </c>
      <c r="L101" s="53">
        <v>-10000000</v>
      </c>
      <c r="M101" s="44" t="s">
        <v>782</v>
      </c>
      <c r="N101" s="44"/>
    </row>
    <row r="102" spans="2:14">
      <c r="B102" s="2"/>
      <c r="C102" s="16"/>
      <c r="D102" s="16"/>
      <c r="E102" s="8">
        <f t="shared" si="1"/>
        <v>17100000</v>
      </c>
      <c r="F102" s="16"/>
      <c r="G102" s="16"/>
      <c r="H102" s="16"/>
      <c r="I102" s="54"/>
      <c r="J102" s="48"/>
      <c r="K102" s="44" t="s">
        <v>785</v>
      </c>
      <c r="L102" s="53">
        <f>SUM(L99:L101)</f>
        <v>-63000000</v>
      </c>
      <c r="M102" s="44"/>
      <c r="N102" s="44"/>
    </row>
    <row r="103" spans="2:14">
      <c r="B103" s="2"/>
      <c r="C103" s="16"/>
      <c r="D103" s="16"/>
      <c r="E103" s="8">
        <f t="shared" si="1"/>
        <v>17100000</v>
      </c>
      <c r="F103" s="16"/>
      <c r="G103" s="16"/>
      <c r="H103" s="16"/>
      <c r="I103" s="48"/>
      <c r="J103" s="48"/>
      <c r="K103" s="44"/>
      <c r="L103" s="53">
        <v>80000000</v>
      </c>
      <c r="M103" s="44" t="s">
        <v>713</v>
      </c>
      <c r="N103" s="44"/>
    </row>
    <row r="104" spans="2:14">
      <c r="B104" s="2"/>
      <c r="C104" s="16"/>
      <c r="D104" s="16"/>
      <c r="E104" s="8">
        <f t="shared" si="1"/>
        <v>17100000</v>
      </c>
      <c r="F104" s="16"/>
      <c r="G104" s="16"/>
      <c r="H104" s="16"/>
      <c r="I104" s="48"/>
      <c r="J104" s="48"/>
      <c r="K104" s="44"/>
      <c r="L104" s="53">
        <f>L102+L103</f>
        <v>17000000</v>
      </c>
      <c r="M104" s="44" t="s">
        <v>714</v>
      </c>
      <c r="N104" s="44"/>
    </row>
    <row r="105" spans="2:14">
      <c r="B105" s="2"/>
      <c r="C105" s="16"/>
      <c r="D105" s="16"/>
      <c r="E105" s="8">
        <f t="shared" si="1"/>
        <v>17100000</v>
      </c>
      <c r="F105" s="16"/>
      <c r="G105" s="16"/>
      <c r="H105" s="16"/>
      <c r="I105" s="10"/>
      <c r="J105" s="10"/>
      <c r="K105" s="44" t="s">
        <v>784</v>
      </c>
      <c r="L105" s="53">
        <v>-10000000</v>
      </c>
      <c r="M105" s="44" t="s">
        <v>783</v>
      </c>
      <c r="N105" s="19"/>
    </row>
    <row r="106" spans="2:14">
      <c r="B106" s="2"/>
      <c r="C106" s="16"/>
      <c r="D106" s="16"/>
      <c r="E106" s="8">
        <f t="shared" si="1"/>
        <v>17100000</v>
      </c>
      <c r="F106" s="16"/>
      <c r="G106" s="16"/>
      <c r="H106" s="16"/>
      <c r="K106" s="44" t="s">
        <v>784</v>
      </c>
      <c r="L106" s="53">
        <v>-7000000</v>
      </c>
      <c r="M106" s="44" t="s">
        <v>786</v>
      </c>
      <c r="N106" s="19"/>
    </row>
    <row r="107" spans="2:14">
      <c r="B107" s="2"/>
      <c r="C107" s="16"/>
      <c r="D107" s="16"/>
      <c r="E107" s="8">
        <f t="shared" si="1"/>
        <v>17100000</v>
      </c>
      <c r="F107" s="16"/>
      <c r="G107" s="16"/>
      <c r="H107" s="16"/>
      <c r="K107" s="44" t="s">
        <v>714</v>
      </c>
      <c r="L107" s="53">
        <f>L104+L105+L106</f>
        <v>0</v>
      </c>
    </row>
    <row r="108" spans="2:14">
      <c r="B108" s="2"/>
      <c r="C108" s="16"/>
      <c r="D108" s="16"/>
      <c r="E108" s="8">
        <f t="shared" si="1"/>
        <v>17100000</v>
      </c>
      <c r="F108" s="16"/>
      <c r="G108" s="16"/>
      <c r="H108" s="16"/>
    </row>
    <row r="109" spans="2:14">
      <c r="B109" s="2"/>
      <c r="C109" s="17"/>
      <c r="D109" s="17"/>
      <c r="E109" s="8">
        <f t="shared" si="1"/>
        <v>17100000</v>
      </c>
      <c r="F109" s="17"/>
      <c r="G109" s="17"/>
      <c r="H109" s="17"/>
      <c r="I109" s="10"/>
    </row>
    <row r="110" spans="2:14">
      <c r="B110" s="32"/>
      <c r="C110" s="17"/>
      <c r="D110" s="17"/>
      <c r="E110" s="8">
        <f t="shared" si="1"/>
        <v>17100000</v>
      </c>
      <c r="F110" s="17"/>
      <c r="G110" s="17"/>
      <c r="H110" s="17"/>
      <c r="I110" s="10"/>
      <c r="J110" s="10"/>
      <c r="K110" s="10"/>
      <c r="L110" s="10"/>
      <c r="M110" s="10"/>
    </row>
    <row r="111" spans="2:14">
      <c r="B111" s="32"/>
      <c r="C111" s="17"/>
      <c r="D111" s="17"/>
      <c r="E111" s="8">
        <f t="shared" si="1"/>
        <v>17100000</v>
      </c>
      <c r="F111" s="17"/>
      <c r="G111" s="17"/>
      <c r="H111" s="17"/>
      <c r="I111" s="10"/>
      <c r="J111" s="10"/>
      <c r="K111" s="10"/>
      <c r="L111" s="10"/>
      <c r="M111" s="10"/>
    </row>
    <row r="112" spans="2:14">
      <c r="B112" s="32"/>
      <c r="C112" s="17"/>
      <c r="D112" s="17"/>
      <c r="E112" s="8">
        <f t="shared" si="1"/>
        <v>17100000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2"/>
      <c r="C113" s="16"/>
      <c r="D113" s="16"/>
      <c r="E113" s="8">
        <f t="shared" si="1"/>
        <v>17100000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2"/>
      <c r="C114" s="16"/>
      <c r="D114" s="16"/>
      <c r="E114" s="8">
        <f t="shared" si="1"/>
        <v>17100000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17100000</v>
      </c>
      <c r="F115" s="17"/>
      <c r="G115" s="17"/>
      <c r="H115" s="17"/>
      <c r="I115" s="10"/>
      <c r="J115" s="10"/>
      <c r="K115" s="10"/>
      <c r="L115" s="10"/>
      <c r="M115" s="10"/>
    </row>
    <row r="116" spans="2:13">
      <c r="B116" s="2"/>
      <c r="C116" s="16"/>
      <c r="D116" s="16"/>
      <c r="E116" s="8">
        <f t="shared" si="1"/>
        <v>17100000</v>
      </c>
      <c r="F116" s="16"/>
      <c r="G116" s="16"/>
      <c r="H116" s="16"/>
    </row>
    <row r="117" spans="2:13">
      <c r="B117" s="2"/>
      <c r="C117" s="16"/>
      <c r="D117" s="16"/>
      <c r="E117" s="8">
        <f t="shared" si="1"/>
        <v>17100000</v>
      </c>
      <c r="F117" s="16"/>
      <c r="G117" s="16"/>
      <c r="H117" s="16"/>
    </row>
    <row r="118" spans="2:13">
      <c r="B118" s="2"/>
      <c r="C118" s="16"/>
      <c r="D118" s="16"/>
      <c r="E118" s="8">
        <f t="shared" si="1"/>
        <v>17100000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17100000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17100000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17100000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17100000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17100000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17100000</v>
      </c>
      <c r="F124" s="16"/>
      <c r="G124" s="16"/>
      <c r="H124" s="16"/>
    </row>
    <row r="125" spans="2:13">
      <c r="B125" s="2"/>
      <c r="C125" s="16"/>
      <c r="D125" s="16"/>
      <c r="E125" s="8">
        <f t="shared" si="1"/>
        <v>17100000</v>
      </c>
      <c r="F125" s="16"/>
      <c r="G125" s="16"/>
      <c r="H125" s="16"/>
    </row>
    <row r="126" spans="2:13">
      <c r="C126" s="16"/>
      <c r="D126" s="16"/>
      <c r="E126" s="8">
        <f t="shared" si="1"/>
        <v>17100000</v>
      </c>
      <c r="G126" s="16"/>
      <c r="I126" s="24"/>
    </row>
    <row r="127" spans="2:13">
      <c r="C127" s="16"/>
      <c r="D127" s="16"/>
      <c r="E127" s="8">
        <f t="shared" si="1"/>
        <v>17100000</v>
      </c>
      <c r="I127" s="24"/>
    </row>
    <row r="128" spans="2:13">
      <c r="B128" s="2"/>
      <c r="C128" s="16"/>
      <c r="D128" s="16"/>
      <c r="E128" s="8">
        <f t="shared" si="1"/>
        <v>17100000</v>
      </c>
      <c r="F128" s="16"/>
      <c r="G128" s="16"/>
      <c r="H128" s="16"/>
    </row>
    <row r="129" spans="2:8">
      <c r="C129" s="16"/>
      <c r="D129" s="16"/>
      <c r="E129" s="8">
        <f t="shared" si="1"/>
        <v>17100000</v>
      </c>
      <c r="F129" s="16"/>
      <c r="G129" s="16"/>
      <c r="H129" s="16"/>
    </row>
    <row r="130" spans="2:8">
      <c r="C130" s="16"/>
      <c r="D130" s="16"/>
      <c r="E130" s="8">
        <f t="shared" si="1"/>
        <v>17100000</v>
      </c>
      <c r="F130" s="16"/>
      <c r="G130" s="16"/>
      <c r="H130" s="16"/>
    </row>
    <row r="131" spans="2:8">
      <c r="C131" s="16"/>
      <c r="D131" s="16"/>
      <c r="E131" s="8">
        <f t="shared" si="1"/>
        <v>17100000</v>
      </c>
      <c r="F131" s="16"/>
      <c r="G131" s="16"/>
      <c r="H131" s="16"/>
    </row>
    <row r="132" spans="2:8">
      <c r="C132" s="16"/>
      <c r="D132" s="16"/>
      <c r="E132" s="8">
        <f t="shared" si="1"/>
        <v>17100000</v>
      </c>
      <c r="F132" s="16"/>
      <c r="G132" s="16"/>
      <c r="H132" s="16"/>
    </row>
    <row r="133" spans="2:8">
      <c r="B133" s="2"/>
      <c r="C133" s="16"/>
      <c r="D133" s="16"/>
      <c r="E133" s="8">
        <f t="shared" si="1"/>
        <v>17100000</v>
      </c>
      <c r="F133" s="16"/>
      <c r="G133" s="16"/>
      <c r="H133" s="16"/>
    </row>
    <row r="134" spans="2:8">
      <c r="B134" s="2"/>
      <c r="C134" s="16"/>
      <c r="D134" s="16"/>
      <c r="E134" s="8">
        <f t="shared" si="1"/>
        <v>17100000</v>
      </c>
      <c r="F134" s="16"/>
      <c r="G134" s="16"/>
      <c r="H134" s="16"/>
    </row>
    <row r="135" spans="2:8">
      <c r="C135" s="16"/>
      <c r="D135" s="16"/>
      <c r="E135" s="8">
        <f t="shared" si="1"/>
        <v>17100000</v>
      </c>
      <c r="F135" s="16"/>
      <c r="G135" s="16"/>
      <c r="H135" s="16"/>
    </row>
    <row r="136" spans="2:8">
      <c r="C136" s="16"/>
      <c r="D136" s="16"/>
      <c r="E136" s="8">
        <f t="shared" si="1"/>
        <v>17100000</v>
      </c>
      <c r="F136" s="16"/>
      <c r="G136" s="16"/>
      <c r="H136" s="16"/>
    </row>
    <row r="137" spans="2:8">
      <c r="C137" s="16"/>
      <c r="D137" s="16"/>
      <c r="E137" s="8">
        <f t="shared" si="1"/>
        <v>17100000</v>
      </c>
      <c r="F137" s="16"/>
      <c r="G137" s="16"/>
      <c r="H137" s="16"/>
    </row>
    <row r="138" spans="2:8">
      <c r="C138" s="16"/>
      <c r="D138" s="16"/>
      <c r="E138" s="8">
        <f t="shared" ref="E138:E154" si="2">E137+C138+D138</f>
        <v>17100000</v>
      </c>
      <c r="F138" s="16"/>
      <c r="G138" s="16"/>
      <c r="H138" s="16"/>
    </row>
    <row r="139" spans="2:8">
      <c r="C139" s="16"/>
      <c r="D139" s="16"/>
      <c r="E139" s="8">
        <f t="shared" si="2"/>
        <v>17100000</v>
      </c>
      <c r="F139" s="16"/>
      <c r="G139" s="16"/>
      <c r="H139" s="16"/>
    </row>
    <row r="140" spans="2:8">
      <c r="C140" s="16"/>
      <c r="D140" s="16"/>
      <c r="E140" s="8">
        <f t="shared" si="2"/>
        <v>17100000</v>
      </c>
      <c r="F140" s="16"/>
      <c r="G140" s="16"/>
      <c r="H140" s="16"/>
    </row>
    <row r="141" spans="2:8">
      <c r="C141" s="16"/>
      <c r="D141" s="16"/>
      <c r="E141" s="8">
        <f t="shared" si="2"/>
        <v>17100000</v>
      </c>
      <c r="F141" s="16"/>
      <c r="G141" s="16"/>
      <c r="H141" s="16"/>
    </row>
    <row r="142" spans="2:8">
      <c r="C142" s="16"/>
      <c r="D142" s="16"/>
      <c r="E142" s="8">
        <f t="shared" si="2"/>
        <v>17100000</v>
      </c>
      <c r="F142" s="16"/>
      <c r="G142" s="16"/>
      <c r="H142" s="16"/>
    </row>
    <row r="143" spans="2:8">
      <c r="C143" s="16"/>
      <c r="D143" s="16"/>
      <c r="E143" s="8">
        <f t="shared" si="2"/>
        <v>17100000</v>
      </c>
      <c r="F143" s="16"/>
      <c r="G143" s="16"/>
      <c r="H143" s="16"/>
    </row>
    <row r="144" spans="2:8">
      <c r="C144" s="16"/>
      <c r="D144" s="16"/>
      <c r="E144" s="8">
        <f t="shared" si="2"/>
        <v>17100000</v>
      </c>
      <c r="F144" s="16"/>
      <c r="G144" s="16"/>
      <c r="H144" s="16"/>
    </row>
    <row r="145" spans="3:10">
      <c r="C145" s="16"/>
      <c r="D145" s="16"/>
      <c r="E145" s="8">
        <f t="shared" si="2"/>
        <v>17100000</v>
      </c>
      <c r="F145" s="16"/>
      <c r="G145" s="16"/>
      <c r="H145" s="16"/>
    </row>
    <row r="146" spans="3:10">
      <c r="C146" s="16"/>
      <c r="D146" s="16"/>
      <c r="E146" s="8">
        <f t="shared" si="2"/>
        <v>17100000</v>
      </c>
      <c r="F146" s="16"/>
      <c r="G146" s="16"/>
      <c r="H146" s="16"/>
    </row>
    <row r="147" spans="3:10">
      <c r="C147" s="16"/>
      <c r="D147" s="16"/>
      <c r="E147" s="8">
        <f t="shared" si="2"/>
        <v>17100000</v>
      </c>
      <c r="F147" s="16"/>
      <c r="G147" s="16"/>
      <c r="H147" s="16"/>
    </row>
    <row r="148" spans="3:10">
      <c r="C148" s="16"/>
      <c r="D148" s="16"/>
      <c r="E148" s="8">
        <f t="shared" si="2"/>
        <v>17100000</v>
      </c>
      <c r="F148" s="16"/>
      <c r="G148" s="16"/>
      <c r="H148" s="16"/>
    </row>
    <row r="149" spans="3:10">
      <c r="C149" s="16"/>
      <c r="D149" s="16"/>
      <c r="E149" s="8">
        <f t="shared" si="2"/>
        <v>17100000</v>
      </c>
      <c r="F149" s="16"/>
      <c r="G149" s="16"/>
      <c r="H149" s="16"/>
    </row>
    <row r="150" spans="3:10">
      <c r="C150" s="16"/>
      <c r="D150" s="16"/>
      <c r="E150" s="8">
        <f t="shared" si="2"/>
        <v>17100000</v>
      </c>
      <c r="F150" s="16"/>
      <c r="G150" s="16"/>
      <c r="H150" s="16"/>
      <c r="I150" s="2"/>
    </row>
    <row r="151" spans="3:10">
      <c r="C151" s="16"/>
      <c r="D151" s="16"/>
      <c r="E151" s="8">
        <f t="shared" si="2"/>
        <v>17100000</v>
      </c>
      <c r="F151" s="16"/>
      <c r="G151" s="16"/>
      <c r="H151" s="16"/>
      <c r="J151" s="4"/>
    </row>
    <row r="152" spans="3:10">
      <c r="C152" s="16"/>
      <c r="D152" s="16">
        <v>-17000000</v>
      </c>
      <c r="E152" s="8">
        <f t="shared" si="2"/>
        <v>100000</v>
      </c>
      <c r="F152" s="16"/>
      <c r="G152" s="16"/>
      <c r="H152" s="16"/>
      <c r="I152" s="1" t="s">
        <v>557</v>
      </c>
      <c r="J152" s="4" t="s">
        <v>941</v>
      </c>
    </row>
    <row r="153" spans="3:10">
      <c r="C153" s="16"/>
      <c r="D153" s="16"/>
      <c r="E153" s="8">
        <f t="shared" si="2"/>
        <v>100000</v>
      </c>
      <c r="F153" s="16"/>
      <c r="G153" s="16"/>
      <c r="H153" s="16"/>
      <c r="J153" s="4"/>
    </row>
    <row r="154" spans="3:10">
      <c r="C154" s="4"/>
      <c r="D154" s="16"/>
      <c r="E154" s="8">
        <f t="shared" si="2"/>
        <v>100000</v>
      </c>
      <c r="F154" s="4"/>
      <c r="G154" s="4"/>
      <c r="H154" s="4"/>
      <c r="J154" s="4"/>
    </row>
    <row r="155" spans="3:10">
      <c r="C155" s="4"/>
      <c r="D155" s="4"/>
      <c r="E155" s="8"/>
      <c r="F155" s="4"/>
      <c r="G155" s="4"/>
      <c r="H155" s="4"/>
    </row>
    <row r="156" spans="3:10">
      <c r="C156" s="4"/>
      <c r="D156" s="4"/>
      <c r="E156" s="8"/>
      <c r="F156" s="4"/>
      <c r="G156" s="4"/>
      <c r="H156" s="4"/>
    </row>
    <row r="157" spans="3:10">
      <c r="C157" s="4"/>
      <c r="D157" s="4"/>
      <c r="E157" s="8"/>
      <c r="F157" s="4"/>
      <c r="G157" s="4"/>
      <c r="H157" s="4"/>
    </row>
    <row r="158" spans="3:10">
      <c r="C158" s="4"/>
      <c r="D158" s="4"/>
      <c r="E158" s="8"/>
      <c r="F158" s="4"/>
      <c r="G158" s="4"/>
      <c r="H158" s="4"/>
    </row>
    <row r="159" spans="3:10">
      <c r="C159" s="4"/>
      <c r="D159" s="4"/>
      <c r="E159" s="8"/>
      <c r="F159" s="4"/>
      <c r="G159" s="4"/>
      <c r="H159" s="4"/>
    </row>
    <row r="160" spans="3:10">
      <c r="C160" s="4"/>
      <c r="D160" s="4"/>
      <c r="E160" s="8"/>
      <c r="F160" s="4"/>
      <c r="G160" s="4"/>
      <c r="H160" s="4"/>
    </row>
    <row r="161" spans="5:5">
      <c r="E161" s="7"/>
    </row>
    <row r="162" spans="5:5">
      <c r="E162" s="7"/>
    </row>
    <row r="163" spans="5:5">
      <c r="E163" s="7"/>
    </row>
  </sheetData>
  <pageMargins left="0.7" right="0.7" top="0.75" bottom="0.75" header="0.3" footer="0.3"/>
  <pageSetup orientation="portrait" verticalDpi="200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>
  <dimension ref="A2:N162"/>
  <sheetViews>
    <sheetView workbookViewId="0">
      <selection activeCell="I9" sqref="I9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9.28515625" style="1" bestFit="1" customWidth="1"/>
    <col min="14" max="14" width="6.42578125" style="1" bestFit="1" customWidth="1"/>
    <col min="15" max="15" width="7.2851562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17130050</v>
      </c>
      <c r="F4" s="29">
        <v>0</v>
      </c>
      <c r="G4" s="13"/>
      <c r="H4" s="22">
        <v>18991000</v>
      </c>
    </row>
    <row r="5" spans="2:11">
      <c r="B5" s="2"/>
      <c r="C5" s="16"/>
      <c r="D5" s="16"/>
      <c r="E5" s="8">
        <f>E4+C5+D5</f>
        <v>17130050</v>
      </c>
      <c r="F5" s="17"/>
      <c r="G5" s="17"/>
      <c r="H5" s="17"/>
    </row>
    <row r="6" spans="2:11">
      <c r="B6" s="2">
        <v>43893</v>
      </c>
      <c r="C6" s="16">
        <v>70000</v>
      </c>
      <c r="D6" s="16"/>
      <c r="E6" s="8">
        <f t="shared" ref="E6:E70" si="0">E5+C6+D6</f>
        <v>17200050</v>
      </c>
      <c r="F6" s="17"/>
      <c r="G6" s="17"/>
      <c r="H6" s="17"/>
      <c r="I6" s="10" t="s">
        <v>953</v>
      </c>
    </row>
    <row r="7" spans="2:11">
      <c r="B7" s="2">
        <v>43893</v>
      </c>
      <c r="C7" s="16">
        <v>50000</v>
      </c>
      <c r="D7" s="16"/>
      <c r="E7" s="8">
        <f t="shared" si="0"/>
        <v>17250050</v>
      </c>
      <c r="F7" s="17"/>
      <c r="G7" s="17"/>
      <c r="H7" s="17"/>
      <c r="I7" s="10" t="s">
        <v>954</v>
      </c>
    </row>
    <row r="8" spans="2:11">
      <c r="B8" s="2">
        <v>43893</v>
      </c>
      <c r="C8" s="16">
        <v>50000</v>
      </c>
      <c r="D8" s="16"/>
      <c r="E8" s="8">
        <f t="shared" si="0"/>
        <v>17300050</v>
      </c>
      <c r="F8" s="17"/>
      <c r="G8" s="17"/>
      <c r="H8" s="17"/>
      <c r="I8" s="10" t="s">
        <v>955</v>
      </c>
    </row>
    <row r="9" spans="2:11">
      <c r="B9" s="2">
        <v>43893</v>
      </c>
      <c r="C9" s="16"/>
      <c r="D9" s="16">
        <v>-120000</v>
      </c>
      <c r="E9" s="8">
        <f t="shared" si="0"/>
        <v>17180050</v>
      </c>
      <c r="F9" s="17"/>
      <c r="G9" s="17"/>
      <c r="H9" s="17"/>
      <c r="I9" s="10" t="s">
        <v>616</v>
      </c>
    </row>
    <row r="10" spans="2:11">
      <c r="B10" s="2">
        <v>43894</v>
      </c>
      <c r="C10" s="16">
        <v>200000</v>
      </c>
      <c r="D10" s="16"/>
      <c r="E10" s="8">
        <f t="shared" si="0"/>
        <v>17380050</v>
      </c>
      <c r="F10" s="17"/>
      <c r="G10" s="17"/>
      <c r="H10" s="17"/>
      <c r="I10" s="10" t="s">
        <v>956</v>
      </c>
    </row>
    <row r="11" spans="2:11">
      <c r="B11" s="2">
        <v>43895</v>
      </c>
      <c r="C11" s="17">
        <v>40000</v>
      </c>
      <c r="D11" s="17"/>
      <c r="E11" s="8">
        <f t="shared" si="0"/>
        <v>17420050</v>
      </c>
      <c r="F11" s="17"/>
      <c r="G11" s="17"/>
      <c r="H11" s="17"/>
      <c r="I11" s="1" t="s">
        <v>957</v>
      </c>
      <c r="J11" s="20"/>
      <c r="K11" s="20"/>
    </row>
    <row r="12" spans="2:11">
      <c r="B12" s="2">
        <v>43896</v>
      </c>
      <c r="C12" s="17">
        <v>55000</v>
      </c>
      <c r="D12" s="17"/>
      <c r="E12" s="8">
        <f t="shared" si="0"/>
        <v>17475050</v>
      </c>
      <c r="F12" s="17"/>
      <c r="G12" s="17"/>
      <c r="H12" s="17"/>
      <c r="I12" s="10" t="s">
        <v>942</v>
      </c>
      <c r="J12" s="20"/>
      <c r="K12" s="20"/>
    </row>
    <row r="13" spans="2:11">
      <c r="B13" s="2">
        <v>43896</v>
      </c>
      <c r="C13" s="17"/>
      <c r="D13" s="17">
        <v>-12000</v>
      </c>
      <c r="E13" s="8">
        <f t="shared" si="0"/>
        <v>17463050</v>
      </c>
      <c r="F13" s="17"/>
      <c r="G13" s="17"/>
      <c r="H13" s="17"/>
      <c r="I13" s="10" t="s">
        <v>958</v>
      </c>
      <c r="J13" s="20"/>
      <c r="K13" s="20"/>
    </row>
    <row r="14" spans="2:11">
      <c r="B14" s="2">
        <v>43896</v>
      </c>
      <c r="C14" s="17"/>
      <c r="D14" s="17">
        <v>-1000000</v>
      </c>
      <c r="E14" s="8">
        <f t="shared" si="0"/>
        <v>16463050</v>
      </c>
      <c r="F14" s="17">
        <v>-1000000</v>
      </c>
      <c r="G14" s="17"/>
      <c r="H14" s="17"/>
      <c r="I14" s="10" t="s">
        <v>962</v>
      </c>
      <c r="J14" s="20"/>
      <c r="K14" s="20"/>
    </row>
    <row r="15" spans="2:11">
      <c r="B15" s="2">
        <v>43899</v>
      </c>
      <c r="C15" s="17"/>
      <c r="D15" s="17">
        <v>-113000</v>
      </c>
      <c r="E15" s="8">
        <f t="shared" si="0"/>
        <v>16350050</v>
      </c>
      <c r="F15" s="17"/>
      <c r="G15" s="17"/>
      <c r="H15" s="17"/>
      <c r="I15" s="10" t="s">
        <v>62</v>
      </c>
      <c r="J15" s="20"/>
      <c r="K15" s="20"/>
    </row>
    <row r="16" spans="2:11">
      <c r="B16" s="32">
        <v>43902</v>
      </c>
      <c r="C16" s="17"/>
      <c r="D16" s="17">
        <v>-1400</v>
      </c>
      <c r="E16" s="8">
        <f t="shared" si="0"/>
        <v>16348650</v>
      </c>
      <c r="F16" s="17"/>
      <c r="G16" s="17"/>
      <c r="H16" s="17"/>
      <c r="I16" s="10" t="s">
        <v>959</v>
      </c>
      <c r="J16" s="20"/>
      <c r="K16" s="20"/>
    </row>
    <row r="17" spans="2:12">
      <c r="B17" s="32">
        <v>43902</v>
      </c>
      <c r="C17" s="17">
        <v>200000</v>
      </c>
      <c r="D17" s="17"/>
      <c r="E17" s="8">
        <f t="shared" si="0"/>
        <v>16548650</v>
      </c>
      <c r="F17" s="17"/>
      <c r="G17" s="17"/>
      <c r="H17" s="17"/>
      <c r="I17" s="10" t="s">
        <v>960</v>
      </c>
      <c r="J17" s="20"/>
      <c r="K17" s="20"/>
    </row>
    <row r="18" spans="2:12">
      <c r="B18" s="32">
        <v>43902</v>
      </c>
      <c r="C18" s="17">
        <v>125000</v>
      </c>
      <c r="D18" s="17"/>
      <c r="E18" s="8">
        <f t="shared" si="0"/>
        <v>16673650</v>
      </c>
      <c r="F18" s="17"/>
      <c r="G18" s="17"/>
      <c r="H18" s="17"/>
      <c r="I18" s="10" t="s">
        <v>961</v>
      </c>
      <c r="J18" s="20"/>
      <c r="K18" s="20"/>
      <c r="L18" s="20"/>
    </row>
    <row r="19" spans="2:12">
      <c r="B19" s="32">
        <v>43906</v>
      </c>
      <c r="C19" s="17"/>
      <c r="D19" s="17">
        <v>-8000</v>
      </c>
      <c r="E19" s="8">
        <f t="shared" si="0"/>
        <v>16665650</v>
      </c>
      <c r="F19" s="17"/>
      <c r="G19" s="17"/>
      <c r="H19" s="17"/>
      <c r="I19" s="10" t="s">
        <v>340</v>
      </c>
      <c r="J19" s="50"/>
      <c r="K19" s="20"/>
    </row>
    <row r="20" spans="2:12">
      <c r="B20" s="32">
        <v>43907</v>
      </c>
      <c r="C20" s="17"/>
      <c r="D20" s="17">
        <v>-7000</v>
      </c>
      <c r="E20" s="8">
        <f t="shared" si="0"/>
        <v>16658650</v>
      </c>
      <c r="F20" s="17">
        <v>-7000</v>
      </c>
      <c r="G20" s="17"/>
      <c r="H20" s="17"/>
      <c r="I20" s="10" t="s">
        <v>963</v>
      </c>
      <c r="J20" s="20"/>
      <c r="K20" s="20"/>
    </row>
    <row r="21" spans="2:12">
      <c r="B21" s="32">
        <v>43907</v>
      </c>
      <c r="C21" s="17"/>
      <c r="D21" s="17"/>
      <c r="E21" s="8">
        <f t="shared" si="0"/>
        <v>16658650</v>
      </c>
      <c r="F21" s="17">
        <v>52000</v>
      </c>
      <c r="G21" s="17"/>
      <c r="H21" s="17"/>
      <c r="I21" s="1" t="s">
        <v>964</v>
      </c>
      <c r="J21" s="20"/>
      <c r="K21" s="20"/>
    </row>
    <row r="22" spans="2:12">
      <c r="B22" s="32">
        <v>43908</v>
      </c>
      <c r="C22" s="17"/>
      <c r="D22" s="17">
        <v>-2400</v>
      </c>
      <c r="E22" s="8">
        <f t="shared" si="0"/>
        <v>16656250</v>
      </c>
      <c r="F22" s="17"/>
      <c r="G22" s="17"/>
      <c r="H22" s="17"/>
      <c r="I22" s="10" t="s">
        <v>965</v>
      </c>
      <c r="J22" s="20"/>
      <c r="K22" s="20"/>
    </row>
    <row r="23" spans="2:12">
      <c r="B23" s="32">
        <v>43908</v>
      </c>
      <c r="C23" s="17"/>
      <c r="D23" s="17"/>
      <c r="E23" s="8">
        <f t="shared" si="0"/>
        <v>16656250</v>
      </c>
      <c r="F23" s="17"/>
      <c r="G23" s="17"/>
      <c r="H23" s="17">
        <v>2223000</v>
      </c>
      <c r="I23" s="10" t="s">
        <v>966</v>
      </c>
      <c r="J23" s="20"/>
      <c r="K23" s="20"/>
    </row>
    <row r="24" spans="2:12">
      <c r="B24" s="32">
        <v>43909</v>
      </c>
      <c r="C24" s="17"/>
      <c r="D24" s="17">
        <v>-224900</v>
      </c>
      <c r="E24" s="8">
        <f t="shared" si="0"/>
        <v>16431350</v>
      </c>
      <c r="F24" s="17"/>
      <c r="G24" s="17"/>
      <c r="H24" s="17"/>
      <c r="I24" s="10" t="s">
        <v>61</v>
      </c>
      <c r="J24" s="20"/>
      <c r="K24" s="20"/>
    </row>
    <row r="25" spans="2:12">
      <c r="B25" s="32">
        <v>43917</v>
      </c>
      <c r="C25" s="17"/>
      <c r="D25" s="17"/>
      <c r="E25" s="8">
        <f t="shared" si="0"/>
        <v>16431350</v>
      </c>
      <c r="F25" s="17"/>
      <c r="G25" s="17"/>
      <c r="H25" s="17"/>
      <c r="I25" s="19" t="s">
        <v>969</v>
      </c>
      <c r="J25" s="20"/>
      <c r="K25" s="20"/>
    </row>
    <row r="26" spans="2:12">
      <c r="B26" s="32">
        <v>43917</v>
      </c>
      <c r="C26" s="17"/>
      <c r="D26" s="17"/>
      <c r="E26" s="8">
        <f t="shared" si="0"/>
        <v>16431350</v>
      </c>
      <c r="F26" s="17"/>
      <c r="G26" s="17"/>
      <c r="H26" s="17"/>
      <c r="I26" s="19" t="s">
        <v>970</v>
      </c>
      <c r="J26" s="20"/>
      <c r="K26" s="20"/>
    </row>
    <row r="27" spans="2:12">
      <c r="B27" s="32">
        <v>43917</v>
      </c>
      <c r="C27" s="17"/>
      <c r="D27" s="17"/>
      <c r="E27" s="8">
        <f t="shared" si="0"/>
        <v>16431350</v>
      </c>
      <c r="F27" s="17"/>
      <c r="G27" s="17"/>
      <c r="H27" s="17">
        <v>-250300</v>
      </c>
      <c r="I27" s="1" t="s">
        <v>990</v>
      </c>
      <c r="J27" s="20"/>
      <c r="K27" s="20"/>
    </row>
    <row r="28" spans="2:12">
      <c r="B28" s="32">
        <v>43917</v>
      </c>
      <c r="C28" s="17"/>
      <c r="D28" s="17"/>
      <c r="E28" s="8">
        <f t="shared" si="0"/>
        <v>16431350</v>
      </c>
      <c r="F28" s="17"/>
      <c r="G28" s="17"/>
      <c r="H28" s="17">
        <v>-250300</v>
      </c>
      <c r="I28" s="10" t="s">
        <v>991</v>
      </c>
      <c r="J28" s="20"/>
      <c r="K28" s="20"/>
    </row>
    <row r="29" spans="2:12">
      <c r="B29" s="32"/>
      <c r="C29" s="17"/>
      <c r="D29" s="17"/>
      <c r="E29" s="8">
        <f t="shared" si="0"/>
        <v>16431350</v>
      </c>
      <c r="F29" s="17">
        <f>SUM(F4:F28)</f>
        <v>-955000</v>
      </c>
      <c r="G29" s="17"/>
      <c r="H29" s="17">
        <f>SUM(H4:H28)</f>
        <v>20713400</v>
      </c>
      <c r="I29" s="10"/>
      <c r="J29" s="20"/>
      <c r="K29" s="20"/>
    </row>
    <row r="30" spans="2:12">
      <c r="B30" s="32"/>
      <c r="C30" s="17"/>
      <c r="D30" s="17"/>
      <c r="E30" s="8">
        <f t="shared" si="0"/>
        <v>16431350</v>
      </c>
      <c r="F30" s="17"/>
      <c r="G30" s="17"/>
      <c r="H30" s="17">
        <f>H29-F29</f>
        <v>21668400</v>
      </c>
      <c r="I30" s="10"/>
      <c r="J30" s="20"/>
      <c r="K30" s="20"/>
    </row>
    <row r="31" spans="2:12">
      <c r="B31" s="32"/>
      <c r="C31" s="17"/>
      <c r="D31" s="17"/>
      <c r="E31" s="8">
        <f t="shared" si="0"/>
        <v>16431350</v>
      </c>
      <c r="F31" s="17"/>
      <c r="G31" s="17"/>
      <c r="H31" s="17"/>
      <c r="I31" s="10"/>
      <c r="J31" s="20"/>
      <c r="K31" s="20"/>
    </row>
    <row r="32" spans="2:12">
      <c r="B32" s="32"/>
      <c r="C32" s="17"/>
      <c r="D32" s="17"/>
      <c r="E32" s="8">
        <f>E31+C32+D32</f>
        <v>16431350</v>
      </c>
      <c r="F32" s="17"/>
      <c r="G32" s="17"/>
      <c r="H32" s="16">
        <v>-1500000</v>
      </c>
      <c r="I32" s="10" t="s">
        <v>41</v>
      </c>
      <c r="J32" s="55"/>
      <c r="K32" s="19" t="s">
        <v>971</v>
      </c>
    </row>
    <row r="33" spans="2:12">
      <c r="B33" s="32"/>
      <c r="C33" s="17"/>
      <c r="D33" s="17">
        <v>-1500000</v>
      </c>
      <c r="E33" s="8">
        <f t="shared" si="0"/>
        <v>14931350</v>
      </c>
      <c r="F33" s="17"/>
      <c r="G33" s="17"/>
      <c r="I33" s="10" t="s">
        <v>42</v>
      </c>
      <c r="J33" s="55">
        <v>31700</v>
      </c>
      <c r="K33" s="19" t="s">
        <v>972</v>
      </c>
      <c r="L33" s="23">
        <v>43917</v>
      </c>
    </row>
    <row r="34" spans="2:12">
      <c r="B34" s="32"/>
      <c r="C34" s="17"/>
      <c r="D34" s="17"/>
      <c r="E34" s="9">
        <f t="shared" si="0"/>
        <v>14931350</v>
      </c>
      <c r="F34" s="17"/>
      <c r="G34" s="17"/>
      <c r="H34" s="17"/>
      <c r="J34" s="55">
        <v>126900</v>
      </c>
      <c r="K34" s="19" t="s">
        <v>973</v>
      </c>
      <c r="L34" s="23">
        <v>43917</v>
      </c>
    </row>
    <row r="35" spans="2:12">
      <c r="B35" s="28" t="s">
        <v>47</v>
      </c>
      <c r="C35" s="22"/>
      <c r="D35" s="22"/>
      <c r="E35" s="14">
        <f>E34+C35+D35</f>
        <v>14931350</v>
      </c>
      <c r="F35" s="22"/>
      <c r="G35" s="22"/>
      <c r="H35" s="22">
        <f>H30+H32</f>
        <v>20168400</v>
      </c>
      <c r="J35" s="20"/>
      <c r="K35" s="20"/>
    </row>
    <row r="36" spans="2:12">
      <c r="B36" s="32"/>
      <c r="C36" s="17"/>
      <c r="D36" s="17"/>
      <c r="E36" s="8">
        <f t="shared" si="0"/>
        <v>14931350</v>
      </c>
      <c r="F36" s="17"/>
      <c r="G36" s="17"/>
      <c r="H36" s="17"/>
      <c r="I36" s="10"/>
      <c r="J36" s="20"/>
      <c r="K36" s="20"/>
    </row>
    <row r="37" spans="2:12">
      <c r="B37" s="32"/>
      <c r="C37" s="17"/>
      <c r="D37" s="17"/>
      <c r="E37" s="9">
        <f>E36+C37+D37</f>
        <v>14931350</v>
      </c>
      <c r="F37" s="17"/>
      <c r="G37" s="36"/>
      <c r="H37" s="36"/>
      <c r="I37" s="10"/>
      <c r="J37" s="20"/>
      <c r="K37" s="20"/>
    </row>
    <row r="38" spans="2:12">
      <c r="B38" s="32"/>
      <c r="C38" s="17"/>
      <c r="D38" s="17"/>
      <c r="E38" s="8">
        <f t="shared" si="0"/>
        <v>14931350</v>
      </c>
      <c r="F38" s="17"/>
      <c r="G38" s="17"/>
      <c r="H38" s="17"/>
      <c r="I38" s="10"/>
      <c r="J38" s="20"/>
      <c r="K38" s="20"/>
    </row>
    <row r="39" spans="2:12">
      <c r="B39" s="32"/>
      <c r="C39" s="17"/>
      <c r="D39" s="17"/>
      <c r="E39" s="8">
        <f t="shared" si="0"/>
        <v>14931350</v>
      </c>
      <c r="F39" s="17"/>
      <c r="G39" s="17"/>
      <c r="H39" s="17"/>
      <c r="I39" s="10"/>
      <c r="J39" s="20"/>
      <c r="K39" s="20"/>
    </row>
    <row r="40" spans="2:12">
      <c r="B40" s="32"/>
      <c r="C40" s="17"/>
      <c r="D40" s="17"/>
      <c r="E40" s="8">
        <f t="shared" si="0"/>
        <v>14931350</v>
      </c>
      <c r="F40" s="17"/>
      <c r="G40" s="17"/>
      <c r="H40" s="17"/>
      <c r="I40" s="10"/>
      <c r="J40" s="20"/>
      <c r="K40" s="20"/>
    </row>
    <row r="41" spans="2:12">
      <c r="B41" s="32"/>
      <c r="C41" s="17"/>
      <c r="D41" s="17"/>
      <c r="E41" s="8">
        <f t="shared" si="0"/>
        <v>14931350</v>
      </c>
      <c r="F41" s="17"/>
      <c r="G41" s="17"/>
      <c r="H41" s="17"/>
      <c r="J41" s="20"/>
      <c r="K41" s="20"/>
    </row>
    <row r="42" spans="2:12">
      <c r="B42" s="32"/>
      <c r="C42" s="17"/>
      <c r="D42" s="17"/>
      <c r="E42" s="8">
        <f t="shared" si="0"/>
        <v>14931350</v>
      </c>
      <c r="F42" s="17"/>
      <c r="G42" s="17"/>
      <c r="H42" s="17"/>
      <c r="I42" s="10"/>
      <c r="J42" s="20"/>
      <c r="K42" s="20"/>
    </row>
    <row r="43" spans="2:12">
      <c r="B43" s="32"/>
      <c r="C43" s="17"/>
      <c r="D43" s="17"/>
      <c r="E43" s="8">
        <f t="shared" si="0"/>
        <v>14931350</v>
      </c>
      <c r="F43" s="17"/>
      <c r="G43" s="17"/>
      <c r="H43" s="17"/>
      <c r="I43" s="10"/>
      <c r="J43" s="20"/>
      <c r="K43" s="20"/>
    </row>
    <row r="44" spans="2:12">
      <c r="B44" s="32"/>
      <c r="C44" s="17"/>
      <c r="D44" s="17"/>
      <c r="E44" s="8">
        <f t="shared" si="0"/>
        <v>14931350</v>
      </c>
      <c r="F44" s="17"/>
      <c r="G44" s="17"/>
      <c r="H44" s="17"/>
      <c r="I44" s="10"/>
      <c r="J44" s="20"/>
      <c r="K44" s="20"/>
    </row>
    <row r="45" spans="2:12">
      <c r="B45" s="32"/>
      <c r="C45" s="17"/>
      <c r="D45" s="17"/>
      <c r="E45" s="8">
        <f t="shared" si="0"/>
        <v>14931350</v>
      </c>
      <c r="F45" s="17"/>
      <c r="G45" s="17"/>
      <c r="H45" s="17"/>
      <c r="I45" s="10"/>
      <c r="J45" s="20"/>
      <c r="K45" s="20"/>
    </row>
    <row r="46" spans="2:12">
      <c r="B46" s="32"/>
      <c r="C46" s="17"/>
      <c r="D46" s="17"/>
      <c r="E46" s="8">
        <f t="shared" si="0"/>
        <v>14931350</v>
      </c>
      <c r="F46" s="17"/>
      <c r="G46" s="17"/>
      <c r="H46" s="17"/>
      <c r="I46" s="10"/>
      <c r="J46" s="20"/>
      <c r="K46" s="20"/>
    </row>
    <row r="47" spans="2:12">
      <c r="B47" s="32"/>
      <c r="C47" s="17"/>
      <c r="D47" s="17"/>
      <c r="E47" s="8">
        <f t="shared" si="0"/>
        <v>14931350</v>
      </c>
      <c r="F47" s="17"/>
      <c r="G47" s="17"/>
      <c r="H47" s="17"/>
      <c r="I47" s="10"/>
      <c r="J47" s="20"/>
      <c r="K47" s="20"/>
    </row>
    <row r="48" spans="2:12">
      <c r="B48" s="32"/>
      <c r="C48" s="17"/>
      <c r="D48" s="17"/>
      <c r="E48" s="8">
        <f t="shared" si="0"/>
        <v>14931350</v>
      </c>
      <c r="F48" s="17"/>
      <c r="G48" s="17"/>
      <c r="H48" s="17"/>
      <c r="I48" s="10"/>
      <c r="J48" s="20"/>
      <c r="K48" s="20"/>
    </row>
    <row r="49" spans="1:13">
      <c r="B49" s="32"/>
      <c r="C49" s="17"/>
      <c r="D49" s="17"/>
      <c r="E49" s="8">
        <f t="shared" si="0"/>
        <v>14931350</v>
      </c>
      <c r="F49" s="17"/>
      <c r="G49" s="17"/>
      <c r="H49" s="17"/>
      <c r="I49" s="10"/>
      <c r="J49" s="20"/>
      <c r="K49" s="20"/>
    </row>
    <row r="50" spans="1:13">
      <c r="B50" s="32"/>
      <c r="C50" s="17"/>
      <c r="D50" s="17"/>
      <c r="E50" s="8">
        <f t="shared" si="0"/>
        <v>14931350</v>
      </c>
      <c r="F50" s="17"/>
      <c r="G50" s="17"/>
      <c r="H50" s="17"/>
      <c r="I50" s="10"/>
      <c r="J50" s="20"/>
      <c r="K50" s="20"/>
    </row>
    <row r="51" spans="1:13">
      <c r="A51" s="10"/>
      <c r="B51" s="32"/>
      <c r="C51" s="17"/>
      <c r="D51" s="17"/>
      <c r="E51" s="8">
        <f t="shared" si="0"/>
        <v>14931350</v>
      </c>
      <c r="F51" s="17"/>
      <c r="G51" s="17"/>
      <c r="H51" s="17"/>
      <c r="I51" s="10"/>
      <c r="J51" s="20"/>
      <c r="K51" s="20"/>
    </row>
    <row r="52" spans="1:13">
      <c r="B52" s="39"/>
      <c r="C52" s="36"/>
      <c r="D52" s="36"/>
      <c r="E52" s="8">
        <f t="shared" si="0"/>
        <v>14931350</v>
      </c>
      <c r="F52" s="36"/>
      <c r="G52" s="36"/>
      <c r="H52" s="36"/>
      <c r="I52" s="10"/>
      <c r="J52" s="20"/>
      <c r="K52" s="20"/>
    </row>
    <row r="53" spans="1:13">
      <c r="B53" s="32"/>
      <c r="C53" s="17"/>
      <c r="D53" s="17"/>
      <c r="E53" s="8">
        <f t="shared" si="0"/>
        <v>14931350</v>
      </c>
      <c r="F53" s="17"/>
      <c r="G53" s="17"/>
      <c r="H53" s="17"/>
      <c r="I53" s="10"/>
      <c r="J53" s="20"/>
      <c r="K53" s="20"/>
    </row>
    <row r="54" spans="1:13">
      <c r="B54" s="32"/>
      <c r="C54" s="17"/>
      <c r="D54" s="17"/>
      <c r="E54" s="8">
        <f t="shared" si="0"/>
        <v>14931350</v>
      </c>
      <c r="F54" s="17"/>
      <c r="G54" s="17"/>
      <c r="H54" s="17"/>
      <c r="I54" s="10"/>
      <c r="J54" s="20"/>
      <c r="K54" s="20"/>
    </row>
    <row r="55" spans="1:13">
      <c r="B55" s="2"/>
      <c r="C55" s="17"/>
      <c r="D55" s="17"/>
      <c r="E55" s="8">
        <f t="shared" si="0"/>
        <v>14931350</v>
      </c>
      <c r="F55" s="17"/>
      <c r="G55" s="17"/>
      <c r="H55" s="17"/>
      <c r="I55" s="10"/>
      <c r="J55" s="20"/>
      <c r="K55" s="20"/>
    </row>
    <row r="56" spans="1:13">
      <c r="B56" s="2"/>
      <c r="C56" s="17"/>
      <c r="D56" s="17"/>
      <c r="E56" s="8">
        <f t="shared" si="0"/>
        <v>14931350</v>
      </c>
      <c r="F56" s="17"/>
      <c r="G56" s="17"/>
      <c r="H56" s="17"/>
      <c r="I56" s="10"/>
      <c r="J56" s="20"/>
      <c r="K56" s="20"/>
    </row>
    <row r="57" spans="1:13">
      <c r="B57" s="2"/>
      <c r="C57" s="17"/>
      <c r="D57" s="17"/>
      <c r="E57" s="8">
        <f t="shared" si="0"/>
        <v>14931350</v>
      </c>
      <c r="F57" s="17"/>
      <c r="G57" s="17"/>
      <c r="H57" s="17"/>
      <c r="I57" s="10"/>
      <c r="J57" s="20"/>
      <c r="K57" s="20"/>
    </row>
    <row r="58" spans="1:13">
      <c r="B58" s="2"/>
      <c r="C58" s="17"/>
      <c r="D58" s="17"/>
      <c r="E58" s="8">
        <f t="shared" si="0"/>
        <v>14931350</v>
      </c>
      <c r="F58" s="17"/>
      <c r="G58" s="17"/>
      <c r="H58" s="17"/>
      <c r="I58" s="10"/>
      <c r="J58" s="20"/>
      <c r="K58" s="20"/>
    </row>
    <row r="59" spans="1:13">
      <c r="B59" s="32"/>
      <c r="C59" s="17"/>
      <c r="D59" s="17"/>
      <c r="E59" s="8">
        <f t="shared" si="0"/>
        <v>14931350</v>
      </c>
      <c r="F59" s="17"/>
      <c r="G59" s="17"/>
      <c r="H59" s="17"/>
      <c r="I59" s="10"/>
      <c r="J59" s="20"/>
      <c r="K59" s="20"/>
    </row>
    <row r="60" spans="1:13">
      <c r="B60" s="39"/>
      <c r="C60" s="36"/>
      <c r="D60" s="36"/>
      <c r="E60" s="8">
        <f t="shared" si="0"/>
        <v>14931350</v>
      </c>
      <c r="F60" s="36"/>
      <c r="G60" s="36"/>
      <c r="H60" s="36"/>
      <c r="J60" s="20"/>
      <c r="K60" s="20"/>
      <c r="M60" s="2"/>
    </row>
    <row r="61" spans="1:13">
      <c r="B61" s="32"/>
      <c r="C61" s="17"/>
      <c r="D61" s="17"/>
      <c r="E61" s="8">
        <f t="shared" si="0"/>
        <v>14931350</v>
      </c>
      <c r="F61" s="17"/>
      <c r="G61" s="17"/>
      <c r="H61" s="17"/>
      <c r="I61" s="10"/>
      <c r="J61" s="20"/>
      <c r="K61" s="20"/>
      <c r="M61" s="2"/>
    </row>
    <row r="62" spans="1:13">
      <c r="B62" s="32"/>
      <c r="C62" s="17"/>
      <c r="D62" s="17"/>
      <c r="E62" s="8">
        <f t="shared" si="0"/>
        <v>14931350</v>
      </c>
      <c r="F62" s="17"/>
      <c r="G62" s="17"/>
      <c r="H62" s="17"/>
      <c r="I62" s="10"/>
      <c r="J62" s="20"/>
      <c r="K62" s="20"/>
    </row>
    <row r="63" spans="1:13">
      <c r="B63" s="32"/>
      <c r="C63" s="17"/>
      <c r="D63" s="17"/>
      <c r="E63" s="8">
        <f t="shared" si="0"/>
        <v>14931350</v>
      </c>
      <c r="F63" s="17"/>
      <c r="G63" s="17"/>
      <c r="H63" s="17"/>
      <c r="I63" s="10"/>
      <c r="J63" s="20"/>
      <c r="K63" s="20"/>
    </row>
    <row r="64" spans="1:13">
      <c r="B64" s="32"/>
      <c r="C64" s="17"/>
      <c r="D64" s="17"/>
      <c r="E64" s="8">
        <f t="shared" si="0"/>
        <v>14931350</v>
      </c>
      <c r="F64" s="17"/>
      <c r="G64" s="17"/>
      <c r="H64" s="17"/>
      <c r="I64" s="10"/>
      <c r="J64" s="20"/>
      <c r="K64" s="20"/>
    </row>
    <row r="65" spans="2:11">
      <c r="B65" s="32"/>
      <c r="C65" s="17"/>
      <c r="D65" s="17"/>
      <c r="E65" s="8">
        <f t="shared" si="0"/>
        <v>14931350</v>
      </c>
      <c r="F65" s="17"/>
      <c r="G65" s="17"/>
      <c r="H65" s="17"/>
      <c r="I65" s="10"/>
      <c r="J65" s="20"/>
      <c r="K65" s="20"/>
    </row>
    <row r="66" spans="2:11">
      <c r="B66" s="32"/>
      <c r="C66" s="17"/>
      <c r="D66" s="17"/>
      <c r="E66" s="8">
        <f t="shared" si="0"/>
        <v>14931350</v>
      </c>
      <c r="F66" s="17"/>
      <c r="G66" s="17"/>
      <c r="H66" s="17"/>
      <c r="I66" s="10"/>
      <c r="J66" s="20"/>
      <c r="K66" s="20"/>
    </row>
    <row r="67" spans="2:11">
      <c r="B67" s="32"/>
      <c r="C67" s="17"/>
      <c r="D67" s="17"/>
      <c r="E67" s="8">
        <f t="shared" si="0"/>
        <v>14931350</v>
      </c>
      <c r="F67" s="17"/>
      <c r="G67" s="17"/>
      <c r="H67" s="17"/>
      <c r="I67" s="10"/>
      <c r="J67" s="20"/>
      <c r="K67" s="20"/>
    </row>
    <row r="68" spans="2:11">
      <c r="B68" s="32"/>
      <c r="C68" s="17"/>
      <c r="D68" s="17"/>
      <c r="E68" s="8">
        <f t="shared" si="0"/>
        <v>14931350</v>
      </c>
      <c r="F68" s="17"/>
      <c r="G68" s="17"/>
      <c r="H68" s="17"/>
      <c r="I68" s="10"/>
      <c r="J68" s="20"/>
      <c r="K68" s="20"/>
    </row>
    <row r="69" spans="2:11">
      <c r="B69" s="32"/>
      <c r="C69" s="17"/>
      <c r="D69" s="17"/>
      <c r="E69" s="8">
        <f t="shared" si="0"/>
        <v>14931350</v>
      </c>
      <c r="F69" s="17"/>
      <c r="G69" s="17"/>
      <c r="H69" s="17"/>
      <c r="I69" s="10"/>
      <c r="J69" s="20"/>
      <c r="K69" s="20"/>
    </row>
    <row r="70" spans="2:11">
      <c r="B70" s="32"/>
      <c r="C70" s="17"/>
      <c r="D70" s="17"/>
      <c r="E70" s="8">
        <f t="shared" si="0"/>
        <v>14931350</v>
      </c>
      <c r="F70" s="17"/>
      <c r="G70" s="17"/>
      <c r="H70" s="17"/>
      <c r="I70" s="10"/>
      <c r="J70" s="20"/>
      <c r="K70" s="20"/>
    </row>
    <row r="71" spans="2:11">
      <c r="B71" s="32"/>
      <c r="C71" s="17"/>
      <c r="D71" s="17"/>
      <c r="E71" s="8">
        <f t="shared" ref="E71:E134" si="1">E70+C71+D71</f>
        <v>14931350</v>
      </c>
      <c r="F71" s="17"/>
      <c r="G71" s="17"/>
      <c r="H71" s="17"/>
      <c r="I71" s="10"/>
      <c r="J71" s="20"/>
      <c r="K71" s="20"/>
    </row>
    <row r="72" spans="2:11">
      <c r="B72" s="32"/>
      <c r="C72" s="17"/>
      <c r="D72" s="17"/>
      <c r="E72" s="8">
        <f t="shared" si="1"/>
        <v>14931350</v>
      </c>
      <c r="F72" s="17"/>
      <c r="G72" s="17"/>
      <c r="H72" s="17"/>
      <c r="J72" s="20"/>
      <c r="K72" s="20"/>
    </row>
    <row r="73" spans="2:11">
      <c r="B73" s="32"/>
      <c r="C73" s="17"/>
      <c r="D73" s="17"/>
      <c r="E73" s="8">
        <f t="shared" si="1"/>
        <v>14931350</v>
      </c>
      <c r="F73" s="17"/>
      <c r="G73" s="17"/>
      <c r="H73" s="17"/>
      <c r="I73" s="10"/>
      <c r="J73" s="20"/>
      <c r="K73" s="20"/>
    </row>
    <row r="74" spans="2:11">
      <c r="B74" s="32"/>
      <c r="C74" s="17"/>
      <c r="D74" s="17"/>
      <c r="E74" s="8">
        <f t="shared" si="1"/>
        <v>14931350</v>
      </c>
      <c r="F74" s="17"/>
      <c r="G74" s="17"/>
      <c r="H74" s="17"/>
      <c r="I74" s="10"/>
      <c r="J74" s="20"/>
      <c r="K74" s="20"/>
    </row>
    <row r="75" spans="2:11">
      <c r="B75" s="32"/>
      <c r="C75" s="17"/>
      <c r="D75" s="17"/>
      <c r="E75" s="8">
        <f t="shared" si="1"/>
        <v>14931350</v>
      </c>
      <c r="F75" s="17"/>
      <c r="G75" s="17"/>
      <c r="H75" s="17"/>
      <c r="I75" s="10"/>
      <c r="J75" s="20"/>
      <c r="K75" s="20"/>
    </row>
    <row r="76" spans="2:11">
      <c r="B76" s="32"/>
      <c r="C76" s="17"/>
      <c r="D76" s="17"/>
      <c r="E76" s="8">
        <f t="shared" si="1"/>
        <v>14931350</v>
      </c>
      <c r="F76" s="17"/>
      <c r="G76" s="17"/>
      <c r="H76" s="17"/>
      <c r="I76" s="10"/>
      <c r="J76" s="20"/>
      <c r="K76" s="20"/>
    </row>
    <row r="77" spans="2:11">
      <c r="B77" s="32"/>
      <c r="C77" s="17"/>
      <c r="D77" s="17"/>
      <c r="E77" s="8">
        <f t="shared" si="1"/>
        <v>14931350</v>
      </c>
      <c r="F77" s="17"/>
      <c r="G77" s="17"/>
      <c r="H77" s="17"/>
      <c r="I77" s="10"/>
    </row>
    <row r="78" spans="2:11">
      <c r="B78" s="32"/>
      <c r="C78" s="17"/>
      <c r="D78" s="17"/>
      <c r="E78" s="8">
        <f t="shared" si="1"/>
        <v>14931350</v>
      </c>
      <c r="F78" s="17"/>
      <c r="G78" s="17"/>
      <c r="H78" s="17"/>
      <c r="I78" s="10"/>
      <c r="J78" s="20"/>
      <c r="K78" s="20"/>
    </row>
    <row r="79" spans="2:11">
      <c r="B79" s="32"/>
      <c r="C79" s="17"/>
      <c r="D79" s="17"/>
      <c r="E79" s="8">
        <f t="shared" si="1"/>
        <v>14931350</v>
      </c>
      <c r="F79" s="17"/>
      <c r="G79" s="17"/>
      <c r="H79" s="17"/>
      <c r="I79" s="10"/>
      <c r="J79" s="20"/>
      <c r="K79" s="20"/>
    </row>
    <row r="80" spans="2:11">
      <c r="B80" s="32"/>
      <c r="C80" s="17"/>
      <c r="D80" s="17"/>
      <c r="E80" s="8">
        <f t="shared" si="1"/>
        <v>14931350</v>
      </c>
      <c r="F80" s="17"/>
      <c r="G80" s="17"/>
      <c r="H80" s="17"/>
      <c r="I80" s="10"/>
      <c r="J80" s="20"/>
      <c r="K80" s="20"/>
    </row>
    <row r="81" spans="1:12">
      <c r="B81" s="32"/>
      <c r="C81" s="36"/>
      <c r="D81" s="17"/>
      <c r="E81" s="8">
        <f t="shared" si="1"/>
        <v>14931350</v>
      </c>
      <c r="F81" s="36"/>
      <c r="G81" s="36"/>
      <c r="H81" s="36"/>
      <c r="I81" s="10"/>
    </row>
    <row r="82" spans="1:12">
      <c r="B82" s="32"/>
      <c r="C82" s="17"/>
      <c r="D82" s="17"/>
      <c r="E82" s="8">
        <f t="shared" si="1"/>
        <v>14931350</v>
      </c>
      <c r="F82" s="17"/>
      <c r="G82" s="17"/>
      <c r="H82" s="17"/>
      <c r="I82" s="10"/>
    </row>
    <row r="83" spans="1:12">
      <c r="B83" s="32"/>
      <c r="C83" s="17"/>
      <c r="D83" s="17"/>
      <c r="E83" s="8">
        <f t="shared" si="1"/>
        <v>14931350</v>
      </c>
      <c r="F83" s="17"/>
      <c r="G83" s="17"/>
      <c r="H83" s="17"/>
      <c r="I83" s="10"/>
    </row>
    <row r="84" spans="1:12">
      <c r="B84" s="32"/>
      <c r="C84" s="17"/>
      <c r="D84" s="17"/>
      <c r="E84" s="8">
        <f t="shared" si="1"/>
        <v>14931350</v>
      </c>
      <c r="F84" s="17"/>
      <c r="G84" s="17"/>
      <c r="H84" s="17"/>
      <c r="I84" s="10"/>
    </row>
    <row r="85" spans="1:12">
      <c r="B85" s="32"/>
      <c r="C85" s="17"/>
      <c r="D85" s="17"/>
      <c r="E85" s="8">
        <f t="shared" si="1"/>
        <v>14931350</v>
      </c>
      <c r="F85" s="17"/>
      <c r="G85" s="17"/>
      <c r="H85" s="17"/>
      <c r="I85" s="10"/>
      <c r="J85" s="10"/>
      <c r="K85" s="10"/>
      <c r="L85" s="10"/>
    </row>
    <row r="86" spans="1:12">
      <c r="B86" s="32"/>
      <c r="C86" s="17"/>
      <c r="D86" s="17"/>
      <c r="E86" s="8">
        <f t="shared" si="1"/>
        <v>14931350</v>
      </c>
      <c r="F86" s="17"/>
      <c r="G86" s="17"/>
      <c r="H86" s="17"/>
      <c r="I86" s="10"/>
    </row>
    <row r="87" spans="1:12">
      <c r="B87" s="32"/>
      <c r="C87" s="17"/>
      <c r="D87" s="17"/>
      <c r="E87" s="8">
        <f t="shared" si="1"/>
        <v>14931350</v>
      </c>
      <c r="F87" s="17"/>
      <c r="G87" s="17"/>
      <c r="H87" s="17"/>
      <c r="I87" s="10"/>
      <c r="J87" s="10"/>
      <c r="K87" s="10"/>
    </row>
    <row r="88" spans="1:12">
      <c r="B88" s="2"/>
      <c r="C88" s="16"/>
      <c r="D88" s="16"/>
      <c r="E88" s="8">
        <f t="shared" si="1"/>
        <v>14931350</v>
      </c>
      <c r="F88" s="10"/>
      <c r="G88" s="10"/>
      <c r="H88" s="10"/>
      <c r="I88" s="10"/>
      <c r="J88" s="10"/>
      <c r="K88" s="10"/>
    </row>
    <row r="89" spans="1:12">
      <c r="B89" s="2"/>
      <c r="C89" s="16"/>
      <c r="D89" s="16"/>
      <c r="E89" s="8">
        <f t="shared" si="1"/>
        <v>14931350</v>
      </c>
      <c r="F89" s="10"/>
      <c r="G89" s="10"/>
      <c r="H89" s="17"/>
      <c r="I89" s="10"/>
      <c r="J89" s="10"/>
      <c r="K89" s="10"/>
    </row>
    <row r="90" spans="1:12">
      <c r="B90" s="39"/>
      <c r="C90" s="36"/>
      <c r="D90" s="36"/>
      <c r="E90" s="8">
        <f t="shared" si="1"/>
        <v>14931350</v>
      </c>
      <c r="F90" s="48"/>
      <c r="G90" s="48"/>
      <c r="H90" s="36"/>
      <c r="I90" s="10"/>
      <c r="J90" s="10"/>
      <c r="K90" s="10"/>
    </row>
    <row r="91" spans="1:12">
      <c r="B91" s="2"/>
      <c r="C91" s="16"/>
      <c r="D91" s="16"/>
      <c r="E91" s="8">
        <f t="shared" si="1"/>
        <v>14931350</v>
      </c>
      <c r="F91" s="17"/>
      <c r="G91" s="17"/>
      <c r="H91" s="10"/>
      <c r="I91" s="48"/>
      <c r="J91" s="10"/>
      <c r="K91" s="10"/>
    </row>
    <row r="92" spans="1:12">
      <c r="B92" s="2"/>
      <c r="C92" s="16"/>
      <c r="D92" s="16"/>
      <c r="E92" s="8">
        <f t="shared" si="1"/>
        <v>14931350</v>
      </c>
      <c r="F92" s="17"/>
      <c r="G92" s="17"/>
      <c r="H92" s="17"/>
      <c r="I92" s="48"/>
      <c r="J92" s="10"/>
      <c r="K92" s="10"/>
    </row>
    <row r="93" spans="1:12">
      <c r="A93" s="44"/>
      <c r="B93" s="44"/>
      <c r="C93" s="43"/>
      <c r="D93" s="43">
        <v>-27350</v>
      </c>
      <c r="E93" s="8">
        <f t="shared" si="1"/>
        <v>14904000</v>
      </c>
      <c r="F93" s="43"/>
      <c r="G93" s="43"/>
      <c r="H93" s="43"/>
      <c r="I93" s="44" t="s">
        <v>263</v>
      </c>
    </row>
    <row r="94" spans="1:12">
      <c r="B94" s="39"/>
      <c r="C94" s="17"/>
      <c r="D94" s="17"/>
      <c r="E94" s="8">
        <f t="shared" si="1"/>
        <v>14904000</v>
      </c>
      <c r="F94" s="17"/>
      <c r="G94" s="17"/>
      <c r="H94" s="17"/>
      <c r="I94" s="10"/>
    </row>
    <row r="95" spans="1:12">
      <c r="B95" s="32"/>
      <c r="C95" s="17"/>
      <c r="D95" s="17"/>
      <c r="E95" s="8">
        <f t="shared" si="1"/>
        <v>14904000</v>
      </c>
      <c r="F95" s="17"/>
      <c r="G95" s="17"/>
      <c r="H95" s="17"/>
      <c r="I95" s="10"/>
    </row>
    <row r="96" spans="1:12">
      <c r="B96" s="39"/>
      <c r="C96" s="17"/>
      <c r="D96" s="17"/>
      <c r="E96" s="8">
        <f t="shared" si="1"/>
        <v>14904000</v>
      </c>
      <c r="F96" s="36"/>
      <c r="G96" s="36"/>
      <c r="H96" s="36"/>
    </row>
    <row r="97" spans="2:14">
      <c r="B97" s="2"/>
      <c r="C97" s="16"/>
      <c r="D97" s="16"/>
      <c r="E97" s="8">
        <f t="shared" si="1"/>
        <v>14904000</v>
      </c>
      <c r="F97" s="17"/>
      <c r="G97" s="17"/>
      <c r="H97" s="17"/>
      <c r="I97" s="10"/>
      <c r="K97" s="44" t="s">
        <v>790</v>
      </c>
    </row>
    <row r="98" spans="2:14">
      <c r="B98" s="2"/>
      <c r="C98" s="16"/>
      <c r="D98" s="16"/>
      <c r="E98" s="8">
        <f t="shared" si="1"/>
        <v>14904000</v>
      </c>
      <c r="F98" s="17"/>
      <c r="G98" s="17"/>
      <c r="H98" s="17"/>
      <c r="I98" s="48"/>
      <c r="J98" s="48"/>
      <c r="K98" s="44" t="s">
        <v>784</v>
      </c>
      <c r="L98" s="53">
        <v>-18000000</v>
      </c>
      <c r="M98" s="44" t="s">
        <v>788</v>
      </c>
      <c r="N98" s="44"/>
    </row>
    <row r="99" spans="2:14">
      <c r="B99" s="2"/>
      <c r="C99" s="16"/>
      <c r="D99" s="16"/>
      <c r="E99" s="8">
        <f t="shared" si="1"/>
        <v>14904000</v>
      </c>
      <c r="F99" s="17"/>
      <c r="G99" s="17"/>
      <c r="H99" s="17"/>
      <c r="I99" s="48"/>
      <c r="J99" s="48"/>
      <c r="K99" s="44" t="s">
        <v>784</v>
      </c>
      <c r="L99" s="53">
        <v>-35000000</v>
      </c>
      <c r="M99" s="44" t="s">
        <v>789</v>
      </c>
      <c r="N99" s="44"/>
    </row>
    <row r="100" spans="2:14">
      <c r="B100" s="2"/>
      <c r="C100" s="16"/>
      <c r="D100" s="16"/>
      <c r="E100" s="8">
        <f t="shared" si="1"/>
        <v>14904000</v>
      </c>
      <c r="F100" s="16"/>
      <c r="G100" s="16"/>
      <c r="H100" s="16"/>
      <c r="I100" s="48"/>
      <c r="J100" s="48"/>
      <c r="K100" s="44" t="s">
        <v>784</v>
      </c>
      <c r="L100" s="53">
        <v>-10000000</v>
      </c>
      <c r="M100" s="44" t="s">
        <v>782</v>
      </c>
      <c r="N100" s="44"/>
    </row>
    <row r="101" spans="2:14">
      <c r="B101" s="2"/>
      <c r="C101" s="16"/>
      <c r="D101" s="16"/>
      <c r="E101" s="8">
        <f t="shared" si="1"/>
        <v>14904000</v>
      </c>
      <c r="F101" s="16"/>
      <c r="G101" s="16"/>
      <c r="H101" s="16"/>
      <c r="I101" s="54"/>
      <c r="J101" s="48"/>
      <c r="K101" s="44" t="s">
        <v>785</v>
      </c>
      <c r="L101" s="53">
        <f>SUM(L98:L100)</f>
        <v>-63000000</v>
      </c>
      <c r="M101" s="44"/>
      <c r="N101" s="44"/>
    </row>
    <row r="102" spans="2:14">
      <c r="B102" s="2"/>
      <c r="C102" s="16"/>
      <c r="D102" s="16"/>
      <c r="E102" s="8">
        <f t="shared" si="1"/>
        <v>14904000</v>
      </c>
      <c r="F102" s="16"/>
      <c r="G102" s="16"/>
      <c r="H102" s="16"/>
      <c r="I102" s="48"/>
      <c r="J102" s="48"/>
      <c r="K102" s="44"/>
      <c r="L102" s="53">
        <v>80000000</v>
      </c>
      <c r="M102" s="44" t="s">
        <v>713</v>
      </c>
      <c r="N102" s="44"/>
    </row>
    <row r="103" spans="2:14">
      <c r="B103" s="2"/>
      <c r="C103" s="16"/>
      <c r="D103" s="16"/>
      <c r="E103" s="8">
        <f t="shared" si="1"/>
        <v>14904000</v>
      </c>
      <c r="F103" s="16"/>
      <c r="G103" s="16"/>
      <c r="H103" s="16"/>
      <c r="I103" s="48"/>
      <c r="J103" s="48"/>
      <c r="K103" s="44"/>
      <c r="L103" s="53">
        <f>L101+L102</f>
        <v>17000000</v>
      </c>
      <c r="M103" s="44" t="s">
        <v>714</v>
      </c>
      <c r="N103" s="44"/>
    </row>
    <row r="104" spans="2:14">
      <c r="B104" s="2"/>
      <c r="C104" s="16"/>
      <c r="D104" s="16"/>
      <c r="E104" s="8">
        <f t="shared" si="1"/>
        <v>14904000</v>
      </c>
      <c r="F104" s="16"/>
      <c r="G104" s="16"/>
      <c r="H104" s="16"/>
      <c r="I104" s="10"/>
      <c r="J104" s="10"/>
      <c r="K104" s="44" t="s">
        <v>784</v>
      </c>
      <c r="L104" s="53">
        <v>-10000000</v>
      </c>
      <c r="M104" s="44" t="s">
        <v>783</v>
      </c>
      <c r="N104" s="19"/>
    </row>
    <row r="105" spans="2:14">
      <c r="B105" s="2"/>
      <c r="C105" s="16"/>
      <c r="D105" s="16"/>
      <c r="E105" s="8">
        <f t="shared" si="1"/>
        <v>14904000</v>
      </c>
      <c r="F105" s="16"/>
      <c r="G105" s="16"/>
      <c r="H105" s="16"/>
      <c r="K105" s="44" t="s">
        <v>784</v>
      </c>
      <c r="L105" s="53">
        <v>-7000000</v>
      </c>
      <c r="M105" s="44" t="s">
        <v>786</v>
      </c>
      <c r="N105" s="19"/>
    </row>
    <row r="106" spans="2:14">
      <c r="B106" s="2"/>
      <c r="C106" s="16"/>
      <c r="D106" s="16"/>
      <c r="E106" s="8">
        <f t="shared" si="1"/>
        <v>14904000</v>
      </c>
      <c r="F106" s="16"/>
      <c r="G106" s="16"/>
      <c r="H106" s="16"/>
      <c r="K106" s="44" t="s">
        <v>714</v>
      </c>
      <c r="L106" s="53">
        <f>L103+L104+L105</f>
        <v>0</v>
      </c>
    </row>
    <row r="107" spans="2:14">
      <c r="B107" s="2"/>
      <c r="C107" s="16"/>
      <c r="D107" s="16"/>
      <c r="E107" s="8">
        <f t="shared" si="1"/>
        <v>14904000</v>
      </c>
      <c r="F107" s="16"/>
      <c r="G107" s="16"/>
      <c r="H107" s="16"/>
    </row>
    <row r="108" spans="2:14">
      <c r="B108" s="2"/>
      <c r="C108" s="17"/>
      <c r="D108" s="17"/>
      <c r="E108" s="8">
        <f t="shared" si="1"/>
        <v>14904000</v>
      </c>
      <c r="F108" s="17"/>
      <c r="G108" s="17"/>
      <c r="H108" s="17"/>
      <c r="I108" s="10"/>
    </row>
    <row r="109" spans="2:14">
      <c r="B109" s="32"/>
      <c r="C109" s="17"/>
      <c r="D109" s="17"/>
      <c r="E109" s="8">
        <f t="shared" si="1"/>
        <v>14904000</v>
      </c>
      <c r="F109" s="17"/>
      <c r="G109" s="17"/>
      <c r="H109" s="17"/>
      <c r="I109" s="10"/>
      <c r="J109" s="10"/>
      <c r="K109" s="10"/>
      <c r="L109" s="10"/>
      <c r="M109" s="10"/>
    </row>
    <row r="110" spans="2:14">
      <c r="B110" s="32"/>
      <c r="C110" s="17"/>
      <c r="D110" s="17"/>
      <c r="E110" s="8">
        <f t="shared" si="1"/>
        <v>14904000</v>
      </c>
      <c r="F110" s="17"/>
      <c r="G110" s="17"/>
      <c r="H110" s="17"/>
      <c r="I110" s="10"/>
      <c r="J110" s="10"/>
      <c r="K110" s="10"/>
      <c r="L110" s="10"/>
      <c r="M110" s="10"/>
    </row>
    <row r="111" spans="2:14">
      <c r="B111" s="32"/>
      <c r="C111" s="17"/>
      <c r="D111" s="17"/>
      <c r="E111" s="8">
        <f t="shared" si="1"/>
        <v>14904000</v>
      </c>
      <c r="F111" s="17"/>
      <c r="G111" s="17"/>
      <c r="H111" s="17"/>
      <c r="I111" s="10"/>
      <c r="J111" s="10"/>
      <c r="K111" s="10"/>
      <c r="L111" s="10"/>
      <c r="M111" s="10"/>
    </row>
    <row r="112" spans="2:14">
      <c r="B112" s="2"/>
      <c r="C112" s="16"/>
      <c r="D112" s="16"/>
      <c r="E112" s="8">
        <f t="shared" si="1"/>
        <v>14904000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2"/>
      <c r="C113" s="16"/>
      <c r="D113" s="16"/>
      <c r="E113" s="8">
        <f t="shared" si="1"/>
        <v>14904000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2"/>
      <c r="C114" s="16"/>
      <c r="D114" s="16"/>
      <c r="E114" s="8">
        <f t="shared" si="1"/>
        <v>14904000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14904000</v>
      </c>
      <c r="F115" s="16"/>
      <c r="G115" s="16"/>
      <c r="H115" s="16"/>
    </row>
    <row r="116" spans="2:13">
      <c r="B116" s="2"/>
      <c r="C116" s="16"/>
      <c r="D116" s="16"/>
      <c r="E116" s="8">
        <f t="shared" si="1"/>
        <v>14904000</v>
      </c>
      <c r="F116" s="16"/>
      <c r="G116" s="16"/>
      <c r="H116" s="16"/>
    </row>
    <row r="117" spans="2:13">
      <c r="B117" s="2"/>
      <c r="C117" s="16"/>
      <c r="D117" s="16"/>
      <c r="E117" s="8">
        <f t="shared" si="1"/>
        <v>14904000</v>
      </c>
      <c r="F117" s="16"/>
      <c r="G117" s="16"/>
      <c r="H117" s="16"/>
    </row>
    <row r="118" spans="2:13">
      <c r="B118" s="2"/>
      <c r="C118" s="16"/>
      <c r="D118" s="16"/>
      <c r="E118" s="8">
        <f t="shared" si="1"/>
        <v>14904000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14904000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14904000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14904000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14904000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14904000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14904000</v>
      </c>
      <c r="F124" s="16"/>
      <c r="G124" s="16"/>
      <c r="H124" s="16"/>
    </row>
    <row r="125" spans="2:13">
      <c r="C125" s="16"/>
      <c r="D125" s="16"/>
      <c r="E125" s="8">
        <f t="shared" si="1"/>
        <v>14904000</v>
      </c>
      <c r="G125" s="16"/>
      <c r="I125" s="24"/>
    </row>
    <row r="126" spans="2:13">
      <c r="C126" s="16"/>
      <c r="D126" s="16"/>
      <c r="E126" s="8">
        <f t="shared" si="1"/>
        <v>14904000</v>
      </c>
      <c r="I126" s="24"/>
    </row>
    <row r="127" spans="2:13">
      <c r="B127" s="2"/>
      <c r="C127" s="16"/>
      <c r="D127" s="16"/>
      <c r="E127" s="8">
        <f t="shared" si="1"/>
        <v>14904000</v>
      </c>
      <c r="F127" s="16"/>
      <c r="G127" s="16"/>
      <c r="H127" s="16"/>
    </row>
    <row r="128" spans="2:13">
      <c r="C128" s="16"/>
      <c r="D128" s="16"/>
      <c r="E128" s="8">
        <f t="shared" si="1"/>
        <v>14904000</v>
      </c>
      <c r="F128" s="16"/>
      <c r="G128" s="16"/>
      <c r="H128" s="16"/>
    </row>
    <row r="129" spans="2:8">
      <c r="C129" s="16"/>
      <c r="D129" s="16"/>
      <c r="E129" s="8">
        <f t="shared" si="1"/>
        <v>14904000</v>
      </c>
      <c r="F129" s="16"/>
      <c r="G129" s="16"/>
      <c r="H129" s="16"/>
    </row>
    <row r="130" spans="2:8">
      <c r="C130" s="16"/>
      <c r="D130" s="16"/>
      <c r="E130" s="8">
        <f t="shared" si="1"/>
        <v>14904000</v>
      </c>
      <c r="F130" s="16"/>
      <c r="G130" s="16"/>
      <c r="H130" s="16"/>
    </row>
    <row r="131" spans="2:8">
      <c r="C131" s="16"/>
      <c r="D131" s="16"/>
      <c r="E131" s="8">
        <f t="shared" si="1"/>
        <v>14904000</v>
      </c>
      <c r="F131" s="16"/>
      <c r="G131" s="16"/>
      <c r="H131" s="16"/>
    </row>
    <row r="132" spans="2:8">
      <c r="B132" s="2"/>
      <c r="C132" s="16"/>
      <c r="D132" s="16"/>
      <c r="E132" s="8">
        <f t="shared" si="1"/>
        <v>14904000</v>
      </c>
      <c r="F132" s="16"/>
      <c r="G132" s="16"/>
      <c r="H132" s="16"/>
    </row>
    <row r="133" spans="2:8">
      <c r="B133" s="2"/>
      <c r="C133" s="16"/>
      <c r="D133" s="16"/>
      <c r="E133" s="8">
        <f t="shared" si="1"/>
        <v>14904000</v>
      </c>
      <c r="F133" s="16"/>
      <c r="G133" s="16"/>
      <c r="H133" s="16"/>
    </row>
    <row r="134" spans="2:8">
      <c r="C134" s="16"/>
      <c r="D134" s="16"/>
      <c r="E134" s="8">
        <f t="shared" si="1"/>
        <v>14904000</v>
      </c>
      <c r="F134" s="16"/>
      <c r="G134" s="16"/>
      <c r="H134" s="16"/>
    </row>
    <row r="135" spans="2:8">
      <c r="C135" s="16"/>
      <c r="D135" s="16"/>
      <c r="E135" s="8">
        <f t="shared" ref="E135:E153" si="2">E134+C135+D135</f>
        <v>14904000</v>
      </c>
      <c r="F135" s="16"/>
      <c r="G135" s="16"/>
      <c r="H135" s="16"/>
    </row>
    <row r="136" spans="2:8">
      <c r="C136" s="16"/>
      <c r="D136" s="16"/>
      <c r="E136" s="8">
        <f t="shared" si="2"/>
        <v>14904000</v>
      </c>
      <c r="F136" s="16"/>
      <c r="G136" s="16"/>
      <c r="H136" s="16"/>
    </row>
    <row r="137" spans="2:8">
      <c r="C137" s="16"/>
      <c r="D137" s="16"/>
      <c r="E137" s="8">
        <f t="shared" si="2"/>
        <v>14904000</v>
      </c>
      <c r="F137" s="16"/>
      <c r="G137" s="16"/>
      <c r="H137" s="16"/>
    </row>
    <row r="138" spans="2:8">
      <c r="C138" s="16"/>
      <c r="D138" s="16"/>
      <c r="E138" s="8">
        <f t="shared" si="2"/>
        <v>14904000</v>
      </c>
      <c r="F138" s="16"/>
      <c r="G138" s="16"/>
      <c r="H138" s="16"/>
    </row>
    <row r="139" spans="2:8">
      <c r="C139" s="16"/>
      <c r="D139" s="16"/>
      <c r="E139" s="8">
        <f t="shared" si="2"/>
        <v>14904000</v>
      </c>
      <c r="F139" s="16"/>
      <c r="G139" s="16"/>
      <c r="H139" s="16"/>
    </row>
    <row r="140" spans="2:8">
      <c r="C140" s="16"/>
      <c r="D140" s="16"/>
      <c r="E140" s="8">
        <f t="shared" si="2"/>
        <v>14904000</v>
      </c>
      <c r="F140" s="16"/>
      <c r="G140" s="16"/>
      <c r="H140" s="16"/>
    </row>
    <row r="141" spans="2:8">
      <c r="C141" s="16"/>
      <c r="D141" s="16"/>
      <c r="E141" s="8">
        <f t="shared" si="2"/>
        <v>14904000</v>
      </c>
      <c r="F141" s="16"/>
      <c r="G141" s="16"/>
      <c r="H141" s="16"/>
    </row>
    <row r="142" spans="2:8">
      <c r="C142" s="16"/>
      <c r="D142" s="16"/>
      <c r="E142" s="8">
        <f t="shared" si="2"/>
        <v>14904000</v>
      </c>
      <c r="F142" s="16"/>
      <c r="G142" s="16"/>
      <c r="H142" s="16"/>
    </row>
    <row r="143" spans="2:8">
      <c r="C143" s="16"/>
      <c r="D143" s="16"/>
      <c r="E143" s="8">
        <f t="shared" si="2"/>
        <v>14904000</v>
      </c>
      <c r="F143" s="16"/>
      <c r="G143" s="16"/>
      <c r="H143" s="16"/>
    </row>
    <row r="144" spans="2:8">
      <c r="C144" s="16"/>
      <c r="D144" s="16"/>
      <c r="E144" s="8">
        <f t="shared" si="2"/>
        <v>14904000</v>
      </c>
      <c r="F144" s="16"/>
      <c r="G144" s="16"/>
      <c r="H144" s="16"/>
    </row>
    <row r="145" spans="3:12">
      <c r="C145" s="16"/>
      <c r="D145" s="16"/>
      <c r="E145" s="8">
        <f t="shared" si="2"/>
        <v>14904000</v>
      </c>
      <c r="F145" s="16"/>
      <c r="G145" s="16"/>
      <c r="H145" s="16"/>
    </row>
    <row r="146" spans="3:12">
      <c r="C146" s="16"/>
      <c r="D146" s="16"/>
      <c r="E146" s="8">
        <f t="shared" si="2"/>
        <v>14904000</v>
      </c>
      <c r="F146" s="16"/>
      <c r="G146" s="16"/>
      <c r="H146" s="16"/>
    </row>
    <row r="147" spans="3:12">
      <c r="C147" s="16"/>
      <c r="D147" s="16"/>
      <c r="E147" s="8">
        <f t="shared" si="2"/>
        <v>14904000</v>
      </c>
      <c r="F147" s="16"/>
      <c r="G147" s="16"/>
      <c r="H147" s="16"/>
    </row>
    <row r="148" spans="3:12">
      <c r="C148" s="16"/>
      <c r="D148" s="16"/>
      <c r="E148" s="8">
        <f t="shared" si="2"/>
        <v>14904000</v>
      </c>
      <c r="F148" s="16"/>
      <c r="G148" s="16"/>
      <c r="H148" s="16"/>
    </row>
    <row r="149" spans="3:12">
      <c r="C149" s="16"/>
      <c r="D149" s="16"/>
      <c r="E149" s="8">
        <f t="shared" si="2"/>
        <v>14904000</v>
      </c>
      <c r="F149" s="16"/>
      <c r="G149" s="16"/>
      <c r="H149" s="16"/>
      <c r="I149" s="2"/>
    </row>
    <row r="150" spans="3:12">
      <c r="C150" s="16"/>
      <c r="D150" s="16"/>
      <c r="E150" s="8">
        <f t="shared" si="2"/>
        <v>14904000</v>
      </c>
      <c r="F150" s="16"/>
      <c r="G150" s="16"/>
      <c r="H150" s="16"/>
      <c r="J150" s="4"/>
    </row>
    <row r="151" spans="3:12">
      <c r="C151" s="16"/>
      <c r="D151" s="16">
        <v>-15000000</v>
      </c>
      <c r="E151" s="8">
        <f t="shared" si="2"/>
        <v>-96000</v>
      </c>
      <c r="F151" s="16"/>
      <c r="G151" s="16"/>
      <c r="H151" s="16"/>
      <c r="I151" s="1" t="s">
        <v>557</v>
      </c>
      <c r="J151" s="4" t="s">
        <v>974</v>
      </c>
      <c r="K151" s="2"/>
      <c r="L151" s="20"/>
    </row>
    <row r="152" spans="3:12">
      <c r="C152" s="16">
        <v>600000</v>
      </c>
      <c r="D152" s="16"/>
      <c r="E152" s="8">
        <f t="shared" si="2"/>
        <v>504000</v>
      </c>
      <c r="F152" s="16"/>
      <c r="G152" s="16"/>
      <c r="H152" s="16"/>
      <c r="I152" s="1" t="s">
        <v>552</v>
      </c>
      <c r="J152" s="4"/>
    </row>
    <row r="153" spans="3:12">
      <c r="C153" s="4"/>
      <c r="D153" s="16"/>
      <c r="E153" s="8">
        <f t="shared" si="2"/>
        <v>504000</v>
      </c>
      <c r="F153" s="4"/>
      <c r="G153" s="4"/>
      <c r="H153" s="4"/>
      <c r="J153" s="4"/>
    </row>
    <row r="154" spans="3:12">
      <c r="C154" s="4"/>
      <c r="D154" s="4"/>
      <c r="E154" s="8"/>
      <c r="F154" s="4"/>
      <c r="G154" s="4"/>
      <c r="H154" s="4"/>
    </row>
    <row r="155" spans="3:12">
      <c r="C155" s="4"/>
      <c r="D155" s="4"/>
      <c r="E155" s="8"/>
      <c r="F155" s="4"/>
      <c r="G155" s="4"/>
      <c r="H155" s="4"/>
    </row>
    <row r="156" spans="3:12">
      <c r="C156" s="4"/>
      <c r="D156" s="4"/>
      <c r="E156" s="8"/>
      <c r="F156" s="4"/>
      <c r="G156" s="4"/>
      <c r="H156" s="4"/>
    </row>
    <row r="157" spans="3:12">
      <c r="C157" s="4"/>
      <c r="D157" s="4"/>
      <c r="E157" s="8"/>
      <c r="F157" s="4"/>
      <c r="G157" s="4" t="s">
        <v>968</v>
      </c>
      <c r="H157" s="4">
        <v>100000</v>
      </c>
    </row>
    <row r="158" spans="3:12">
      <c r="C158" s="4"/>
      <c r="D158" s="4"/>
      <c r="E158" s="8"/>
      <c r="F158" s="4"/>
      <c r="G158" s="4" t="s">
        <v>967</v>
      </c>
      <c r="H158" s="4">
        <v>404000</v>
      </c>
    </row>
    <row r="159" spans="3:12">
      <c r="C159" s="4"/>
      <c r="D159" s="4"/>
      <c r="E159" s="8"/>
      <c r="F159" s="4"/>
      <c r="G159" s="4"/>
      <c r="H159" s="4"/>
    </row>
    <row r="160" spans="3:12">
      <c r="E160" s="7"/>
    </row>
    <row r="161" spans="5:5">
      <c r="E161" s="7"/>
    </row>
    <row r="162" spans="5:5">
      <c r="E162" s="7"/>
    </row>
  </sheetData>
  <pageMargins left="0.7" right="0.7" top="0.75" bottom="0.75" header="0.3" footer="0.3"/>
  <pageSetup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>
  <dimension ref="A2:N162"/>
  <sheetViews>
    <sheetView workbookViewId="0">
      <selection activeCell="I91" sqref="I91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9.28515625" style="1" bestFit="1" customWidth="1"/>
    <col min="14" max="14" width="6.42578125" style="1" bestFit="1" customWidth="1"/>
    <col min="15" max="15" width="7.2851562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14931350</v>
      </c>
      <c r="F4" s="29">
        <v>0</v>
      </c>
      <c r="G4" s="13"/>
      <c r="H4" s="22">
        <v>20168400</v>
      </c>
    </row>
    <row r="5" spans="2:11">
      <c r="B5" s="2"/>
      <c r="C5" s="16"/>
      <c r="D5" s="16"/>
      <c r="E5" s="8">
        <f>E4+C5+D5</f>
        <v>14931350</v>
      </c>
      <c r="F5" s="17"/>
      <c r="G5" s="17"/>
      <c r="H5" s="17"/>
    </row>
    <row r="6" spans="2:11">
      <c r="B6" s="2">
        <v>43925</v>
      </c>
      <c r="C6" s="16"/>
      <c r="D6" s="16">
        <v>-100000</v>
      </c>
      <c r="E6" s="8">
        <f t="shared" ref="E6:E69" si="0">E5+C6+D6</f>
        <v>14831350</v>
      </c>
      <c r="F6" s="17"/>
      <c r="G6" s="17"/>
      <c r="H6" s="17"/>
      <c r="I6" s="10" t="s">
        <v>975</v>
      </c>
    </row>
    <row r="7" spans="2:11">
      <c r="B7" s="2">
        <v>43937</v>
      </c>
      <c r="C7" s="16"/>
      <c r="D7" s="16"/>
      <c r="E7" s="8">
        <f t="shared" si="0"/>
        <v>14831350</v>
      </c>
      <c r="F7" s="17">
        <v>91250</v>
      </c>
      <c r="G7" s="17"/>
      <c r="H7" s="17"/>
      <c r="I7" s="10" t="s">
        <v>976</v>
      </c>
    </row>
    <row r="8" spans="2:11">
      <c r="B8" s="2">
        <v>43938</v>
      </c>
      <c r="C8" s="16"/>
      <c r="D8" s="16"/>
      <c r="E8" s="8">
        <f t="shared" si="0"/>
        <v>14831350</v>
      </c>
      <c r="F8" s="17">
        <v>138550</v>
      </c>
      <c r="G8" s="17"/>
      <c r="H8" s="17"/>
      <c r="I8" s="10" t="s">
        <v>977</v>
      </c>
    </row>
    <row r="9" spans="2:11">
      <c r="B9" s="2">
        <v>43941</v>
      </c>
      <c r="C9" s="16"/>
      <c r="D9" s="16"/>
      <c r="E9" s="8">
        <f t="shared" si="0"/>
        <v>14831350</v>
      </c>
      <c r="F9" s="17">
        <v>108400</v>
      </c>
      <c r="G9" s="17"/>
      <c r="H9" s="17"/>
      <c r="I9" s="10" t="s">
        <v>917</v>
      </c>
    </row>
    <row r="10" spans="2:11">
      <c r="B10" s="2">
        <v>43951</v>
      </c>
      <c r="C10" s="16"/>
      <c r="D10" s="16"/>
      <c r="E10" s="8">
        <f t="shared" si="0"/>
        <v>14831350</v>
      </c>
      <c r="F10" s="17"/>
      <c r="G10" s="17"/>
      <c r="H10" s="17"/>
      <c r="I10" s="19" t="s">
        <v>969</v>
      </c>
    </row>
    <row r="11" spans="2:11">
      <c r="B11" s="2">
        <v>43951</v>
      </c>
      <c r="C11" s="17"/>
      <c r="D11" s="17"/>
      <c r="E11" s="8">
        <f t="shared" si="0"/>
        <v>14831350</v>
      </c>
      <c r="F11" s="17"/>
      <c r="G11" s="17"/>
      <c r="H11" s="17"/>
      <c r="I11" s="19" t="s">
        <v>970</v>
      </c>
      <c r="J11" s="20"/>
      <c r="K11" s="20"/>
    </row>
    <row r="12" spans="2:11">
      <c r="B12" s="2">
        <v>43951</v>
      </c>
      <c r="C12" s="17"/>
      <c r="D12" s="17"/>
      <c r="E12" s="8">
        <f t="shared" si="0"/>
        <v>14831350</v>
      </c>
      <c r="F12" s="17"/>
      <c r="G12" s="17"/>
      <c r="H12" s="17">
        <v>-250300</v>
      </c>
      <c r="I12" s="1" t="s">
        <v>690</v>
      </c>
      <c r="J12" s="20"/>
      <c r="K12" s="20"/>
    </row>
    <row r="13" spans="2:11">
      <c r="B13" s="2">
        <v>43951</v>
      </c>
      <c r="C13" s="17"/>
      <c r="D13" s="17"/>
      <c r="E13" s="8">
        <f t="shared" si="0"/>
        <v>14831350</v>
      </c>
      <c r="F13" s="17"/>
      <c r="G13" s="17"/>
      <c r="H13" s="17">
        <v>-250300</v>
      </c>
      <c r="I13" s="10" t="s">
        <v>389</v>
      </c>
      <c r="J13" s="20"/>
      <c r="K13" s="20"/>
    </row>
    <row r="14" spans="2:11">
      <c r="B14" s="2"/>
      <c r="C14" s="17"/>
      <c r="D14" s="17"/>
      <c r="E14" s="8">
        <f t="shared" si="0"/>
        <v>14831350</v>
      </c>
      <c r="F14" s="17"/>
      <c r="G14" s="17"/>
      <c r="H14" s="17"/>
      <c r="I14" s="10"/>
      <c r="J14" s="20"/>
      <c r="K14" s="20"/>
    </row>
    <row r="15" spans="2:11">
      <c r="B15" s="2"/>
      <c r="C15" s="17"/>
      <c r="D15" s="17"/>
      <c r="E15" s="8">
        <f t="shared" si="0"/>
        <v>14831350</v>
      </c>
      <c r="F15" s="17">
        <f>SUM(F4:F14)</f>
        <v>338200</v>
      </c>
      <c r="G15" s="17"/>
      <c r="H15" s="17">
        <f>SUM(H4:H14)</f>
        <v>19667800</v>
      </c>
      <c r="I15" s="10"/>
      <c r="J15" s="20"/>
      <c r="K15" s="20"/>
    </row>
    <row r="16" spans="2:11">
      <c r="B16" s="32"/>
      <c r="C16" s="17"/>
      <c r="D16" s="17"/>
      <c r="E16" s="8">
        <f t="shared" si="0"/>
        <v>14831350</v>
      </c>
      <c r="F16" s="17"/>
      <c r="G16" s="17"/>
      <c r="H16" s="17">
        <f>H15-F15</f>
        <v>19329600</v>
      </c>
      <c r="I16" s="10"/>
      <c r="J16" s="20"/>
      <c r="K16" s="20"/>
    </row>
    <row r="17" spans="2:12">
      <c r="B17" s="32"/>
      <c r="C17" s="17"/>
      <c r="D17" s="17"/>
      <c r="E17" s="8">
        <f t="shared" si="0"/>
        <v>14831350</v>
      </c>
      <c r="F17" s="17"/>
      <c r="G17" s="17"/>
      <c r="H17" s="17"/>
      <c r="I17" s="10"/>
      <c r="J17" s="20"/>
      <c r="K17" s="20"/>
    </row>
    <row r="18" spans="2:12">
      <c r="B18" s="28" t="s">
        <v>47</v>
      </c>
      <c r="C18" s="22"/>
      <c r="D18" s="22"/>
      <c r="E18" s="14">
        <f t="shared" si="0"/>
        <v>14831350</v>
      </c>
      <c r="F18" s="22"/>
      <c r="G18" s="22"/>
      <c r="H18" s="22">
        <f>H16</f>
        <v>19329600</v>
      </c>
      <c r="I18" s="10"/>
      <c r="J18" s="20"/>
      <c r="K18" s="20"/>
      <c r="L18" s="20"/>
    </row>
    <row r="19" spans="2:12">
      <c r="B19" s="32"/>
      <c r="C19" s="17"/>
      <c r="D19" s="17"/>
      <c r="E19" s="8">
        <f t="shared" si="0"/>
        <v>14831350</v>
      </c>
      <c r="F19" s="17"/>
      <c r="G19" s="17"/>
      <c r="H19" s="17"/>
      <c r="I19" s="10"/>
      <c r="J19" s="50"/>
      <c r="K19" s="20"/>
    </row>
    <row r="20" spans="2:12">
      <c r="B20" s="32"/>
      <c r="C20" s="17"/>
      <c r="D20" s="17"/>
      <c r="E20" s="8">
        <f t="shared" si="0"/>
        <v>14831350</v>
      </c>
      <c r="F20" s="17"/>
      <c r="G20" s="17"/>
      <c r="H20" s="17"/>
      <c r="I20" s="10"/>
      <c r="J20" s="20"/>
      <c r="K20" s="20"/>
    </row>
    <row r="21" spans="2:12">
      <c r="B21" s="32"/>
      <c r="C21" s="17"/>
      <c r="D21" s="17"/>
      <c r="E21" s="8">
        <f t="shared" si="0"/>
        <v>14831350</v>
      </c>
      <c r="F21" s="17"/>
      <c r="G21" s="17"/>
      <c r="H21" s="17"/>
      <c r="I21" s="10"/>
      <c r="J21" s="20"/>
      <c r="K21" s="20"/>
    </row>
    <row r="22" spans="2:12">
      <c r="B22" s="32"/>
      <c r="C22" s="17"/>
      <c r="D22" s="17"/>
      <c r="E22" s="8">
        <f t="shared" si="0"/>
        <v>14831350</v>
      </c>
      <c r="F22" s="17"/>
      <c r="G22" s="17"/>
      <c r="H22" s="17"/>
      <c r="I22" s="10"/>
      <c r="J22" s="20"/>
      <c r="K22" s="20"/>
    </row>
    <row r="23" spans="2:12">
      <c r="B23" s="32"/>
      <c r="C23" s="17"/>
      <c r="D23" s="17"/>
      <c r="E23" s="8">
        <f t="shared" si="0"/>
        <v>14831350</v>
      </c>
      <c r="F23" s="17"/>
      <c r="G23" s="17"/>
      <c r="H23" s="17"/>
      <c r="I23" s="10"/>
      <c r="J23" s="20"/>
      <c r="K23" s="20"/>
    </row>
    <row r="24" spans="2:12">
      <c r="B24" s="32"/>
      <c r="C24" s="17"/>
      <c r="D24" s="17"/>
      <c r="E24" s="8">
        <f t="shared" si="0"/>
        <v>14831350</v>
      </c>
      <c r="F24" s="17"/>
      <c r="G24" s="17"/>
      <c r="H24" s="17"/>
      <c r="I24" s="10"/>
      <c r="J24" s="20"/>
      <c r="K24" s="20"/>
    </row>
    <row r="25" spans="2:12">
      <c r="B25" s="32"/>
      <c r="C25" s="17"/>
      <c r="D25" s="17"/>
      <c r="E25" s="8">
        <f t="shared" si="0"/>
        <v>14831350</v>
      </c>
      <c r="F25" s="17"/>
      <c r="G25" s="17"/>
      <c r="H25" s="17"/>
      <c r="I25" s="10"/>
      <c r="J25" s="20"/>
      <c r="K25" s="20"/>
    </row>
    <row r="26" spans="2:12">
      <c r="B26" s="32"/>
      <c r="C26" s="17"/>
      <c r="D26" s="17"/>
      <c r="E26" s="8">
        <f t="shared" si="0"/>
        <v>14831350</v>
      </c>
      <c r="F26" s="17"/>
      <c r="G26" s="17"/>
      <c r="H26" s="17"/>
      <c r="I26" s="10"/>
      <c r="J26" s="20"/>
      <c r="K26" s="20"/>
    </row>
    <row r="27" spans="2:12">
      <c r="B27" s="32"/>
      <c r="C27" s="17"/>
      <c r="D27" s="17"/>
      <c r="E27" s="8">
        <f t="shared" si="0"/>
        <v>14831350</v>
      </c>
      <c r="F27" s="17"/>
      <c r="G27" s="17"/>
      <c r="H27" s="17"/>
      <c r="I27" s="10"/>
      <c r="J27" s="20"/>
      <c r="K27" s="20"/>
    </row>
    <row r="28" spans="2:12">
      <c r="B28" s="32"/>
      <c r="C28" s="17"/>
      <c r="D28" s="17"/>
      <c r="E28" s="8">
        <f t="shared" si="0"/>
        <v>14831350</v>
      </c>
      <c r="F28" s="17"/>
      <c r="G28" s="17"/>
      <c r="H28" s="17"/>
      <c r="J28" s="20"/>
      <c r="K28" s="20"/>
    </row>
    <row r="29" spans="2:12">
      <c r="B29" s="32"/>
      <c r="C29" s="17"/>
      <c r="D29" s="17"/>
      <c r="E29" s="8">
        <f t="shared" si="0"/>
        <v>14831350</v>
      </c>
      <c r="F29" s="17"/>
      <c r="G29" s="17"/>
      <c r="H29" s="17"/>
      <c r="I29" s="10"/>
      <c r="J29" s="20"/>
      <c r="K29" s="20"/>
    </row>
    <row r="30" spans="2:12">
      <c r="B30" s="32"/>
      <c r="C30" s="17"/>
      <c r="D30" s="17"/>
      <c r="E30" s="8">
        <f t="shared" si="0"/>
        <v>14831350</v>
      </c>
      <c r="F30" s="17"/>
      <c r="G30" s="17"/>
      <c r="H30" s="17"/>
      <c r="I30" s="10"/>
      <c r="J30" s="20"/>
      <c r="K30" s="20"/>
    </row>
    <row r="31" spans="2:12">
      <c r="B31" s="32"/>
      <c r="C31" s="17"/>
      <c r="D31" s="17"/>
      <c r="E31" s="8">
        <f t="shared" si="0"/>
        <v>14831350</v>
      </c>
      <c r="F31" s="17"/>
      <c r="G31" s="17"/>
      <c r="H31" s="17"/>
      <c r="I31" s="10"/>
      <c r="J31" s="20"/>
      <c r="K31" s="20"/>
    </row>
    <row r="32" spans="2:12">
      <c r="B32" s="32"/>
      <c r="C32" s="17"/>
      <c r="D32" s="17"/>
      <c r="E32" s="8">
        <f>E31+C32+D32</f>
        <v>14831350</v>
      </c>
      <c r="F32" s="17"/>
      <c r="G32" s="17"/>
      <c r="H32" s="16"/>
      <c r="I32" s="10"/>
      <c r="J32" s="55"/>
      <c r="K32" s="19" t="s">
        <v>971</v>
      </c>
    </row>
    <row r="33" spans="2:12">
      <c r="B33" s="32"/>
      <c r="C33" s="17"/>
      <c r="D33" s="17"/>
      <c r="E33" s="8">
        <f t="shared" si="0"/>
        <v>14831350</v>
      </c>
      <c r="F33" s="17"/>
      <c r="G33" s="17"/>
      <c r="I33" s="10"/>
      <c r="J33" s="55">
        <v>31700</v>
      </c>
      <c r="K33" s="19" t="s">
        <v>972</v>
      </c>
      <c r="L33" s="23">
        <v>43917</v>
      </c>
    </row>
    <row r="34" spans="2:12">
      <c r="B34" s="32"/>
      <c r="C34" s="17"/>
      <c r="D34" s="17"/>
      <c r="E34" s="9">
        <f t="shared" si="0"/>
        <v>14831350</v>
      </c>
      <c r="F34" s="17"/>
      <c r="G34" s="17"/>
      <c r="H34" s="17"/>
      <c r="J34" s="55">
        <v>126900</v>
      </c>
      <c r="K34" s="19" t="s">
        <v>973</v>
      </c>
      <c r="L34" s="23">
        <v>43917</v>
      </c>
    </row>
    <row r="35" spans="2:12">
      <c r="B35" s="32"/>
      <c r="C35" s="17"/>
      <c r="D35" s="17"/>
      <c r="E35" s="9">
        <f>E34+C35+D35</f>
        <v>14831350</v>
      </c>
      <c r="F35" s="17"/>
      <c r="G35" s="17"/>
      <c r="H35" s="17"/>
      <c r="J35" s="55">
        <v>28600</v>
      </c>
      <c r="K35" s="19" t="s">
        <v>972</v>
      </c>
      <c r="L35" s="23">
        <v>43951</v>
      </c>
    </row>
    <row r="36" spans="2:12">
      <c r="B36" s="32"/>
      <c r="C36" s="17"/>
      <c r="D36" s="17"/>
      <c r="E36" s="8">
        <f t="shared" si="0"/>
        <v>14831350</v>
      </c>
      <c r="F36" s="17"/>
      <c r="G36" s="17"/>
      <c r="H36" s="17"/>
      <c r="I36" s="10"/>
      <c r="J36" s="55">
        <v>127900</v>
      </c>
      <c r="K36" s="19" t="s">
        <v>978</v>
      </c>
      <c r="L36" s="23">
        <v>43951</v>
      </c>
    </row>
    <row r="37" spans="2:12">
      <c r="B37" s="32"/>
      <c r="C37" s="17"/>
      <c r="D37" s="17"/>
      <c r="E37" s="9">
        <f>E36+C37+D37</f>
        <v>14831350</v>
      </c>
      <c r="F37" s="17"/>
      <c r="G37" s="36"/>
      <c r="H37" s="36"/>
      <c r="I37" s="10"/>
      <c r="J37" s="20"/>
      <c r="K37" s="20"/>
    </row>
    <row r="38" spans="2:12">
      <c r="B38" s="32"/>
      <c r="C38" s="17"/>
      <c r="D38" s="17"/>
      <c r="E38" s="8">
        <f t="shared" si="0"/>
        <v>14831350</v>
      </c>
      <c r="F38" s="17"/>
      <c r="G38" s="17"/>
      <c r="H38" s="17"/>
      <c r="I38" s="10"/>
      <c r="J38" s="20"/>
      <c r="K38" s="20"/>
    </row>
    <row r="39" spans="2:12">
      <c r="B39" s="32"/>
      <c r="C39" s="17"/>
      <c r="D39" s="17"/>
      <c r="E39" s="8">
        <f t="shared" si="0"/>
        <v>14831350</v>
      </c>
      <c r="F39" s="17"/>
      <c r="G39" s="17"/>
      <c r="H39" s="17"/>
      <c r="I39" s="10"/>
      <c r="J39" s="20"/>
      <c r="K39" s="20"/>
    </row>
    <row r="40" spans="2:12">
      <c r="B40" s="32"/>
      <c r="C40" s="17"/>
      <c r="D40" s="17"/>
      <c r="E40" s="8">
        <f t="shared" si="0"/>
        <v>14831350</v>
      </c>
      <c r="F40" s="17"/>
      <c r="G40" s="17"/>
      <c r="H40" s="17"/>
      <c r="I40" s="10"/>
      <c r="J40" s="20"/>
      <c r="K40" s="20"/>
    </row>
    <row r="41" spans="2:12">
      <c r="B41" s="32"/>
      <c r="C41" s="17"/>
      <c r="D41" s="17"/>
      <c r="E41" s="8">
        <f t="shared" si="0"/>
        <v>14831350</v>
      </c>
      <c r="F41" s="17"/>
      <c r="G41" s="17"/>
      <c r="H41" s="17"/>
      <c r="J41" s="20"/>
      <c r="K41" s="20"/>
    </row>
    <row r="42" spans="2:12">
      <c r="B42" s="32"/>
      <c r="C42" s="17"/>
      <c r="D42" s="17"/>
      <c r="E42" s="8">
        <f t="shared" si="0"/>
        <v>14831350</v>
      </c>
      <c r="F42" s="17"/>
      <c r="G42" s="17"/>
      <c r="H42" s="17"/>
      <c r="I42" s="10"/>
      <c r="J42" s="20"/>
      <c r="K42" s="20"/>
    </row>
    <row r="43" spans="2:12">
      <c r="B43" s="32"/>
      <c r="C43" s="17"/>
      <c r="D43" s="17"/>
      <c r="E43" s="8">
        <f t="shared" si="0"/>
        <v>14831350</v>
      </c>
      <c r="F43" s="17"/>
      <c r="G43" s="17"/>
      <c r="H43" s="17"/>
      <c r="I43" s="10"/>
      <c r="J43" s="20"/>
      <c r="K43" s="20"/>
    </row>
    <row r="44" spans="2:12">
      <c r="B44" s="32"/>
      <c r="C44" s="17"/>
      <c r="D44" s="17"/>
      <c r="E44" s="8">
        <f t="shared" si="0"/>
        <v>14831350</v>
      </c>
      <c r="F44" s="17"/>
      <c r="G44" s="17"/>
      <c r="H44" s="17"/>
      <c r="I44" s="10"/>
      <c r="J44" s="20"/>
      <c r="K44" s="20"/>
    </row>
    <row r="45" spans="2:12">
      <c r="B45" s="32"/>
      <c r="C45" s="17"/>
      <c r="D45" s="17"/>
      <c r="E45" s="8">
        <f t="shared" si="0"/>
        <v>14831350</v>
      </c>
      <c r="F45" s="17"/>
      <c r="G45" s="17"/>
      <c r="H45" s="17"/>
      <c r="I45" s="10"/>
      <c r="J45" s="20"/>
      <c r="K45" s="20"/>
    </row>
    <row r="46" spans="2:12">
      <c r="B46" s="32"/>
      <c r="C46" s="17"/>
      <c r="D46" s="17"/>
      <c r="E46" s="8">
        <f t="shared" si="0"/>
        <v>14831350</v>
      </c>
      <c r="F46" s="17"/>
      <c r="G46" s="17"/>
      <c r="H46" s="17"/>
      <c r="I46" s="10"/>
      <c r="J46" s="20"/>
      <c r="K46" s="20"/>
    </row>
    <row r="47" spans="2:12">
      <c r="B47" s="32"/>
      <c r="C47" s="17"/>
      <c r="D47" s="17"/>
      <c r="E47" s="8">
        <f t="shared" si="0"/>
        <v>14831350</v>
      </c>
      <c r="F47" s="17"/>
      <c r="G47" s="17"/>
      <c r="H47" s="17"/>
      <c r="I47" s="10"/>
      <c r="J47" s="20"/>
      <c r="K47" s="20"/>
    </row>
    <row r="48" spans="2:12">
      <c r="B48" s="32"/>
      <c r="C48" s="17"/>
      <c r="D48" s="17"/>
      <c r="E48" s="8">
        <f t="shared" si="0"/>
        <v>14831350</v>
      </c>
      <c r="F48" s="17"/>
      <c r="G48" s="17"/>
      <c r="H48" s="17"/>
      <c r="I48" s="10"/>
      <c r="J48" s="20"/>
      <c r="K48" s="20"/>
    </row>
    <row r="49" spans="1:13">
      <c r="B49" s="32"/>
      <c r="C49" s="17"/>
      <c r="D49" s="17"/>
      <c r="E49" s="8">
        <f t="shared" si="0"/>
        <v>14831350</v>
      </c>
      <c r="F49" s="17"/>
      <c r="G49" s="17"/>
      <c r="H49" s="17"/>
      <c r="I49" s="10"/>
      <c r="J49" s="20"/>
      <c r="K49" s="20"/>
    </row>
    <row r="50" spans="1:13">
      <c r="B50" s="32"/>
      <c r="C50" s="17"/>
      <c r="D50" s="17"/>
      <c r="E50" s="8">
        <f t="shared" si="0"/>
        <v>14831350</v>
      </c>
      <c r="F50" s="17"/>
      <c r="G50" s="17"/>
      <c r="H50" s="17"/>
      <c r="I50" s="10"/>
      <c r="J50" s="20"/>
      <c r="K50" s="20"/>
    </row>
    <row r="51" spans="1:13">
      <c r="A51" s="10"/>
      <c r="B51" s="32"/>
      <c r="C51" s="17"/>
      <c r="D51" s="17"/>
      <c r="E51" s="8">
        <f t="shared" si="0"/>
        <v>14831350</v>
      </c>
      <c r="F51" s="17"/>
      <c r="G51" s="17"/>
      <c r="H51" s="17"/>
      <c r="I51" s="10"/>
      <c r="J51" s="20"/>
      <c r="K51" s="20"/>
    </row>
    <row r="52" spans="1:13">
      <c r="B52" s="39"/>
      <c r="C52" s="36"/>
      <c r="D52" s="36"/>
      <c r="E52" s="8">
        <f t="shared" si="0"/>
        <v>14831350</v>
      </c>
      <c r="F52" s="36"/>
      <c r="G52" s="36"/>
      <c r="H52" s="36"/>
      <c r="I52" s="10"/>
      <c r="J52" s="20"/>
      <c r="K52" s="20"/>
    </row>
    <row r="53" spans="1:13">
      <c r="B53" s="32"/>
      <c r="C53" s="17"/>
      <c r="D53" s="17"/>
      <c r="E53" s="8">
        <f t="shared" si="0"/>
        <v>14831350</v>
      </c>
      <c r="F53" s="17"/>
      <c r="G53" s="17"/>
      <c r="H53" s="17"/>
      <c r="I53" s="10"/>
      <c r="J53" s="20"/>
      <c r="K53" s="20"/>
    </row>
    <row r="54" spans="1:13">
      <c r="B54" s="32"/>
      <c r="C54" s="17"/>
      <c r="D54" s="17"/>
      <c r="E54" s="8">
        <f t="shared" si="0"/>
        <v>14831350</v>
      </c>
      <c r="F54" s="17"/>
      <c r="G54" s="17"/>
      <c r="H54" s="17"/>
      <c r="I54" s="10"/>
      <c r="J54" s="20"/>
      <c r="K54" s="20"/>
    </row>
    <row r="55" spans="1:13">
      <c r="B55" s="2"/>
      <c r="C55" s="17"/>
      <c r="D55" s="17"/>
      <c r="E55" s="8">
        <f t="shared" si="0"/>
        <v>14831350</v>
      </c>
      <c r="F55" s="17"/>
      <c r="G55" s="17"/>
      <c r="H55" s="17"/>
      <c r="I55" s="10"/>
      <c r="J55" s="20"/>
      <c r="K55" s="20"/>
    </row>
    <row r="56" spans="1:13">
      <c r="B56" s="2"/>
      <c r="C56" s="17"/>
      <c r="D56" s="17"/>
      <c r="E56" s="8">
        <f t="shared" si="0"/>
        <v>14831350</v>
      </c>
      <c r="F56" s="17"/>
      <c r="G56" s="17"/>
      <c r="H56" s="17"/>
      <c r="I56" s="10"/>
      <c r="J56" s="20"/>
      <c r="K56" s="20"/>
    </row>
    <row r="57" spans="1:13">
      <c r="B57" s="2"/>
      <c r="C57" s="17"/>
      <c r="D57" s="17"/>
      <c r="E57" s="8">
        <f t="shared" si="0"/>
        <v>14831350</v>
      </c>
      <c r="F57" s="17"/>
      <c r="G57" s="17"/>
      <c r="H57" s="17"/>
      <c r="I57" s="10"/>
      <c r="J57" s="20"/>
      <c r="K57" s="20"/>
    </row>
    <row r="58" spans="1:13">
      <c r="B58" s="2"/>
      <c r="C58" s="17"/>
      <c r="D58" s="17"/>
      <c r="E58" s="8">
        <f t="shared" si="0"/>
        <v>14831350</v>
      </c>
      <c r="F58" s="17"/>
      <c r="G58" s="17"/>
      <c r="H58" s="17"/>
      <c r="I58" s="10"/>
      <c r="J58" s="20"/>
      <c r="K58" s="20"/>
    </row>
    <row r="59" spans="1:13">
      <c r="B59" s="32"/>
      <c r="C59" s="17"/>
      <c r="D59" s="17"/>
      <c r="E59" s="8">
        <f t="shared" si="0"/>
        <v>14831350</v>
      </c>
      <c r="F59" s="17"/>
      <c r="G59" s="17"/>
      <c r="H59" s="17"/>
      <c r="I59" s="10"/>
      <c r="J59" s="20"/>
      <c r="K59" s="20"/>
    </row>
    <row r="60" spans="1:13">
      <c r="B60" s="39"/>
      <c r="C60" s="36"/>
      <c r="D60" s="36"/>
      <c r="E60" s="8">
        <f t="shared" si="0"/>
        <v>14831350</v>
      </c>
      <c r="F60" s="36"/>
      <c r="G60" s="36"/>
      <c r="H60" s="36"/>
      <c r="J60" s="20"/>
      <c r="K60" s="20"/>
      <c r="M60" s="2"/>
    </row>
    <row r="61" spans="1:13">
      <c r="B61" s="32"/>
      <c r="C61" s="17"/>
      <c r="D61" s="17"/>
      <c r="E61" s="8">
        <f t="shared" si="0"/>
        <v>14831350</v>
      </c>
      <c r="F61" s="17"/>
      <c r="G61" s="17"/>
      <c r="H61" s="17"/>
      <c r="I61" s="10"/>
      <c r="J61" s="20"/>
      <c r="K61" s="20"/>
      <c r="M61" s="2"/>
    </row>
    <row r="62" spans="1:13">
      <c r="B62" s="32"/>
      <c r="C62" s="17"/>
      <c r="D62" s="17"/>
      <c r="E62" s="8">
        <f t="shared" si="0"/>
        <v>14831350</v>
      </c>
      <c r="F62" s="17"/>
      <c r="G62" s="17"/>
      <c r="H62" s="17"/>
      <c r="I62" s="10"/>
      <c r="J62" s="20"/>
      <c r="K62" s="20"/>
    </row>
    <row r="63" spans="1:13">
      <c r="B63" s="32"/>
      <c r="C63" s="17"/>
      <c r="D63" s="17"/>
      <c r="E63" s="8">
        <f t="shared" si="0"/>
        <v>14831350</v>
      </c>
      <c r="F63" s="17"/>
      <c r="G63" s="17"/>
      <c r="H63" s="17"/>
      <c r="I63" s="10"/>
      <c r="J63" s="20"/>
      <c r="K63" s="20"/>
    </row>
    <row r="64" spans="1:13">
      <c r="B64" s="32"/>
      <c r="C64" s="17"/>
      <c r="D64" s="17"/>
      <c r="E64" s="8">
        <f t="shared" si="0"/>
        <v>14831350</v>
      </c>
      <c r="F64" s="17"/>
      <c r="G64" s="17"/>
      <c r="H64" s="17"/>
      <c r="I64" s="10"/>
      <c r="J64" s="20"/>
      <c r="K64" s="20"/>
    </row>
    <row r="65" spans="2:11">
      <c r="B65" s="32"/>
      <c r="C65" s="17"/>
      <c r="D65" s="17"/>
      <c r="E65" s="8">
        <f t="shared" si="0"/>
        <v>14831350</v>
      </c>
      <c r="F65" s="17"/>
      <c r="G65" s="17"/>
      <c r="H65" s="17"/>
      <c r="I65" s="10"/>
      <c r="J65" s="20"/>
      <c r="K65" s="20"/>
    </row>
    <row r="66" spans="2:11">
      <c r="B66" s="32"/>
      <c r="C66" s="17"/>
      <c r="D66" s="17"/>
      <c r="E66" s="8">
        <f t="shared" si="0"/>
        <v>14831350</v>
      </c>
      <c r="F66" s="17"/>
      <c r="G66" s="17"/>
      <c r="H66" s="17"/>
      <c r="I66" s="10"/>
      <c r="J66" s="20"/>
      <c r="K66" s="20"/>
    </row>
    <row r="67" spans="2:11">
      <c r="B67" s="32"/>
      <c r="C67" s="17"/>
      <c r="D67" s="17"/>
      <c r="E67" s="8">
        <f t="shared" si="0"/>
        <v>14831350</v>
      </c>
      <c r="F67" s="17"/>
      <c r="G67" s="17"/>
      <c r="H67" s="17"/>
      <c r="I67" s="10"/>
      <c r="J67" s="20"/>
      <c r="K67" s="20"/>
    </row>
    <row r="68" spans="2:11">
      <c r="B68" s="32"/>
      <c r="C68" s="17"/>
      <c r="D68" s="17"/>
      <c r="E68" s="8">
        <f t="shared" si="0"/>
        <v>14831350</v>
      </c>
      <c r="F68" s="17"/>
      <c r="G68" s="17"/>
      <c r="H68" s="17"/>
      <c r="I68" s="10"/>
      <c r="J68" s="20"/>
      <c r="K68" s="20"/>
    </row>
    <row r="69" spans="2:11">
      <c r="B69" s="32"/>
      <c r="C69" s="17"/>
      <c r="D69" s="17"/>
      <c r="E69" s="8">
        <f t="shared" si="0"/>
        <v>14831350</v>
      </c>
      <c r="F69" s="17"/>
      <c r="G69" s="17"/>
      <c r="H69" s="17"/>
      <c r="I69" s="10"/>
      <c r="J69" s="20"/>
      <c r="K69" s="20"/>
    </row>
    <row r="70" spans="2:11">
      <c r="B70" s="32"/>
      <c r="C70" s="17"/>
      <c r="D70" s="17"/>
      <c r="E70" s="8">
        <f t="shared" ref="E70:E133" si="1">E69+C70+D70</f>
        <v>14831350</v>
      </c>
      <c r="F70" s="17"/>
      <c r="G70" s="17"/>
      <c r="H70" s="17"/>
      <c r="I70" s="10"/>
      <c r="J70" s="20"/>
      <c r="K70" s="20"/>
    </row>
    <row r="71" spans="2:11">
      <c r="B71" s="32"/>
      <c r="C71" s="17"/>
      <c r="D71" s="17"/>
      <c r="E71" s="8">
        <f t="shared" si="1"/>
        <v>14831350</v>
      </c>
      <c r="F71" s="17"/>
      <c r="G71" s="17"/>
      <c r="H71" s="17"/>
      <c r="I71" s="10"/>
      <c r="J71" s="20"/>
      <c r="K71" s="20"/>
    </row>
    <row r="72" spans="2:11">
      <c r="B72" s="32"/>
      <c r="C72" s="17"/>
      <c r="D72" s="17"/>
      <c r="E72" s="8">
        <f t="shared" si="1"/>
        <v>14831350</v>
      </c>
      <c r="F72" s="17"/>
      <c r="G72" s="17"/>
      <c r="H72" s="17"/>
      <c r="J72" s="20"/>
      <c r="K72" s="20"/>
    </row>
    <row r="73" spans="2:11">
      <c r="B73" s="32"/>
      <c r="C73" s="17"/>
      <c r="D73" s="17"/>
      <c r="E73" s="8">
        <f t="shared" si="1"/>
        <v>14831350</v>
      </c>
      <c r="F73" s="17"/>
      <c r="G73" s="17"/>
      <c r="H73" s="17"/>
      <c r="I73" s="10"/>
      <c r="J73" s="20"/>
      <c r="K73" s="20"/>
    </row>
    <row r="74" spans="2:11">
      <c r="B74" s="32"/>
      <c r="C74" s="17"/>
      <c r="D74" s="17"/>
      <c r="E74" s="8">
        <f t="shared" si="1"/>
        <v>14831350</v>
      </c>
      <c r="F74" s="17"/>
      <c r="G74" s="17"/>
      <c r="H74" s="17"/>
      <c r="I74" s="10"/>
      <c r="J74" s="20"/>
      <c r="K74" s="20"/>
    </row>
    <row r="75" spans="2:11">
      <c r="B75" s="32"/>
      <c r="C75" s="17"/>
      <c r="D75" s="17"/>
      <c r="E75" s="8">
        <f t="shared" si="1"/>
        <v>14831350</v>
      </c>
      <c r="F75" s="17"/>
      <c r="G75" s="17"/>
      <c r="H75" s="17"/>
      <c r="I75" s="10"/>
      <c r="J75" s="20"/>
      <c r="K75" s="20"/>
    </row>
    <row r="76" spans="2:11">
      <c r="B76" s="32"/>
      <c r="C76" s="17"/>
      <c r="D76" s="17"/>
      <c r="E76" s="8">
        <f t="shared" si="1"/>
        <v>14831350</v>
      </c>
      <c r="F76" s="17"/>
      <c r="G76" s="17"/>
      <c r="H76" s="17"/>
      <c r="I76" s="10"/>
      <c r="J76" s="20"/>
      <c r="K76" s="20"/>
    </row>
    <row r="77" spans="2:11">
      <c r="B77" s="32"/>
      <c r="C77" s="17"/>
      <c r="D77" s="17"/>
      <c r="E77" s="8">
        <f t="shared" si="1"/>
        <v>14831350</v>
      </c>
      <c r="F77" s="17"/>
      <c r="G77" s="17"/>
      <c r="H77" s="17"/>
      <c r="I77" s="10"/>
    </row>
    <row r="78" spans="2:11">
      <c r="B78" s="32"/>
      <c r="C78" s="17"/>
      <c r="D78" s="17"/>
      <c r="E78" s="8">
        <f t="shared" si="1"/>
        <v>14831350</v>
      </c>
      <c r="F78" s="17"/>
      <c r="G78" s="17"/>
      <c r="H78" s="17"/>
      <c r="I78" s="10"/>
      <c r="J78" s="20"/>
      <c r="K78" s="20"/>
    </row>
    <row r="79" spans="2:11">
      <c r="B79" s="32"/>
      <c r="C79" s="17"/>
      <c r="D79" s="17"/>
      <c r="E79" s="8">
        <f t="shared" si="1"/>
        <v>14831350</v>
      </c>
      <c r="F79" s="17"/>
      <c r="G79" s="17"/>
      <c r="H79" s="17"/>
      <c r="I79" s="10"/>
      <c r="J79" s="20"/>
      <c r="K79" s="20"/>
    </row>
    <row r="80" spans="2:11">
      <c r="B80" s="32"/>
      <c r="C80" s="17"/>
      <c r="D80" s="17"/>
      <c r="E80" s="8">
        <f t="shared" si="1"/>
        <v>14831350</v>
      </c>
      <c r="F80" s="17"/>
      <c r="G80" s="17"/>
      <c r="H80" s="17"/>
      <c r="I80" s="10"/>
      <c r="J80" s="20"/>
      <c r="K80" s="20"/>
    </row>
    <row r="81" spans="1:12">
      <c r="B81" s="32"/>
      <c r="C81" s="36"/>
      <c r="D81" s="17"/>
      <c r="E81" s="8">
        <f t="shared" si="1"/>
        <v>14831350</v>
      </c>
      <c r="F81" s="36"/>
      <c r="G81" s="36"/>
      <c r="H81" s="36"/>
      <c r="I81" s="10"/>
    </row>
    <row r="82" spans="1:12">
      <c r="B82" s="32"/>
      <c r="C82" s="17"/>
      <c r="D82" s="17"/>
      <c r="E82" s="8">
        <f t="shared" si="1"/>
        <v>14831350</v>
      </c>
      <c r="F82" s="17"/>
      <c r="G82" s="17"/>
      <c r="H82" s="17"/>
      <c r="I82" s="10"/>
    </row>
    <row r="83" spans="1:12">
      <c r="B83" s="32"/>
      <c r="C83" s="17"/>
      <c r="D83" s="17"/>
      <c r="E83" s="8">
        <f t="shared" si="1"/>
        <v>14831350</v>
      </c>
      <c r="F83" s="17"/>
      <c r="G83" s="17"/>
      <c r="H83" s="17"/>
      <c r="I83" s="10"/>
    </row>
    <row r="84" spans="1:12">
      <c r="B84" s="32"/>
      <c r="C84" s="17"/>
      <c r="D84" s="17"/>
      <c r="E84" s="8">
        <f t="shared" si="1"/>
        <v>14831350</v>
      </c>
      <c r="F84" s="17"/>
      <c r="G84" s="17"/>
      <c r="H84" s="17"/>
      <c r="I84" s="10"/>
    </row>
    <row r="85" spans="1:12">
      <c r="B85" s="32"/>
      <c r="C85" s="17"/>
      <c r="D85" s="17"/>
      <c r="E85" s="8">
        <f t="shared" si="1"/>
        <v>14831350</v>
      </c>
      <c r="F85" s="17"/>
      <c r="G85" s="17"/>
      <c r="H85" s="17"/>
      <c r="I85" s="10"/>
      <c r="J85" s="10"/>
      <c r="K85" s="10"/>
      <c r="L85" s="10"/>
    </row>
    <row r="86" spans="1:12">
      <c r="B86" s="32"/>
      <c r="C86" s="17"/>
      <c r="D86" s="17"/>
      <c r="E86" s="8">
        <f t="shared" si="1"/>
        <v>14831350</v>
      </c>
      <c r="F86" s="17"/>
      <c r="G86" s="17"/>
      <c r="H86" s="17"/>
      <c r="I86" s="10"/>
    </row>
    <row r="87" spans="1:12">
      <c r="B87" s="32"/>
      <c r="C87" s="17"/>
      <c r="D87" s="17"/>
      <c r="E87" s="8">
        <f t="shared" si="1"/>
        <v>14831350</v>
      </c>
      <c r="F87" s="17"/>
      <c r="G87" s="17"/>
      <c r="H87" s="17"/>
      <c r="I87" s="10"/>
      <c r="J87" s="10"/>
      <c r="K87" s="10"/>
    </row>
    <row r="88" spans="1:12">
      <c r="B88" s="2"/>
      <c r="C88" s="16"/>
      <c r="D88" s="16"/>
      <c r="E88" s="8">
        <f t="shared" si="1"/>
        <v>14831350</v>
      </c>
      <c r="F88" s="10"/>
      <c r="G88" s="10"/>
      <c r="H88" s="10"/>
      <c r="I88" s="10"/>
      <c r="J88" s="10"/>
      <c r="K88" s="10"/>
    </row>
    <row r="89" spans="1:12">
      <c r="B89" s="2"/>
      <c r="C89" s="16"/>
      <c r="D89" s="16"/>
      <c r="E89" s="8">
        <f t="shared" si="1"/>
        <v>14831350</v>
      </c>
      <c r="F89" s="10"/>
      <c r="G89" s="10"/>
      <c r="H89" s="17"/>
      <c r="I89" s="10"/>
      <c r="J89" s="10"/>
      <c r="K89" s="10"/>
    </row>
    <row r="90" spans="1:12">
      <c r="B90" s="39"/>
      <c r="C90" s="36"/>
      <c r="D90" s="36"/>
      <c r="E90" s="8">
        <f t="shared" si="1"/>
        <v>14831350</v>
      </c>
      <c r="F90" s="48"/>
      <c r="G90" s="48"/>
      <c r="H90" s="36"/>
      <c r="I90" s="10"/>
      <c r="J90" s="10"/>
      <c r="K90" s="10"/>
    </row>
    <row r="91" spans="1:12">
      <c r="B91" s="2"/>
      <c r="C91" s="16"/>
      <c r="D91" s="16"/>
      <c r="E91" s="8">
        <f t="shared" si="1"/>
        <v>14831350</v>
      </c>
      <c r="F91" s="17"/>
      <c r="G91" s="17"/>
      <c r="H91" s="10"/>
      <c r="I91" s="48"/>
      <c r="J91" s="10"/>
      <c r="K91" s="10"/>
    </row>
    <row r="92" spans="1:12">
      <c r="B92" s="2"/>
      <c r="C92" s="16"/>
      <c r="D92" s="16"/>
      <c r="E92" s="8">
        <f t="shared" si="1"/>
        <v>14831350</v>
      </c>
      <c r="F92" s="17"/>
      <c r="G92" s="17"/>
      <c r="H92" s="17"/>
      <c r="I92" s="48"/>
      <c r="J92" s="10"/>
      <c r="K92" s="10"/>
    </row>
    <row r="93" spans="1:12">
      <c r="A93" s="44"/>
      <c r="B93" s="44"/>
      <c r="C93" s="43"/>
      <c r="D93" s="43">
        <v>-27350</v>
      </c>
      <c r="E93" s="8">
        <f t="shared" si="1"/>
        <v>14804000</v>
      </c>
      <c r="F93" s="43"/>
      <c r="G93" s="43"/>
      <c r="H93" s="43"/>
      <c r="I93" s="44" t="s">
        <v>263</v>
      </c>
    </row>
    <row r="94" spans="1:12">
      <c r="B94" s="39"/>
      <c r="C94" s="17"/>
      <c r="D94" s="17"/>
      <c r="E94" s="8">
        <f t="shared" si="1"/>
        <v>14804000</v>
      </c>
      <c r="F94" s="17"/>
      <c r="G94" s="17"/>
      <c r="H94" s="17"/>
      <c r="I94" s="10"/>
    </row>
    <row r="95" spans="1:12">
      <c r="B95" s="32"/>
      <c r="C95" s="17"/>
      <c r="D95" s="17"/>
      <c r="E95" s="8">
        <f t="shared" si="1"/>
        <v>14804000</v>
      </c>
      <c r="F95" s="17"/>
      <c r="G95" s="17"/>
      <c r="H95" s="17"/>
      <c r="I95" s="10"/>
    </row>
    <row r="96" spans="1:12">
      <c r="B96" s="39"/>
      <c r="C96" s="17"/>
      <c r="D96" s="17"/>
      <c r="E96" s="8">
        <f t="shared" si="1"/>
        <v>14804000</v>
      </c>
      <c r="F96" s="36"/>
      <c r="G96" s="36"/>
      <c r="H96" s="36"/>
    </row>
    <row r="97" spans="2:14">
      <c r="B97" s="2"/>
      <c r="C97" s="16"/>
      <c r="D97" s="16"/>
      <c r="E97" s="8">
        <f t="shared" si="1"/>
        <v>14804000</v>
      </c>
      <c r="F97" s="17"/>
      <c r="G97" s="17"/>
      <c r="H97" s="17"/>
      <c r="I97" s="10"/>
      <c r="K97" s="44" t="s">
        <v>790</v>
      </c>
    </row>
    <row r="98" spans="2:14">
      <c r="B98" s="2"/>
      <c r="C98" s="16"/>
      <c r="D98" s="16"/>
      <c r="E98" s="8">
        <f t="shared" si="1"/>
        <v>14804000</v>
      </c>
      <c r="F98" s="17"/>
      <c r="G98" s="17"/>
      <c r="H98" s="17"/>
      <c r="I98" s="48"/>
      <c r="J98" s="48"/>
      <c r="K98" s="44" t="s">
        <v>784</v>
      </c>
      <c r="L98" s="53">
        <v>-18000000</v>
      </c>
      <c r="M98" s="44" t="s">
        <v>788</v>
      </c>
      <c r="N98" s="44"/>
    </row>
    <row r="99" spans="2:14">
      <c r="B99" s="2"/>
      <c r="C99" s="16"/>
      <c r="D99" s="16"/>
      <c r="E99" s="8">
        <f t="shared" si="1"/>
        <v>14804000</v>
      </c>
      <c r="F99" s="17"/>
      <c r="G99" s="17"/>
      <c r="H99" s="17"/>
      <c r="I99" s="48"/>
      <c r="J99" s="48"/>
      <c r="K99" s="44" t="s">
        <v>784</v>
      </c>
      <c r="L99" s="53">
        <v>-35000000</v>
      </c>
      <c r="M99" s="44" t="s">
        <v>789</v>
      </c>
      <c r="N99" s="44"/>
    </row>
    <row r="100" spans="2:14">
      <c r="B100" s="2"/>
      <c r="C100" s="16"/>
      <c r="D100" s="16"/>
      <c r="E100" s="8">
        <f t="shared" si="1"/>
        <v>14804000</v>
      </c>
      <c r="F100" s="16"/>
      <c r="G100" s="16"/>
      <c r="H100" s="16"/>
      <c r="I100" s="48"/>
      <c r="J100" s="48"/>
      <c r="K100" s="44" t="s">
        <v>784</v>
      </c>
      <c r="L100" s="53">
        <v>-10000000</v>
      </c>
      <c r="M100" s="44" t="s">
        <v>782</v>
      </c>
      <c r="N100" s="44"/>
    </row>
    <row r="101" spans="2:14">
      <c r="B101" s="2"/>
      <c r="C101" s="16"/>
      <c r="D101" s="16"/>
      <c r="E101" s="8">
        <f t="shared" si="1"/>
        <v>14804000</v>
      </c>
      <c r="F101" s="16"/>
      <c r="G101" s="16"/>
      <c r="H101" s="16"/>
      <c r="I101" s="54"/>
      <c r="J101" s="48"/>
      <c r="K101" s="44" t="s">
        <v>785</v>
      </c>
      <c r="L101" s="53">
        <f>SUM(L98:L100)</f>
        <v>-63000000</v>
      </c>
      <c r="M101" s="44"/>
      <c r="N101" s="44"/>
    </row>
    <row r="102" spans="2:14">
      <c r="B102" s="2"/>
      <c r="C102" s="16"/>
      <c r="D102" s="16"/>
      <c r="E102" s="8">
        <f t="shared" si="1"/>
        <v>14804000</v>
      </c>
      <c r="F102" s="16"/>
      <c r="G102" s="16"/>
      <c r="H102" s="16"/>
      <c r="I102" s="48"/>
      <c r="J102" s="48"/>
      <c r="K102" s="44"/>
      <c r="L102" s="53">
        <v>80000000</v>
      </c>
      <c r="M102" s="44" t="s">
        <v>713</v>
      </c>
      <c r="N102" s="44"/>
    </row>
    <row r="103" spans="2:14">
      <c r="B103" s="2"/>
      <c r="C103" s="16"/>
      <c r="D103" s="16"/>
      <c r="E103" s="8">
        <f t="shared" si="1"/>
        <v>14804000</v>
      </c>
      <c r="F103" s="16"/>
      <c r="G103" s="16"/>
      <c r="H103" s="16"/>
      <c r="I103" s="48"/>
      <c r="J103" s="48"/>
      <c r="K103" s="44"/>
      <c r="L103" s="53">
        <f>L101+L102</f>
        <v>17000000</v>
      </c>
      <c r="M103" s="44" t="s">
        <v>714</v>
      </c>
      <c r="N103" s="44"/>
    </row>
    <row r="104" spans="2:14">
      <c r="B104" s="2"/>
      <c r="C104" s="16"/>
      <c r="D104" s="16"/>
      <c r="E104" s="8">
        <f t="shared" si="1"/>
        <v>14804000</v>
      </c>
      <c r="F104" s="16"/>
      <c r="G104" s="16"/>
      <c r="H104" s="16"/>
      <c r="I104" s="10"/>
      <c r="J104" s="10"/>
      <c r="K104" s="44" t="s">
        <v>784</v>
      </c>
      <c r="L104" s="53">
        <v>-10000000</v>
      </c>
      <c r="M104" s="44" t="s">
        <v>783</v>
      </c>
      <c r="N104" s="19"/>
    </row>
    <row r="105" spans="2:14">
      <c r="B105" s="2"/>
      <c r="C105" s="16"/>
      <c r="D105" s="16"/>
      <c r="E105" s="8">
        <f t="shared" si="1"/>
        <v>14804000</v>
      </c>
      <c r="F105" s="16"/>
      <c r="G105" s="16"/>
      <c r="H105" s="16"/>
      <c r="K105" s="44" t="s">
        <v>784</v>
      </c>
      <c r="L105" s="53">
        <v>-7000000</v>
      </c>
      <c r="M105" s="44" t="s">
        <v>786</v>
      </c>
      <c r="N105" s="19"/>
    </row>
    <row r="106" spans="2:14">
      <c r="B106" s="2"/>
      <c r="C106" s="16"/>
      <c r="D106" s="16"/>
      <c r="E106" s="8">
        <f t="shared" si="1"/>
        <v>14804000</v>
      </c>
      <c r="F106" s="16"/>
      <c r="G106" s="16"/>
      <c r="H106" s="16"/>
      <c r="K106" s="44" t="s">
        <v>714</v>
      </c>
      <c r="L106" s="53">
        <f>L103+L104+L105</f>
        <v>0</v>
      </c>
    </row>
    <row r="107" spans="2:14">
      <c r="B107" s="2"/>
      <c r="C107" s="16"/>
      <c r="D107" s="16"/>
      <c r="E107" s="8">
        <f t="shared" si="1"/>
        <v>14804000</v>
      </c>
      <c r="F107" s="16"/>
      <c r="G107" s="16"/>
      <c r="H107" s="16"/>
    </row>
    <row r="108" spans="2:14">
      <c r="B108" s="2"/>
      <c r="C108" s="17"/>
      <c r="D108" s="17"/>
      <c r="E108" s="8">
        <f t="shared" si="1"/>
        <v>14804000</v>
      </c>
      <c r="F108" s="17"/>
      <c r="G108" s="17"/>
      <c r="H108" s="17"/>
      <c r="I108" s="10"/>
    </row>
    <row r="109" spans="2:14">
      <c r="B109" s="32"/>
      <c r="C109" s="17"/>
      <c r="D109" s="17"/>
      <c r="E109" s="8">
        <f t="shared" si="1"/>
        <v>14804000</v>
      </c>
      <c r="F109" s="17"/>
      <c r="G109" s="17"/>
      <c r="H109" s="17"/>
      <c r="I109" s="10"/>
      <c r="J109" s="10"/>
      <c r="K109" s="10"/>
      <c r="L109" s="10"/>
      <c r="M109" s="10"/>
    </row>
    <row r="110" spans="2:14">
      <c r="B110" s="32"/>
      <c r="C110" s="17"/>
      <c r="D110" s="17"/>
      <c r="E110" s="8">
        <f t="shared" si="1"/>
        <v>14804000</v>
      </c>
      <c r="F110" s="17"/>
      <c r="G110" s="17"/>
      <c r="H110" s="17"/>
      <c r="I110" s="10"/>
      <c r="J110" s="10"/>
      <c r="K110" s="10"/>
      <c r="L110" s="10"/>
      <c r="M110" s="10"/>
    </row>
    <row r="111" spans="2:14">
      <c r="B111" s="32"/>
      <c r="C111" s="17"/>
      <c r="D111" s="17"/>
      <c r="E111" s="8">
        <f t="shared" si="1"/>
        <v>14804000</v>
      </c>
      <c r="F111" s="17"/>
      <c r="G111" s="17"/>
      <c r="H111" s="17"/>
      <c r="I111" s="10"/>
      <c r="J111" s="10"/>
      <c r="K111" s="10"/>
      <c r="L111" s="10"/>
      <c r="M111" s="10"/>
    </row>
    <row r="112" spans="2:14">
      <c r="B112" s="2"/>
      <c r="C112" s="16"/>
      <c r="D112" s="16"/>
      <c r="E112" s="8">
        <f t="shared" si="1"/>
        <v>14804000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2"/>
      <c r="C113" s="16"/>
      <c r="D113" s="16"/>
      <c r="E113" s="8">
        <f t="shared" si="1"/>
        <v>14804000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2"/>
      <c r="C114" s="16"/>
      <c r="D114" s="16"/>
      <c r="E114" s="8">
        <f t="shared" si="1"/>
        <v>14804000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14804000</v>
      </c>
      <c r="F115" s="16"/>
      <c r="G115" s="16"/>
      <c r="H115" s="16"/>
    </row>
    <row r="116" spans="2:13">
      <c r="B116" s="2"/>
      <c r="C116" s="16"/>
      <c r="D116" s="16"/>
      <c r="E116" s="8">
        <f t="shared" si="1"/>
        <v>14804000</v>
      </c>
      <c r="F116" s="16"/>
      <c r="G116" s="16"/>
      <c r="H116" s="16"/>
    </row>
    <row r="117" spans="2:13">
      <c r="B117" s="2"/>
      <c r="C117" s="16"/>
      <c r="D117" s="16"/>
      <c r="E117" s="8">
        <f t="shared" si="1"/>
        <v>14804000</v>
      </c>
      <c r="F117" s="16"/>
      <c r="G117" s="16"/>
      <c r="H117" s="16"/>
    </row>
    <row r="118" spans="2:13">
      <c r="B118" s="2"/>
      <c r="C118" s="16"/>
      <c r="D118" s="16"/>
      <c r="E118" s="8">
        <f t="shared" si="1"/>
        <v>14804000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14804000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14804000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14804000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14804000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14804000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14804000</v>
      </c>
      <c r="F124" s="16"/>
      <c r="G124" s="16"/>
      <c r="H124" s="16"/>
    </row>
    <row r="125" spans="2:13">
      <c r="C125" s="16"/>
      <c r="D125" s="16"/>
      <c r="E125" s="8">
        <f t="shared" si="1"/>
        <v>14804000</v>
      </c>
      <c r="G125" s="16"/>
      <c r="I125" s="24"/>
    </row>
    <row r="126" spans="2:13">
      <c r="C126" s="16"/>
      <c r="D126" s="16"/>
      <c r="E126" s="8">
        <f t="shared" si="1"/>
        <v>14804000</v>
      </c>
      <c r="I126" s="24"/>
    </row>
    <row r="127" spans="2:13">
      <c r="B127" s="2"/>
      <c r="C127" s="16"/>
      <c r="D127" s="16"/>
      <c r="E127" s="8">
        <f t="shared" si="1"/>
        <v>14804000</v>
      </c>
      <c r="F127" s="16"/>
      <c r="G127" s="16"/>
      <c r="H127" s="16"/>
    </row>
    <row r="128" spans="2:13">
      <c r="C128" s="16"/>
      <c r="D128" s="16"/>
      <c r="E128" s="8">
        <f t="shared" si="1"/>
        <v>14804000</v>
      </c>
      <c r="F128" s="16"/>
      <c r="G128" s="16"/>
      <c r="H128" s="16"/>
    </row>
    <row r="129" spans="2:8">
      <c r="C129" s="16"/>
      <c r="D129" s="16"/>
      <c r="E129" s="8">
        <f t="shared" si="1"/>
        <v>14804000</v>
      </c>
      <c r="F129" s="16"/>
      <c r="G129" s="16"/>
      <c r="H129" s="16"/>
    </row>
    <row r="130" spans="2:8">
      <c r="C130" s="16"/>
      <c r="D130" s="16"/>
      <c r="E130" s="8">
        <f t="shared" si="1"/>
        <v>14804000</v>
      </c>
      <c r="F130" s="16"/>
      <c r="G130" s="16"/>
      <c r="H130" s="16"/>
    </row>
    <row r="131" spans="2:8">
      <c r="C131" s="16"/>
      <c r="D131" s="16"/>
      <c r="E131" s="8">
        <f t="shared" si="1"/>
        <v>14804000</v>
      </c>
      <c r="F131" s="16"/>
      <c r="G131" s="16"/>
      <c r="H131" s="16"/>
    </row>
    <row r="132" spans="2:8">
      <c r="B132" s="2"/>
      <c r="C132" s="16"/>
      <c r="D132" s="16"/>
      <c r="E132" s="8">
        <f t="shared" si="1"/>
        <v>14804000</v>
      </c>
      <c r="F132" s="16"/>
      <c r="G132" s="16"/>
      <c r="H132" s="16"/>
    </row>
    <row r="133" spans="2:8">
      <c r="B133" s="2"/>
      <c r="C133" s="16"/>
      <c r="D133" s="16"/>
      <c r="E133" s="8">
        <f t="shared" si="1"/>
        <v>14804000</v>
      </c>
      <c r="F133" s="16"/>
      <c r="G133" s="16"/>
      <c r="H133" s="16"/>
    </row>
    <row r="134" spans="2:8">
      <c r="C134" s="16"/>
      <c r="D134" s="16"/>
      <c r="E134" s="8">
        <f t="shared" ref="E134:E153" si="2">E133+C134+D134</f>
        <v>14804000</v>
      </c>
      <c r="F134" s="16"/>
      <c r="G134" s="16"/>
      <c r="H134" s="16"/>
    </row>
    <row r="135" spans="2:8">
      <c r="C135" s="16"/>
      <c r="D135" s="16"/>
      <c r="E135" s="8">
        <f t="shared" si="2"/>
        <v>14804000</v>
      </c>
      <c r="F135" s="16"/>
      <c r="G135" s="16"/>
      <c r="H135" s="16"/>
    </row>
    <row r="136" spans="2:8">
      <c r="C136" s="16"/>
      <c r="D136" s="16"/>
      <c r="E136" s="8">
        <f t="shared" si="2"/>
        <v>14804000</v>
      </c>
      <c r="F136" s="16"/>
      <c r="G136" s="16"/>
      <c r="H136" s="16"/>
    </row>
    <row r="137" spans="2:8">
      <c r="C137" s="16"/>
      <c r="D137" s="16"/>
      <c r="E137" s="8">
        <f t="shared" si="2"/>
        <v>14804000</v>
      </c>
      <c r="F137" s="16"/>
      <c r="G137" s="16"/>
      <c r="H137" s="16"/>
    </row>
    <row r="138" spans="2:8">
      <c r="C138" s="16"/>
      <c r="D138" s="16"/>
      <c r="E138" s="8">
        <f t="shared" si="2"/>
        <v>14804000</v>
      </c>
      <c r="F138" s="16"/>
      <c r="G138" s="16"/>
      <c r="H138" s="16"/>
    </row>
    <row r="139" spans="2:8">
      <c r="C139" s="16"/>
      <c r="D139" s="16"/>
      <c r="E139" s="8">
        <f t="shared" si="2"/>
        <v>14804000</v>
      </c>
      <c r="F139" s="16"/>
      <c r="G139" s="16"/>
      <c r="H139" s="16"/>
    </row>
    <row r="140" spans="2:8">
      <c r="C140" s="16"/>
      <c r="D140" s="16"/>
      <c r="E140" s="8">
        <f t="shared" si="2"/>
        <v>14804000</v>
      </c>
      <c r="F140" s="16"/>
      <c r="G140" s="16"/>
      <c r="H140" s="16"/>
    </row>
    <row r="141" spans="2:8">
      <c r="C141" s="16"/>
      <c r="D141" s="16"/>
      <c r="E141" s="8">
        <f t="shared" si="2"/>
        <v>14804000</v>
      </c>
      <c r="F141" s="16"/>
      <c r="G141" s="16"/>
      <c r="H141" s="16"/>
    </row>
    <row r="142" spans="2:8">
      <c r="C142" s="16"/>
      <c r="D142" s="16"/>
      <c r="E142" s="8">
        <f t="shared" si="2"/>
        <v>14804000</v>
      </c>
      <c r="F142" s="16"/>
      <c r="G142" s="16"/>
      <c r="H142" s="16"/>
    </row>
    <row r="143" spans="2:8">
      <c r="C143" s="16"/>
      <c r="D143" s="16"/>
      <c r="E143" s="8">
        <f t="shared" si="2"/>
        <v>14804000</v>
      </c>
      <c r="F143" s="16"/>
      <c r="G143" s="16"/>
      <c r="H143" s="16"/>
    </row>
    <row r="144" spans="2:8">
      <c r="C144" s="16"/>
      <c r="D144" s="16"/>
      <c r="E144" s="8">
        <f t="shared" si="2"/>
        <v>14804000</v>
      </c>
      <c r="F144" s="16"/>
      <c r="G144" s="16"/>
      <c r="H144" s="16"/>
    </row>
    <row r="145" spans="3:12">
      <c r="C145" s="16"/>
      <c r="D145" s="16"/>
      <c r="E145" s="8">
        <f t="shared" si="2"/>
        <v>14804000</v>
      </c>
      <c r="F145" s="16"/>
      <c r="G145" s="16"/>
      <c r="H145" s="16"/>
    </row>
    <row r="146" spans="3:12">
      <c r="C146" s="16"/>
      <c r="D146" s="16"/>
      <c r="E146" s="8">
        <f t="shared" si="2"/>
        <v>14804000</v>
      </c>
      <c r="F146" s="16"/>
      <c r="G146" s="16"/>
      <c r="H146" s="16"/>
    </row>
    <row r="147" spans="3:12">
      <c r="C147" s="16"/>
      <c r="D147" s="16"/>
      <c r="E147" s="8">
        <f t="shared" si="2"/>
        <v>14804000</v>
      </c>
      <c r="F147" s="16"/>
      <c r="G147" s="16"/>
      <c r="H147" s="16"/>
    </row>
    <row r="148" spans="3:12">
      <c r="C148" s="16"/>
      <c r="D148" s="16"/>
      <c r="E148" s="8">
        <f t="shared" si="2"/>
        <v>14804000</v>
      </c>
      <c r="F148" s="16"/>
      <c r="G148" s="16"/>
      <c r="H148" s="16"/>
    </row>
    <row r="149" spans="3:12">
      <c r="C149" s="16"/>
      <c r="D149" s="16"/>
      <c r="E149" s="8">
        <f t="shared" si="2"/>
        <v>14804000</v>
      </c>
      <c r="F149" s="16"/>
      <c r="G149" s="16"/>
      <c r="H149" s="16"/>
      <c r="I149" s="2"/>
    </row>
    <row r="150" spans="3:12">
      <c r="C150" s="16"/>
      <c r="D150" s="16"/>
      <c r="E150" s="8">
        <f t="shared" si="2"/>
        <v>14804000</v>
      </c>
      <c r="F150" s="16"/>
      <c r="G150" s="16"/>
      <c r="H150" s="16"/>
      <c r="J150" s="4"/>
    </row>
    <row r="151" spans="3:12">
      <c r="C151" s="16"/>
      <c r="D151" s="16">
        <v>-14000000</v>
      </c>
      <c r="E151" s="8">
        <f t="shared" si="2"/>
        <v>804000</v>
      </c>
      <c r="F151" s="16"/>
      <c r="G151" s="16"/>
      <c r="H151" s="16"/>
      <c r="I151" s="1" t="s">
        <v>557</v>
      </c>
      <c r="J151" s="4" t="s">
        <v>974</v>
      </c>
      <c r="K151" s="2"/>
      <c r="L151" s="20"/>
    </row>
    <row r="152" spans="3:12">
      <c r="C152" s="16">
        <v>-400000</v>
      </c>
      <c r="D152" s="16"/>
      <c r="E152" s="8">
        <f t="shared" si="2"/>
        <v>404000</v>
      </c>
      <c r="F152" s="16"/>
      <c r="G152" s="16"/>
      <c r="H152" s="16"/>
      <c r="I152" s="1" t="s">
        <v>552</v>
      </c>
      <c r="J152" s="4"/>
    </row>
    <row r="153" spans="3:12">
      <c r="C153" s="4"/>
      <c r="D153" s="16"/>
      <c r="E153" s="8">
        <f t="shared" si="2"/>
        <v>404000</v>
      </c>
      <c r="F153" s="4"/>
      <c r="G153" s="4"/>
      <c r="H153" s="4"/>
      <c r="J153" s="4"/>
    </row>
    <row r="154" spans="3:12">
      <c r="C154" s="4"/>
      <c r="D154" s="4"/>
      <c r="E154" s="8"/>
      <c r="F154" s="4"/>
      <c r="G154" s="4"/>
      <c r="H154" s="4"/>
    </row>
    <row r="155" spans="3:12">
      <c r="C155" s="4"/>
      <c r="D155" s="4"/>
      <c r="E155" s="8"/>
      <c r="F155" s="4"/>
      <c r="G155" s="4"/>
      <c r="H155" s="4"/>
    </row>
    <row r="156" spans="3:12">
      <c r="C156" s="4"/>
      <c r="D156" s="4"/>
      <c r="E156" s="8"/>
      <c r="F156" s="4"/>
      <c r="G156" s="4"/>
      <c r="H156" s="4"/>
    </row>
    <row r="157" spans="3:12">
      <c r="C157" s="4"/>
      <c r="D157" s="4"/>
      <c r="E157" s="8"/>
      <c r="F157" s="4"/>
      <c r="G157" s="4"/>
      <c r="H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E160" s="7"/>
    </row>
    <row r="161" spans="5:5">
      <c r="E161" s="7"/>
    </row>
    <row r="162" spans="5:5">
      <c r="E162" s="7"/>
    </row>
  </sheetData>
  <pageMargins left="0.7" right="0.7" top="0.75" bottom="0.75" header="0.3" footer="0.3"/>
  <pageSetup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>
  <dimension ref="A2:N162"/>
  <sheetViews>
    <sheetView workbookViewId="0">
      <selection activeCell="I16" sqref="I16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9.28515625" style="1" bestFit="1" customWidth="1"/>
    <col min="14" max="14" width="6.42578125" style="1" bestFit="1" customWidth="1"/>
    <col min="15" max="15" width="7.2851562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14831350</v>
      </c>
      <c r="F4" s="29">
        <v>0</v>
      </c>
      <c r="G4" s="13"/>
      <c r="H4" s="22">
        <v>19329600</v>
      </c>
    </row>
    <row r="5" spans="2:11">
      <c r="B5" s="2"/>
      <c r="C5" s="16"/>
      <c r="D5" s="16"/>
      <c r="E5" s="8">
        <f>E4+C5+D5</f>
        <v>14831350</v>
      </c>
      <c r="F5" s="17"/>
      <c r="G5" s="17"/>
      <c r="H5" s="17"/>
    </row>
    <row r="6" spans="2:11">
      <c r="B6" s="2">
        <v>43962</v>
      </c>
      <c r="C6" s="16"/>
      <c r="D6" s="16">
        <v>-6000</v>
      </c>
      <c r="E6" s="8">
        <f t="shared" ref="E6:E69" si="0">E5+C6+D6</f>
        <v>14825350</v>
      </c>
      <c r="F6" s="17"/>
      <c r="G6" s="17"/>
      <c r="H6" s="17"/>
      <c r="I6" s="10" t="s">
        <v>979</v>
      </c>
    </row>
    <row r="7" spans="2:11">
      <c r="B7" s="2">
        <v>43962</v>
      </c>
      <c r="C7" s="16"/>
      <c r="D7" s="16"/>
      <c r="E7" s="8">
        <f t="shared" si="0"/>
        <v>14825350</v>
      </c>
      <c r="F7" s="17">
        <v>91550</v>
      </c>
      <c r="G7" s="17"/>
      <c r="H7" s="17"/>
      <c r="I7" s="10" t="s">
        <v>976</v>
      </c>
    </row>
    <row r="8" spans="2:11">
      <c r="B8" s="2">
        <v>43962</v>
      </c>
      <c r="C8" s="16">
        <v>150000</v>
      </c>
      <c r="D8" s="16"/>
      <c r="E8" s="8">
        <f t="shared" si="0"/>
        <v>14975350</v>
      </c>
      <c r="F8" s="17"/>
      <c r="G8" s="17"/>
      <c r="H8" s="17"/>
      <c r="I8" s="10" t="s">
        <v>980</v>
      </c>
    </row>
    <row r="9" spans="2:11">
      <c r="B9" s="2">
        <v>43963</v>
      </c>
      <c r="C9" s="16"/>
      <c r="D9" s="16"/>
      <c r="E9" s="8">
        <f t="shared" si="0"/>
        <v>14975350</v>
      </c>
      <c r="F9" s="17">
        <v>2822000</v>
      </c>
      <c r="G9" s="17"/>
      <c r="H9" s="17"/>
      <c r="I9" s="10" t="s">
        <v>981</v>
      </c>
    </row>
    <row r="10" spans="2:11">
      <c r="B10" s="2">
        <v>43963</v>
      </c>
      <c r="C10" s="16">
        <v>100000</v>
      </c>
      <c r="D10" s="16"/>
      <c r="E10" s="8">
        <f>E9+C10+D10</f>
        <v>15075350</v>
      </c>
      <c r="F10" s="17"/>
      <c r="G10" s="17"/>
      <c r="H10" s="17"/>
      <c r="I10" s="1" t="s">
        <v>984</v>
      </c>
    </row>
    <row r="11" spans="2:11">
      <c r="B11" s="2">
        <v>43964</v>
      </c>
      <c r="C11" s="17"/>
      <c r="D11" s="17">
        <v>-6000</v>
      </c>
      <c r="E11" s="8">
        <f>E10+C11+D11</f>
        <v>15069350</v>
      </c>
      <c r="F11" s="17"/>
      <c r="G11" s="17"/>
      <c r="H11" s="17"/>
      <c r="I11" s="10" t="s">
        <v>982</v>
      </c>
      <c r="J11" s="20"/>
      <c r="K11" s="20"/>
    </row>
    <row r="12" spans="2:11">
      <c r="B12" s="2">
        <v>43971</v>
      </c>
      <c r="C12" s="17"/>
      <c r="D12" s="17"/>
      <c r="E12" s="8">
        <f t="shared" si="0"/>
        <v>15069350</v>
      </c>
      <c r="F12" s="17">
        <v>78800</v>
      </c>
      <c r="G12" s="17"/>
      <c r="H12" s="17"/>
      <c r="I12" s="10" t="s">
        <v>917</v>
      </c>
      <c r="J12" s="20"/>
      <c r="K12" s="20"/>
    </row>
    <row r="13" spans="2:11">
      <c r="B13" s="2">
        <v>43971</v>
      </c>
      <c r="C13" s="17"/>
      <c r="D13" s="17"/>
      <c r="E13" s="8">
        <f t="shared" si="0"/>
        <v>15069350</v>
      </c>
      <c r="F13" s="17"/>
      <c r="G13" s="17"/>
      <c r="H13" s="17"/>
      <c r="I13" s="10" t="s">
        <v>983</v>
      </c>
      <c r="J13" s="20"/>
      <c r="K13" s="20"/>
    </row>
    <row r="14" spans="2:11">
      <c r="B14" s="2">
        <v>43973</v>
      </c>
      <c r="C14" s="17"/>
      <c r="D14" s="17">
        <v>-178000</v>
      </c>
      <c r="E14" s="8">
        <f t="shared" si="0"/>
        <v>14891350</v>
      </c>
      <c r="F14" s="17">
        <v>-178000</v>
      </c>
      <c r="G14" s="17"/>
      <c r="H14" s="17"/>
      <c r="I14" s="10" t="s">
        <v>987</v>
      </c>
      <c r="J14" s="20"/>
      <c r="K14" s="20"/>
    </row>
    <row r="15" spans="2:11">
      <c r="B15" s="2">
        <v>43973</v>
      </c>
      <c r="C15" s="17"/>
      <c r="D15" s="17">
        <v>-13500</v>
      </c>
      <c r="E15" s="8">
        <f t="shared" si="0"/>
        <v>14877850</v>
      </c>
      <c r="F15" s="17">
        <v>-13500</v>
      </c>
      <c r="G15" s="17"/>
      <c r="H15" s="17"/>
      <c r="I15" s="10" t="s">
        <v>986</v>
      </c>
      <c r="J15" s="20"/>
      <c r="K15" s="20"/>
    </row>
    <row r="16" spans="2:11">
      <c r="B16" s="32">
        <v>43973</v>
      </c>
      <c r="C16" s="17">
        <v>250000</v>
      </c>
      <c r="D16" s="17"/>
      <c r="E16" s="8">
        <f t="shared" si="0"/>
        <v>15127850</v>
      </c>
      <c r="F16" s="17"/>
      <c r="G16" s="17"/>
      <c r="H16" s="17"/>
      <c r="I16" s="10" t="s">
        <v>993</v>
      </c>
      <c r="J16" s="20"/>
      <c r="K16" s="20"/>
    </row>
    <row r="17" spans="2:12">
      <c r="B17" s="32">
        <v>43973</v>
      </c>
      <c r="C17" s="17"/>
      <c r="D17" s="17">
        <v>-13300</v>
      </c>
      <c r="E17" s="9">
        <f t="shared" si="0"/>
        <v>15114550</v>
      </c>
      <c r="F17" s="17">
        <v>-13300</v>
      </c>
      <c r="G17" s="17"/>
      <c r="H17" s="17"/>
      <c r="I17" s="10" t="s">
        <v>988</v>
      </c>
      <c r="J17" s="20"/>
      <c r="K17" s="20"/>
    </row>
    <row r="18" spans="2:12">
      <c r="B18" s="32">
        <v>43977</v>
      </c>
      <c r="C18" s="17">
        <v>60000</v>
      </c>
      <c r="D18" s="17"/>
      <c r="E18" s="9">
        <f t="shared" si="0"/>
        <v>15174550</v>
      </c>
      <c r="F18" s="36"/>
      <c r="G18" s="36"/>
      <c r="H18" s="36"/>
      <c r="I18" s="10" t="s">
        <v>989</v>
      </c>
      <c r="J18" s="20"/>
      <c r="K18" s="20"/>
      <c r="L18" s="20"/>
    </row>
    <row r="19" spans="2:12">
      <c r="B19" s="32">
        <v>43980</v>
      </c>
      <c r="C19" s="17"/>
      <c r="D19" s="17"/>
      <c r="E19" s="8">
        <f t="shared" si="0"/>
        <v>15174550</v>
      </c>
      <c r="F19" s="17"/>
      <c r="G19" s="17"/>
      <c r="H19" s="17">
        <v>-250300</v>
      </c>
      <c r="I19" s="1" t="s">
        <v>735</v>
      </c>
      <c r="J19" s="50"/>
      <c r="K19" s="20"/>
    </row>
    <row r="20" spans="2:12">
      <c r="B20" s="32">
        <v>43980</v>
      </c>
      <c r="C20" s="17"/>
      <c r="D20" s="17"/>
      <c r="E20" s="8">
        <f t="shared" si="0"/>
        <v>15174550</v>
      </c>
      <c r="F20" s="17"/>
      <c r="G20" s="17"/>
      <c r="H20" s="17">
        <v>-250300</v>
      </c>
      <c r="I20" s="10" t="s">
        <v>406</v>
      </c>
      <c r="J20" s="20"/>
      <c r="K20" s="20"/>
    </row>
    <row r="21" spans="2:12">
      <c r="B21" s="32">
        <v>43980</v>
      </c>
      <c r="C21" s="17"/>
      <c r="D21" s="17"/>
      <c r="E21" s="8">
        <f t="shared" si="0"/>
        <v>15174550</v>
      </c>
      <c r="F21" s="17"/>
      <c r="G21" s="17"/>
      <c r="H21" s="17"/>
      <c r="I21" s="19" t="s">
        <v>969</v>
      </c>
      <c r="J21" s="20"/>
      <c r="K21" s="20"/>
    </row>
    <row r="22" spans="2:12">
      <c r="B22" s="32">
        <v>43980</v>
      </c>
      <c r="C22" s="17"/>
      <c r="D22" s="17"/>
      <c r="E22" s="8">
        <f t="shared" si="0"/>
        <v>15174550</v>
      </c>
      <c r="F22" s="17"/>
      <c r="G22" s="17"/>
      <c r="H22" s="17"/>
      <c r="I22" s="19" t="s">
        <v>970</v>
      </c>
      <c r="J22" s="20"/>
      <c r="K22" s="20"/>
    </row>
    <row r="23" spans="2:12">
      <c r="B23" s="32"/>
      <c r="C23" s="17"/>
      <c r="D23" s="17"/>
      <c r="E23" s="8">
        <f t="shared" si="0"/>
        <v>15174550</v>
      </c>
      <c r="F23" s="17">
        <f>SUM(F4:F22)</f>
        <v>2787550</v>
      </c>
      <c r="G23" s="17"/>
      <c r="H23" s="17">
        <f>SUM(H4:H22)</f>
        <v>18829000</v>
      </c>
      <c r="I23" s="10"/>
      <c r="J23" s="20"/>
      <c r="K23" s="20"/>
    </row>
    <row r="24" spans="2:12">
      <c r="B24" s="32"/>
      <c r="C24" s="17"/>
      <c r="D24" s="17"/>
      <c r="E24" s="8">
        <f t="shared" si="0"/>
        <v>15174550</v>
      </c>
      <c r="F24" s="17"/>
      <c r="G24" s="17"/>
      <c r="H24" s="17">
        <f>H23-F23</f>
        <v>16041450</v>
      </c>
      <c r="I24" s="10"/>
      <c r="J24" s="20"/>
      <c r="K24" s="20"/>
    </row>
    <row r="25" spans="2:12">
      <c r="B25" s="32"/>
      <c r="C25" s="17"/>
      <c r="D25" s="17"/>
      <c r="E25" s="8">
        <f t="shared" si="0"/>
        <v>15174550</v>
      </c>
      <c r="F25" s="17"/>
      <c r="G25" s="17"/>
      <c r="H25" s="17"/>
      <c r="I25" s="10"/>
      <c r="J25" s="20"/>
      <c r="K25" s="20"/>
    </row>
    <row r="26" spans="2:12">
      <c r="B26" s="28" t="s">
        <v>47</v>
      </c>
      <c r="C26" s="22"/>
      <c r="D26" s="22"/>
      <c r="E26" s="14">
        <f t="shared" si="0"/>
        <v>15174550</v>
      </c>
      <c r="F26" s="22"/>
      <c r="G26" s="22"/>
      <c r="H26" s="22">
        <f>H24</f>
        <v>16041450</v>
      </c>
      <c r="I26" s="10"/>
      <c r="J26" s="20"/>
      <c r="K26" s="20"/>
    </row>
    <row r="27" spans="2:12">
      <c r="B27" s="32"/>
      <c r="C27" s="17"/>
      <c r="D27" s="17"/>
      <c r="E27" s="8">
        <f t="shared" si="0"/>
        <v>15174550</v>
      </c>
      <c r="F27" s="17"/>
      <c r="G27" s="17"/>
      <c r="H27" s="17"/>
      <c r="I27" s="10"/>
      <c r="J27" s="20"/>
      <c r="K27" s="20"/>
    </row>
    <row r="28" spans="2:12">
      <c r="B28" s="32"/>
      <c r="C28" s="17"/>
      <c r="D28" s="17"/>
      <c r="E28" s="8">
        <f t="shared" si="0"/>
        <v>15174550</v>
      </c>
      <c r="F28" s="17"/>
      <c r="G28" s="17"/>
      <c r="H28" s="17"/>
      <c r="J28" s="20"/>
      <c r="K28" s="20"/>
    </row>
    <row r="29" spans="2:12">
      <c r="B29" s="32"/>
      <c r="C29" s="17"/>
      <c r="D29" s="17"/>
      <c r="E29" s="8">
        <f t="shared" si="0"/>
        <v>15174550</v>
      </c>
      <c r="F29" s="17"/>
      <c r="G29" s="17"/>
      <c r="H29" s="17"/>
      <c r="I29" s="10"/>
      <c r="J29" s="20"/>
      <c r="K29" s="20"/>
    </row>
    <row r="30" spans="2:12">
      <c r="B30" s="32"/>
      <c r="C30" s="17"/>
      <c r="D30" s="17"/>
      <c r="E30" s="8">
        <f t="shared" si="0"/>
        <v>15174550</v>
      </c>
      <c r="F30" s="17"/>
      <c r="G30" s="17"/>
      <c r="H30" s="17"/>
      <c r="I30" s="10"/>
      <c r="J30" s="20"/>
      <c r="K30" s="20"/>
    </row>
    <row r="31" spans="2:12">
      <c r="B31" s="32"/>
      <c r="C31" s="17"/>
      <c r="D31" s="17"/>
      <c r="E31" s="8">
        <f t="shared" si="0"/>
        <v>15174550</v>
      </c>
      <c r="F31" s="17"/>
      <c r="G31" s="17"/>
      <c r="H31" s="17"/>
      <c r="I31" s="10"/>
      <c r="J31" s="20"/>
      <c r="K31" s="20"/>
    </row>
    <row r="32" spans="2:12">
      <c r="B32" s="32"/>
      <c r="C32" s="17"/>
      <c r="D32" s="17"/>
      <c r="E32" s="8">
        <f>E31+C32+D32</f>
        <v>15174550</v>
      </c>
      <c r="F32" s="17"/>
      <c r="G32" s="17"/>
      <c r="H32" s="16"/>
      <c r="I32" s="10"/>
      <c r="J32" s="55"/>
      <c r="K32" s="19" t="s">
        <v>971</v>
      </c>
    </row>
    <row r="33" spans="2:12">
      <c r="B33" s="32"/>
      <c r="C33" s="17"/>
      <c r="D33" s="17"/>
      <c r="E33" s="8">
        <f t="shared" si="0"/>
        <v>15174550</v>
      </c>
      <c r="F33" s="17"/>
      <c r="G33" s="17"/>
      <c r="I33" s="10"/>
      <c r="J33" s="55">
        <v>31700</v>
      </c>
      <c r="K33" s="19" t="s">
        <v>972</v>
      </c>
      <c r="L33" s="23">
        <v>43917</v>
      </c>
    </row>
    <row r="34" spans="2:12">
      <c r="B34" s="32"/>
      <c r="C34" s="17"/>
      <c r="D34" s="17"/>
      <c r="E34" s="9">
        <f t="shared" si="0"/>
        <v>15174550</v>
      </c>
      <c r="F34" s="17"/>
      <c r="G34" s="17"/>
      <c r="H34" s="17"/>
      <c r="J34" s="55">
        <v>126900</v>
      </c>
      <c r="K34" s="19" t="s">
        <v>973</v>
      </c>
      <c r="L34" s="23">
        <v>43917</v>
      </c>
    </row>
    <row r="35" spans="2:12">
      <c r="B35" s="32"/>
      <c r="C35" s="17"/>
      <c r="D35" s="17"/>
      <c r="E35" s="9">
        <f>E34+C35+D35</f>
        <v>15174550</v>
      </c>
      <c r="F35" s="17"/>
      <c r="G35" s="17"/>
      <c r="H35" s="17"/>
      <c r="J35" s="55">
        <v>28600</v>
      </c>
      <c r="K35" s="19" t="s">
        <v>972</v>
      </c>
      <c r="L35" s="23">
        <v>43951</v>
      </c>
    </row>
    <row r="36" spans="2:12">
      <c r="B36" s="32"/>
      <c r="C36" s="17"/>
      <c r="D36" s="17"/>
      <c r="E36" s="8">
        <f t="shared" si="0"/>
        <v>15174550</v>
      </c>
      <c r="F36" s="17"/>
      <c r="G36" s="17"/>
      <c r="H36" s="17"/>
      <c r="I36" s="10"/>
      <c r="J36" s="55">
        <v>127900</v>
      </c>
      <c r="K36" s="19" t="s">
        <v>978</v>
      </c>
      <c r="L36" s="23">
        <v>43951</v>
      </c>
    </row>
    <row r="37" spans="2:12">
      <c r="B37" s="32"/>
      <c r="C37" s="17"/>
      <c r="D37" s="17"/>
      <c r="E37" s="9">
        <f>E36+C37+D37</f>
        <v>15174550</v>
      </c>
      <c r="F37" s="17"/>
      <c r="G37" s="36"/>
      <c r="H37" s="36"/>
      <c r="I37" s="10"/>
      <c r="J37" s="55">
        <v>28600</v>
      </c>
      <c r="K37" s="19" t="s">
        <v>972</v>
      </c>
      <c r="L37" s="23">
        <v>43980</v>
      </c>
    </row>
    <row r="38" spans="2:12">
      <c r="B38" s="32"/>
      <c r="C38" s="17"/>
      <c r="D38" s="17"/>
      <c r="E38" s="8">
        <f t="shared" si="0"/>
        <v>15174550</v>
      </c>
      <c r="F38" s="17"/>
      <c r="G38" s="17"/>
      <c r="H38" s="17"/>
      <c r="I38" s="10"/>
      <c r="J38" s="55">
        <v>126900</v>
      </c>
      <c r="K38" s="19" t="s">
        <v>992</v>
      </c>
      <c r="L38" s="23">
        <v>43980</v>
      </c>
    </row>
    <row r="39" spans="2:12">
      <c r="B39" s="32"/>
      <c r="C39" s="17"/>
      <c r="D39" s="17"/>
      <c r="E39" s="8">
        <f t="shared" si="0"/>
        <v>15174550</v>
      </c>
      <c r="F39" s="17"/>
      <c r="G39" s="17"/>
      <c r="H39" s="17"/>
      <c r="I39" s="10"/>
      <c r="J39" s="20"/>
      <c r="K39" s="20"/>
    </row>
    <row r="40" spans="2:12">
      <c r="B40" s="32"/>
      <c r="C40" s="17"/>
      <c r="D40" s="17"/>
      <c r="E40" s="8">
        <f t="shared" si="0"/>
        <v>15174550</v>
      </c>
      <c r="F40" s="17"/>
      <c r="G40" s="17"/>
      <c r="H40" s="17"/>
      <c r="I40" s="10"/>
      <c r="J40" s="20"/>
      <c r="K40" s="20"/>
    </row>
    <row r="41" spans="2:12">
      <c r="B41" s="32"/>
      <c r="C41" s="17"/>
      <c r="D41" s="17"/>
      <c r="E41" s="8">
        <f t="shared" si="0"/>
        <v>15174550</v>
      </c>
      <c r="F41" s="17"/>
      <c r="G41" s="17"/>
      <c r="H41" s="17"/>
      <c r="J41" s="20"/>
      <c r="K41" s="20"/>
    </row>
    <row r="42" spans="2:12">
      <c r="B42" s="32"/>
      <c r="C42" s="17"/>
      <c r="D42" s="17"/>
      <c r="E42" s="8">
        <f t="shared" si="0"/>
        <v>15174550</v>
      </c>
      <c r="F42" s="17"/>
      <c r="G42" s="17"/>
      <c r="H42" s="17"/>
      <c r="I42" s="10"/>
      <c r="J42" s="20"/>
      <c r="K42" s="20"/>
    </row>
    <row r="43" spans="2:12">
      <c r="B43" s="32"/>
      <c r="C43" s="17"/>
      <c r="D43" s="17"/>
      <c r="E43" s="8">
        <f t="shared" si="0"/>
        <v>15174550</v>
      </c>
      <c r="F43" s="17"/>
      <c r="G43" s="17"/>
      <c r="H43" s="17"/>
      <c r="I43" s="10"/>
      <c r="J43" s="20"/>
      <c r="K43" s="20"/>
    </row>
    <row r="44" spans="2:12">
      <c r="B44" s="32"/>
      <c r="C44" s="17"/>
      <c r="D44" s="17"/>
      <c r="E44" s="8">
        <f t="shared" si="0"/>
        <v>15174550</v>
      </c>
      <c r="F44" s="17"/>
      <c r="G44" s="17"/>
      <c r="H44" s="17"/>
      <c r="I44" s="10"/>
      <c r="J44" s="20"/>
      <c r="K44" s="20"/>
    </row>
    <row r="45" spans="2:12">
      <c r="B45" s="32"/>
      <c r="C45" s="17"/>
      <c r="D45" s="17"/>
      <c r="E45" s="8">
        <f t="shared" si="0"/>
        <v>15174550</v>
      </c>
      <c r="F45" s="17"/>
      <c r="G45" s="17"/>
      <c r="H45" s="17"/>
      <c r="I45" s="10"/>
      <c r="J45" s="20"/>
      <c r="K45" s="20"/>
    </row>
    <row r="46" spans="2:12">
      <c r="B46" s="32"/>
      <c r="C46" s="17"/>
      <c r="D46" s="17"/>
      <c r="E46" s="8">
        <f t="shared" si="0"/>
        <v>15174550</v>
      </c>
      <c r="F46" s="17"/>
      <c r="G46" s="17"/>
      <c r="H46" s="17"/>
      <c r="I46" s="10"/>
      <c r="J46" s="20"/>
      <c r="K46" s="20"/>
    </row>
    <row r="47" spans="2:12">
      <c r="B47" s="32"/>
      <c r="C47" s="17"/>
      <c r="D47" s="17"/>
      <c r="E47" s="8">
        <f t="shared" si="0"/>
        <v>15174550</v>
      </c>
      <c r="F47" s="17"/>
      <c r="G47" s="17"/>
      <c r="H47" s="17"/>
      <c r="I47" s="10"/>
      <c r="J47" s="20"/>
      <c r="K47" s="20"/>
    </row>
    <row r="48" spans="2:12">
      <c r="B48" s="32"/>
      <c r="C48" s="17"/>
      <c r="D48" s="17"/>
      <c r="E48" s="8">
        <f t="shared" si="0"/>
        <v>15174550</v>
      </c>
      <c r="F48" s="17"/>
      <c r="G48" s="17"/>
      <c r="H48" s="17"/>
      <c r="I48" s="10"/>
      <c r="J48" s="20"/>
      <c r="K48" s="20"/>
    </row>
    <row r="49" spans="1:13">
      <c r="B49" s="32"/>
      <c r="C49" s="17"/>
      <c r="D49" s="17"/>
      <c r="E49" s="8">
        <f t="shared" si="0"/>
        <v>15174550</v>
      </c>
      <c r="F49" s="17"/>
      <c r="G49" s="17"/>
      <c r="H49" s="17"/>
      <c r="I49" s="10"/>
      <c r="J49" s="20"/>
      <c r="K49" s="20"/>
    </row>
    <row r="50" spans="1:13">
      <c r="B50" s="32"/>
      <c r="C50" s="17"/>
      <c r="D50" s="17"/>
      <c r="E50" s="8">
        <f t="shared" si="0"/>
        <v>15174550</v>
      </c>
      <c r="F50" s="17"/>
      <c r="G50" s="17"/>
      <c r="H50" s="17"/>
      <c r="I50" s="10"/>
      <c r="J50" s="20"/>
      <c r="K50" s="20"/>
    </row>
    <row r="51" spans="1:13">
      <c r="A51" s="10"/>
      <c r="B51" s="32"/>
      <c r="C51" s="17"/>
      <c r="D51" s="17"/>
      <c r="E51" s="8">
        <f t="shared" si="0"/>
        <v>15174550</v>
      </c>
      <c r="F51" s="17"/>
      <c r="G51" s="17"/>
      <c r="H51" s="17"/>
      <c r="I51" s="10"/>
      <c r="J51" s="20"/>
      <c r="K51" s="20"/>
    </row>
    <row r="52" spans="1:13">
      <c r="B52" s="39"/>
      <c r="C52" s="36"/>
      <c r="D52" s="36"/>
      <c r="E52" s="8">
        <f t="shared" si="0"/>
        <v>15174550</v>
      </c>
      <c r="F52" s="36"/>
      <c r="G52" s="36"/>
      <c r="H52" s="36"/>
      <c r="I52" s="10"/>
      <c r="J52" s="20"/>
      <c r="K52" s="20"/>
    </row>
    <row r="53" spans="1:13">
      <c r="B53" s="32"/>
      <c r="C53" s="17"/>
      <c r="D53" s="17"/>
      <c r="E53" s="8">
        <f t="shared" si="0"/>
        <v>15174550</v>
      </c>
      <c r="F53" s="17"/>
      <c r="G53" s="17"/>
      <c r="H53" s="17"/>
      <c r="I53" s="10"/>
      <c r="J53" s="20"/>
      <c r="K53" s="20"/>
    </row>
    <row r="54" spans="1:13">
      <c r="B54" s="32"/>
      <c r="C54" s="17"/>
      <c r="D54" s="17"/>
      <c r="E54" s="8">
        <f t="shared" si="0"/>
        <v>15174550</v>
      </c>
      <c r="F54" s="17"/>
      <c r="G54" s="17"/>
      <c r="H54" s="17"/>
      <c r="I54" s="10"/>
      <c r="J54" s="20"/>
      <c r="K54" s="20"/>
    </row>
    <row r="55" spans="1:13">
      <c r="B55" s="2"/>
      <c r="C55" s="17"/>
      <c r="D55" s="17"/>
      <c r="E55" s="8">
        <f t="shared" si="0"/>
        <v>15174550</v>
      </c>
      <c r="F55" s="17"/>
      <c r="G55" s="17"/>
      <c r="H55" s="17"/>
      <c r="I55" s="10"/>
      <c r="J55" s="20"/>
      <c r="K55" s="20"/>
    </row>
    <row r="56" spans="1:13">
      <c r="B56" s="2"/>
      <c r="C56" s="17"/>
      <c r="D56" s="17"/>
      <c r="E56" s="8">
        <f t="shared" si="0"/>
        <v>15174550</v>
      </c>
      <c r="F56" s="17"/>
      <c r="G56" s="17"/>
      <c r="H56" s="17"/>
      <c r="I56" s="10"/>
      <c r="J56" s="20"/>
      <c r="K56" s="20"/>
    </row>
    <row r="57" spans="1:13">
      <c r="B57" s="2"/>
      <c r="C57" s="17"/>
      <c r="D57" s="17"/>
      <c r="E57" s="8">
        <f t="shared" si="0"/>
        <v>15174550</v>
      </c>
      <c r="F57" s="17"/>
      <c r="G57" s="17"/>
      <c r="H57" s="17"/>
      <c r="I57" s="10"/>
      <c r="J57" s="20"/>
      <c r="K57" s="20"/>
    </row>
    <row r="58" spans="1:13">
      <c r="B58" s="2"/>
      <c r="C58" s="17"/>
      <c r="D58" s="17"/>
      <c r="E58" s="8">
        <f t="shared" si="0"/>
        <v>15174550</v>
      </c>
      <c r="F58" s="17"/>
      <c r="G58" s="17"/>
      <c r="H58" s="17"/>
      <c r="I58" s="10"/>
      <c r="J58" s="20"/>
      <c r="K58" s="20"/>
    </row>
    <row r="59" spans="1:13">
      <c r="B59" s="32"/>
      <c r="C59" s="17"/>
      <c r="D59" s="17"/>
      <c r="E59" s="8">
        <f t="shared" si="0"/>
        <v>15174550</v>
      </c>
      <c r="F59" s="17"/>
      <c r="G59" s="17"/>
      <c r="H59" s="17"/>
      <c r="I59" s="10"/>
      <c r="J59" s="20"/>
      <c r="K59" s="20"/>
    </row>
    <row r="60" spans="1:13">
      <c r="B60" s="39"/>
      <c r="C60" s="36"/>
      <c r="D60" s="36"/>
      <c r="E60" s="8">
        <f t="shared" si="0"/>
        <v>15174550</v>
      </c>
      <c r="F60" s="36"/>
      <c r="G60" s="36"/>
      <c r="H60" s="36"/>
      <c r="J60" s="20"/>
      <c r="K60" s="20"/>
      <c r="M60" s="2"/>
    </row>
    <row r="61" spans="1:13">
      <c r="B61" s="32"/>
      <c r="C61" s="17"/>
      <c r="D61" s="17"/>
      <c r="E61" s="8">
        <f t="shared" si="0"/>
        <v>15174550</v>
      </c>
      <c r="F61" s="17"/>
      <c r="G61" s="17"/>
      <c r="H61" s="17"/>
      <c r="I61" s="10"/>
      <c r="J61" s="20"/>
      <c r="K61" s="20"/>
      <c r="M61" s="2"/>
    </row>
    <row r="62" spans="1:13">
      <c r="B62" s="32"/>
      <c r="C62" s="17"/>
      <c r="D62" s="17"/>
      <c r="E62" s="8">
        <f t="shared" si="0"/>
        <v>15174550</v>
      </c>
      <c r="F62" s="17"/>
      <c r="G62" s="17"/>
      <c r="H62" s="17"/>
      <c r="I62" s="10"/>
      <c r="J62" s="20"/>
      <c r="K62" s="20"/>
    </row>
    <row r="63" spans="1:13">
      <c r="B63" s="32"/>
      <c r="C63" s="17"/>
      <c r="D63" s="17"/>
      <c r="E63" s="8">
        <f t="shared" si="0"/>
        <v>15174550</v>
      </c>
      <c r="F63" s="17"/>
      <c r="G63" s="17"/>
      <c r="H63" s="17"/>
      <c r="I63" s="10"/>
      <c r="J63" s="20"/>
      <c r="K63" s="20"/>
    </row>
    <row r="64" spans="1:13">
      <c r="B64" s="32"/>
      <c r="C64" s="17"/>
      <c r="D64" s="17"/>
      <c r="E64" s="8">
        <f t="shared" si="0"/>
        <v>15174550</v>
      </c>
      <c r="F64" s="17"/>
      <c r="G64" s="17"/>
      <c r="H64" s="17"/>
      <c r="I64" s="10"/>
      <c r="J64" s="20"/>
      <c r="K64" s="20"/>
    </row>
    <row r="65" spans="2:11">
      <c r="B65" s="32"/>
      <c r="C65" s="17"/>
      <c r="D65" s="17"/>
      <c r="E65" s="8">
        <f t="shared" si="0"/>
        <v>15174550</v>
      </c>
      <c r="F65" s="17"/>
      <c r="G65" s="17"/>
      <c r="H65" s="17"/>
      <c r="I65" s="10"/>
      <c r="J65" s="20"/>
      <c r="K65" s="20"/>
    </row>
    <row r="66" spans="2:11">
      <c r="B66" s="32"/>
      <c r="C66" s="17"/>
      <c r="D66" s="17"/>
      <c r="E66" s="8">
        <f t="shared" si="0"/>
        <v>15174550</v>
      </c>
      <c r="F66" s="17"/>
      <c r="G66" s="17"/>
      <c r="H66" s="17"/>
      <c r="I66" s="10"/>
      <c r="J66" s="20"/>
      <c r="K66" s="20"/>
    </row>
    <row r="67" spans="2:11">
      <c r="B67" s="32"/>
      <c r="C67" s="17"/>
      <c r="D67" s="17"/>
      <c r="E67" s="8">
        <f t="shared" si="0"/>
        <v>15174550</v>
      </c>
      <c r="F67" s="17"/>
      <c r="G67" s="17"/>
      <c r="H67" s="17"/>
      <c r="I67" s="10"/>
      <c r="J67" s="20"/>
      <c r="K67" s="20"/>
    </row>
    <row r="68" spans="2:11">
      <c r="B68" s="32"/>
      <c r="C68" s="17"/>
      <c r="D68" s="17"/>
      <c r="E68" s="8">
        <f t="shared" si="0"/>
        <v>15174550</v>
      </c>
      <c r="F68" s="17"/>
      <c r="G68" s="17"/>
      <c r="H68" s="17"/>
      <c r="I68" s="10"/>
      <c r="J68" s="20"/>
      <c r="K68" s="20"/>
    </row>
    <row r="69" spans="2:11">
      <c r="B69" s="32"/>
      <c r="C69" s="17"/>
      <c r="D69" s="17"/>
      <c r="E69" s="8">
        <f t="shared" si="0"/>
        <v>15174550</v>
      </c>
      <c r="F69" s="17"/>
      <c r="G69" s="17"/>
      <c r="H69" s="17"/>
      <c r="I69" s="10"/>
      <c r="J69" s="20"/>
      <c r="K69" s="20"/>
    </row>
    <row r="70" spans="2:11">
      <c r="B70" s="32"/>
      <c r="C70" s="17"/>
      <c r="D70" s="17"/>
      <c r="E70" s="8">
        <f t="shared" ref="E70:E133" si="1">E69+C70+D70</f>
        <v>15174550</v>
      </c>
      <c r="F70" s="17"/>
      <c r="G70" s="17"/>
      <c r="H70" s="17"/>
      <c r="I70" s="10"/>
      <c r="J70" s="20"/>
      <c r="K70" s="20"/>
    </row>
    <row r="71" spans="2:11">
      <c r="B71" s="32"/>
      <c r="C71" s="17"/>
      <c r="D71" s="17"/>
      <c r="E71" s="8">
        <f t="shared" si="1"/>
        <v>15174550</v>
      </c>
      <c r="F71" s="17"/>
      <c r="G71" s="17"/>
      <c r="H71" s="17"/>
      <c r="I71" s="10"/>
      <c r="J71" s="20"/>
      <c r="K71" s="20"/>
    </row>
    <row r="72" spans="2:11">
      <c r="B72" s="32"/>
      <c r="C72" s="17"/>
      <c r="D72" s="17"/>
      <c r="E72" s="8">
        <f t="shared" si="1"/>
        <v>15174550</v>
      </c>
      <c r="F72" s="17"/>
      <c r="G72" s="17"/>
      <c r="H72" s="17"/>
      <c r="J72" s="20"/>
      <c r="K72" s="20"/>
    </row>
    <row r="73" spans="2:11">
      <c r="B73" s="32"/>
      <c r="C73" s="17"/>
      <c r="D73" s="17"/>
      <c r="E73" s="8">
        <f t="shared" si="1"/>
        <v>15174550</v>
      </c>
      <c r="F73" s="17"/>
      <c r="G73" s="17"/>
      <c r="H73" s="17"/>
      <c r="I73" s="10"/>
      <c r="J73" s="20"/>
      <c r="K73" s="20"/>
    </row>
    <row r="74" spans="2:11">
      <c r="B74" s="32"/>
      <c r="C74" s="17"/>
      <c r="D74" s="17"/>
      <c r="E74" s="8">
        <f t="shared" si="1"/>
        <v>15174550</v>
      </c>
      <c r="F74" s="17"/>
      <c r="G74" s="17"/>
      <c r="H74" s="17"/>
      <c r="I74" s="10"/>
      <c r="J74" s="20"/>
      <c r="K74" s="20"/>
    </row>
    <row r="75" spans="2:11">
      <c r="B75" s="32"/>
      <c r="C75" s="17"/>
      <c r="D75" s="17"/>
      <c r="E75" s="8">
        <f t="shared" si="1"/>
        <v>15174550</v>
      </c>
      <c r="F75" s="17"/>
      <c r="G75" s="17"/>
      <c r="H75" s="17"/>
      <c r="I75" s="10"/>
      <c r="J75" s="20"/>
      <c r="K75" s="20"/>
    </row>
    <row r="76" spans="2:11">
      <c r="B76" s="32"/>
      <c r="C76" s="17"/>
      <c r="D76" s="17"/>
      <c r="E76" s="8">
        <f t="shared" si="1"/>
        <v>15174550</v>
      </c>
      <c r="F76" s="17"/>
      <c r="G76" s="17"/>
      <c r="H76" s="17"/>
      <c r="I76" s="10"/>
      <c r="J76" s="20"/>
      <c r="K76" s="20"/>
    </row>
    <row r="77" spans="2:11">
      <c r="B77" s="32"/>
      <c r="C77" s="17"/>
      <c r="D77" s="17"/>
      <c r="E77" s="8">
        <f t="shared" si="1"/>
        <v>15174550</v>
      </c>
      <c r="F77" s="17"/>
      <c r="G77" s="17"/>
      <c r="H77" s="17"/>
      <c r="I77" s="10"/>
    </row>
    <row r="78" spans="2:11">
      <c r="B78" s="32"/>
      <c r="C78" s="17"/>
      <c r="D78" s="17"/>
      <c r="E78" s="8">
        <f t="shared" si="1"/>
        <v>15174550</v>
      </c>
      <c r="F78" s="17"/>
      <c r="G78" s="17"/>
      <c r="H78" s="17"/>
      <c r="I78" s="10"/>
      <c r="J78" s="20"/>
      <c r="K78" s="20"/>
    </row>
    <row r="79" spans="2:11">
      <c r="B79" s="32"/>
      <c r="C79" s="17"/>
      <c r="D79" s="17"/>
      <c r="E79" s="8">
        <f t="shared" si="1"/>
        <v>15174550</v>
      </c>
      <c r="F79" s="17"/>
      <c r="G79" s="17"/>
      <c r="H79" s="17"/>
      <c r="I79" s="10"/>
      <c r="J79" s="20"/>
      <c r="K79" s="20"/>
    </row>
    <row r="80" spans="2:11">
      <c r="B80" s="32"/>
      <c r="C80" s="17"/>
      <c r="D80" s="17"/>
      <c r="E80" s="8">
        <f t="shared" si="1"/>
        <v>15174550</v>
      </c>
      <c r="F80" s="17"/>
      <c r="G80" s="17"/>
      <c r="H80" s="17"/>
      <c r="I80" s="10"/>
      <c r="J80" s="20"/>
      <c r="K80" s="20"/>
    </row>
    <row r="81" spans="1:12">
      <c r="B81" s="32"/>
      <c r="C81" s="36"/>
      <c r="D81" s="17"/>
      <c r="E81" s="8">
        <f t="shared" si="1"/>
        <v>15174550</v>
      </c>
      <c r="F81" s="36"/>
      <c r="G81" s="36"/>
      <c r="H81" s="36"/>
      <c r="I81" s="10"/>
    </row>
    <row r="82" spans="1:12">
      <c r="B82" s="32"/>
      <c r="C82" s="17"/>
      <c r="D82" s="17"/>
      <c r="E82" s="8">
        <f t="shared" si="1"/>
        <v>15174550</v>
      </c>
      <c r="F82" s="17"/>
      <c r="G82" s="17"/>
      <c r="H82" s="17"/>
      <c r="I82" s="10"/>
    </row>
    <row r="83" spans="1:12">
      <c r="B83" s="32"/>
      <c r="C83" s="17"/>
      <c r="D83" s="17"/>
      <c r="E83" s="8">
        <f t="shared" si="1"/>
        <v>15174550</v>
      </c>
      <c r="F83" s="17"/>
      <c r="G83" s="17"/>
      <c r="H83" s="17"/>
      <c r="I83" s="10"/>
    </row>
    <row r="84" spans="1:12">
      <c r="B84" s="32"/>
      <c r="C84" s="17"/>
      <c r="D84" s="17"/>
      <c r="E84" s="8">
        <f t="shared" si="1"/>
        <v>15174550</v>
      </c>
      <c r="F84" s="17"/>
      <c r="G84" s="17"/>
      <c r="H84" s="17"/>
      <c r="I84" s="10"/>
    </row>
    <row r="85" spans="1:12">
      <c r="B85" s="32"/>
      <c r="C85" s="17"/>
      <c r="D85" s="17"/>
      <c r="E85" s="8">
        <f t="shared" si="1"/>
        <v>15174550</v>
      </c>
      <c r="F85" s="17"/>
      <c r="G85" s="17"/>
      <c r="H85" s="17"/>
      <c r="I85" s="10"/>
      <c r="J85" s="10"/>
      <c r="K85" s="10"/>
      <c r="L85" s="10"/>
    </row>
    <row r="86" spans="1:12">
      <c r="B86" s="32"/>
      <c r="C86" s="17"/>
      <c r="D86" s="17"/>
      <c r="E86" s="8">
        <f t="shared" si="1"/>
        <v>15174550</v>
      </c>
      <c r="F86" s="17"/>
      <c r="G86" s="17"/>
      <c r="H86" s="17"/>
      <c r="I86" s="10"/>
    </row>
    <row r="87" spans="1:12">
      <c r="B87" s="32"/>
      <c r="C87" s="17"/>
      <c r="D87" s="17"/>
      <c r="E87" s="8">
        <f t="shared" si="1"/>
        <v>15174550</v>
      </c>
      <c r="F87" s="17"/>
      <c r="G87" s="17"/>
      <c r="H87" s="17"/>
      <c r="I87" s="10"/>
      <c r="J87" s="10"/>
      <c r="K87" s="10"/>
    </row>
    <row r="88" spans="1:12">
      <c r="B88" s="2"/>
      <c r="C88" s="16"/>
      <c r="D88" s="16"/>
      <c r="E88" s="8">
        <f t="shared" si="1"/>
        <v>15174550</v>
      </c>
      <c r="F88" s="10"/>
      <c r="G88" s="10"/>
      <c r="H88" s="10"/>
      <c r="I88" s="10"/>
      <c r="J88" s="10"/>
      <c r="K88" s="10"/>
    </row>
    <row r="89" spans="1:12">
      <c r="B89" s="2"/>
      <c r="C89" s="16"/>
      <c r="D89" s="16"/>
      <c r="E89" s="8">
        <f t="shared" si="1"/>
        <v>15174550</v>
      </c>
      <c r="F89" s="10"/>
      <c r="G89" s="10"/>
      <c r="H89" s="17"/>
      <c r="I89" s="10"/>
      <c r="J89" s="10"/>
      <c r="K89" s="10"/>
    </row>
    <row r="90" spans="1:12">
      <c r="B90" s="39"/>
      <c r="C90" s="36"/>
      <c r="D90" s="36"/>
      <c r="E90" s="8">
        <f t="shared" si="1"/>
        <v>15174550</v>
      </c>
      <c r="F90" s="48"/>
      <c r="G90" s="48"/>
      <c r="H90" s="36"/>
      <c r="I90" s="10"/>
      <c r="J90" s="10"/>
      <c r="K90" s="10"/>
    </row>
    <row r="91" spans="1:12">
      <c r="B91" s="2"/>
      <c r="C91" s="16"/>
      <c r="D91" s="16"/>
      <c r="E91" s="8">
        <f t="shared" si="1"/>
        <v>15174550</v>
      </c>
      <c r="F91" s="17"/>
      <c r="G91" s="17"/>
      <c r="H91" s="10"/>
      <c r="I91" s="48"/>
      <c r="J91" s="10"/>
      <c r="K91" s="10"/>
    </row>
    <row r="92" spans="1:12">
      <c r="B92" s="2"/>
      <c r="C92" s="16"/>
      <c r="D92" s="16"/>
      <c r="E92" s="8">
        <f t="shared" si="1"/>
        <v>15174550</v>
      </c>
      <c r="F92" s="17"/>
      <c r="G92" s="17"/>
      <c r="H92" s="17"/>
      <c r="I92" s="48"/>
      <c r="J92" s="10"/>
      <c r="K92" s="10"/>
    </row>
    <row r="93" spans="1:12">
      <c r="A93" s="44"/>
      <c r="B93" s="44"/>
      <c r="C93" s="43"/>
      <c r="D93" s="43">
        <v>-28550</v>
      </c>
      <c r="E93" s="8">
        <f t="shared" si="1"/>
        <v>15146000</v>
      </c>
      <c r="F93" s="43"/>
      <c r="G93" s="43"/>
      <c r="H93" s="43"/>
      <c r="I93" s="44" t="s">
        <v>263</v>
      </c>
    </row>
    <row r="94" spans="1:12">
      <c r="B94" s="39"/>
      <c r="C94" s="17"/>
      <c r="D94" s="17"/>
      <c r="E94" s="8">
        <f t="shared" si="1"/>
        <v>15146000</v>
      </c>
      <c r="F94" s="17"/>
      <c r="G94" s="17"/>
      <c r="H94" s="17"/>
      <c r="I94" s="10"/>
    </row>
    <row r="95" spans="1:12">
      <c r="B95" s="32"/>
      <c r="C95" s="17"/>
      <c r="D95" s="17"/>
      <c r="E95" s="8">
        <f t="shared" si="1"/>
        <v>15146000</v>
      </c>
      <c r="F95" s="17"/>
      <c r="G95" s="17"/>
      <c r="H95" s="17"/>
      <c r="I95" s="10"/>
    </row>
    <row r="96" spans="1:12">
      <c r="B96" s="39"/>
      <c r="C96" s="17"/>
      <c r="D96" s="17"/>
      <c r="E96" s="8">
        <f t="shared" si="1"/>
        <v>15146000</v>
      </c>
      <c r="F96" s="36"/>
      <c r="G96" s="36"/>
      <c r="H96" s="36"/>
    </row>
    <row r="97" spans="2:14">
      <c r="B97" s="2"/>
      <c r="C97" s="16"/>
      <c r="D97" s="16"/>
      <c r="E97" s="8">
        <f t="shared" si="1"/>
        <v>15146000</v>
      </c>
      <c r="F97" s="17"/>
      <c r="G97" s="17"/>
      <c r="H97" s="17"/>
      <c r="I97" s="10"/>
      <c r="K97" s="44" t="s">
        <v>790</v>
      </c>
    </row>
    <row r="98" spans="2:14">
      <c r="B98" s="2"/>
      <c r="C98" s="16"/>
      <c r="D98" s="16"/>
      <c r="E98" s="8">
        <f t="shared" si="1"/>
        <v>15146000</v>
      </c>
      <c r="F98" s="17"/>
      <c r="G98" s="17"/>
      <c r="H98" s="17"/>
      <c r="I98" s="48"/>
      <c r="J98" s="48"/>
      <c r="K98" s="44" t="s">
        <v>784</v>
      </c>
      <c r="L98" s="53">
        <v>-18000000</v>
      </c>
      <c r="M98" s="44" t="s">
        <v>788</v>
      </c>
      <c r="N98" s="44"/>
    </row>
    <row r="99" spans="2:14">
      <c r="B99" s="2"/>
      <c r="C99" s="16"/>
      <c r="D99" s="16"/>
      <c r="E99" s="8">
        <f t="shared" si="1"/>
        <v>15146000</v>
      </c>
      <c r="F99" s="17"/>
      <c r="G99" s="17"/>
      <c r="H99" s="17"/>
      <c r="I99" s="48"/>
      <c r="J99" s="48"/>
      <c r="K99" s="44" t="s">
        <v>784</v>
      </c>
      <c r="L99" s="53">
        <v>-35000000</v>
      </c>
      <c r="M99" s="44" t="s">
        <v>789</v>
      </c>
      <c r="N99" s="44"/>
    </row>
    <row r="100" spans="2:14">
      <c r="B100" s="2"/>
      <c r="C100" s="16"/>
      <c r="D100" s="16"/>
      <c r="E100" s="8">
        <f t="shared" si="1"/>
        <v>15146000</v>
      </c>
      <c r="F100" s="16"/>
      <c r="G100" s="16"/>
      <c r="H100" s="16"/>
      <c r="I100" s="48"/>
      <c r="J100" s="48"/>
      <c r="K100" s="44" t="s">
        <v>784</v>
      </c>
      <c r="L100" s="53">
        <v>-10000000</v>
      </c>
      <c r="M100" s="44" t="s">
        <v>782</v>
      </c>
      <c r="N100" s="44"/>
    </row>
    <row r="101" spans="2:14">
      <c r="B101" s="2"/>
      <c r="C101" s="16"/>
      <c r="D101" s="16"/>
      <c r="E101" s="8">
        <f t="shared" si="1"/>
        <v>15146000</v>
      </c>
      <c r="F101" s="16"/>
      <c r="G101" s="16"/>
      <c r="H101" s="16"/>
      <c r="I101" s="54"/>
      <c r="J101" s="48"/>
      <c r="K101" s="44" t="s">
        <v>785</v>
      </c>
      <c r="L101" s="53">
        <f>SUM(L98:L100)</f>
        <v>-63000000</v>
      </c>
      <c r="M101" s="44"/>
      <c r="N101" s="44"/>
    </row>
    <row r="102" spans="2:14">
      <c r="B102" s="2"/>
      <c r="C102" s="16"/>
      <c r="D102" s="16"/>
      <c r="E102" s="8">
        <f t="shared" si="1"/>
        <v>15146000</v>
      </c>
      <c r="F102" s="16"/>
      <c r="G102" s="16"/>
      <c r="H102" s="16"/>
      <c r="I102" s="48"/>
      <c r="J102" s="48"/>
      <c r="K102" s="44"/>
      <c r="L102" s="53">
        <v>80000000</v>
      </c>
      <c r="M102" s="44" t="s">
        <v>713</v>
      </c>
      <c r="N102" s="44"/>
    </row>
    <row r="103" spans="2:14">
      <c r="B103" s="2"/>
      <c r="C103" s="16"/>
      <c r="D103" s="16"/>
      <c r="E103" s="8">
        <f t="shared" si="1"/>
        <v>15146000</v>
      </c>
      <c r="F103" s="16"/>
      <c r="G103" s="16"/>
      <c r="H103" s="16"/>
      <c r="I103" s="48"/>
      <c r="J103" s="48"/>
      <c r="K103" s="44"/>
      <c r="L103" s="53">
        <f>L101+L102</f>
        <v>17000000</v>
      </c>
      <c r="M103" s="44" t="s">
        <v>714</v>
      </c>
      <c r="N103" s="44"/>
    </row>
    <row r="104" spans="2:14">
      <c r="B104" s="2"/>
      <c r="C104" s="16"/>
      <c r="D104" s="16"/>
      <c r="E104" s="8">
        <f t="shared" si="1"/>
        <v>15146000</v>
      </c>
      <c r="F104" s="16"/>
      <c r="G104" s="16"/>
      <c r="H104" s="16"/>
      <c r="I104" s="10"/>
      <c r="J104" s="10"/>
      <c r="K104" s="44" t="s">
        <v>784</v>
      </c>
      <c r="L104" s="53">
        <v>-10000000</v>
      </c>
      <c r="M104" s="44" t="s">
        <v>783</v>
      </c>
      <c r="N104" s="19"/>
    </row>
    <row r="105" spans="2:14">
      <c r="B105" s="2"/>
      <c r="C105" s="16"/>
      <c r="D105" s="16"/>
      <c r="E105" s="8">
        <f t="shared" si="1"/>
        <v>15146000</v>
      </c>
      <c r="F105" s="16"/>
      <c r="G105" s="16"/>
      <c r="H105" s="16"/>
      <c r="K105" s="44" t="s">
        <v>784</v>
      </c>
      <c r="L105" s="53">
        <v>-7000000</v>
      </c>
      <c r="M105" s="44" t="s">
        <v>786</v>
      </c>
      <c r="N105" s="19"/>
    </row>
    <row r="106" spans="2:14">
      <c r="B106" s="2"/>
      <c r="C106" s="16"/>
      <c r="D106" s="16"/>
      <c r="E106" s="8">
        <f t="shared" si="1"/>
        <v>15146000</v>
      </c>
      <c r="F106" s="16"/>
      <c r="G106" s="16"/>
      <c r="H106" s="16"/>
      <c r="K106" s="44" t="s">
        <v>714</v>
      </c>
      <c r="L106" s="53">
        <f>L103+L104+L105</f>
        <v>0</v>
      </c>
    </row>
    <row r="107" spans="2:14">
      <c r="B107" s="2"/>
      <c r="C107" s="16"/>
      <c r="D107" s="16"/>
      <c r="E107" s="8">
        <f t="shared" si="1"/>
        <v>15146000</v>
      </c>
      <c r="F107" s="16"/>
      <c r="G107" s="16"/>
      <c r="H107" s="16"/>
    </row>
    <row r="108" spans="2:14">
      <c r="B108" s="2"/>
      <c r="C108" s="17"/>
      <c r="D108" s="17"/>
      <c r="E108" s="8">
        <f t="shared" si="1"/>
        <v>15146000</v>
      </c>
      <c r="F108" s="17"/>
      <c r="G108" s="17"/>
      <c r="H108" s="17"/>
      <c r="I108" s="10"/>
    </row>
    <row r="109" spans="2:14">
      <c r="B109" s="32"/>
      <c r="C109" s="17"/>
      <c r="D109" s="17"/>
      <c r="E109" s="8">
        <f t="shared" si="1"/>
        <v>15146000</v>
      </c>
      <c r="F109" s="17"/>
      <c r="G109" s="17"/>
      <c r="H109" s="17"/>
      <c r="I109" s="10"/>
      <c r="J109" s="10"/>
      <c r="K109" s="10"/>
      <c r="L109" s="10"/>
      <c r="M109" s="10"/>
    </row>
    <row r="110" spans="2:14">
      <c r="B110" s="32"/>
      <c r="C110" s="17"/>
      <c r="D110" s="17"/>
      <c r="E110" s="8">
        <f t="shared" si="1"/>
        <v>15146000</v>
      </c>
      <c r="F110" s="17"/>
      <c r="G110" s="17"/>
      <c r="H110" s="17"/>
      <c r="I110" s="10"/>
      <c r="J110" s="10"/>
      <c r="K110" s="10"/>
      <c r="L110" s="10"/>
      <c r="M110" s="10"/>
    </row>
    <row r="111" spans="2:14">
      <c r="B111" s="32"/>
      <c r="C111" s="17"/>
      <c r="D111" s="17"/>
      <c r="E111" s="8">
        <f t="shared" si="1"/>
        <v>15146000</v>
      </c>
      <c r="F111" s="17"/>
      <c r="G111" s="17"/>
      <c r="H111" s="17"/>
      <c r="I111" s="10"/>
      <c r="J111" s="10"/>
      <c r="K111" s="10"/>
      <c r="L111" s="10"/>
      <c r="M111" s="10"/>
    </row>
    <row r="112" spans="2:14">
      <c r="B112" s="2"/>
      <c r="C112" s="16"/>
      <c r="D112" s="16"/>
      <c r="E112" s="8">
        <f t="shared" si="1"/>
        <v>15146000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2"/>
      <c r="C113" s="16"/>
      <c r="D113" s="16"/>
      <c r="E113" s="8">
        <f t="shared" si="1"/>
        <v>15146000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2"/>
      <c r="C114" s="16"/>
      <c r="D114" s="16"/>
      <c r="E114" s="8">
        <f t="shared" si="1"/>
        <v>15146000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15146000</v>
      </c>
      <c r="F115" s="16"/>
      <c r="G115" s="16"/>
      <c r="H115" s="16"/>
    </row>
    <row r="116" spans="2:13">
      <c r="B116" s="2"/>
      <c r="C116" s="16"/>
      <c r="D116" s="16"/>
      <c r="E116" s="8">
        <f t="shared" si="1"/>
        <v>15146000</v>
      </c>
      <c r="F116" s="16"/>
      <c r="G116" s="16"/>
      <c r="H116" s="16"/>
    </row>
    <row r="117" spans="2:13">
      <c r="B117" s="2"/>
      <c r="C117" s="16"/>
      <c r="D117" s="16"/>
      <c r="E117" s="8">
        <f t="shared" si="1"/>
        <v>15146000</v>
      </c>
      <c r="F117" s="16"/>
      <c r="G117" s="16"/>
      <c r="H117" s="16"/>
    </row>
    <row r="118" spans="2:13">
      <c r="B118" s="2"/>
      <c r="C118" s="16"/>
      <c r="D118" s="16"/>
      <c r="E118" s="8">
        <f t="shared" si="1"/>
        <v>15146000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15146000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15146000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15146000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15146000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15146000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15146000</v>
      </c>
      <c r="F124" s="16"/>
      <c r="G124" s="16"/>
      <c r="H124" s="16"/>
    </row>
    <row r="125" spans="2:13">
      <c r="C125" s="16"/>
      <c r="D125" s="16"/>
      <c r="E125" s="8">
        <f t="shared" si="1"/>
        <v>15146000</v>
      </c>
      <c r="G125" s="16"/>
      <c r="I125" s="24"/>
    </row>
    <row r="126" spans="2:13">
      <c r="C126" s="16"/>
      <c r="D126" s="16"/>
      <c r="E126" s="8">
        <f t="shared" si="1"/>
        <v>15146000</v>
      </c>
      <c r="I126" s="24"/>
    </row>
    <row r="127" spans="2:13">
      <c r="B127" s="2"/>
      <c r="C127" s="16"/>
      <c r="D127" s="16"/>
      <c r="E127" s="8">
        <f t="shared" si="1"/>
        <v>15146000</v>
      </c>
      <c r="F127" s="16"/>
      <c r="G127" s="16"/>
      <c r="H127" s="16"/>
    </row>
    <row r="128" spans="2:13">
      <c r="C128" s="16"/>
      <c r="D128" s="16"/>
      <c r="E128" s="8">
        <f t="shared" si="1"/>
        <v>15146000</v>
      </c>
      <c r="F128" s="16"/>
      <c r="G128" s="16"/>
      <c r="H128" s="16"/>
    </row>
    <row r="129" spans="2:8">
      <c r="C129" s="16"/>
      <c r="D129" s="16"/>
      <c r="E129" s="8">
        <f t="shared" si="1"/>
        <v>15146000</v>
      </c>
      <c r="F129" s="16"/>
      <c r="G129" s="16"/>
      <c r="H129" s="16"/>
    </row>
    <row r="130" spans="2:8">
      <c r="C130" s="16"/>
      <c r="D130" s="16"/>
      <c r="E130" s="8">
        <f t="shared" si="1"/>
        <v>15146000</v>
      </c>
      <c r="F130" s="16"/>
      <c r="G130" s="16"/>
      <c r="H130" s="16"/>
    </row>
    <row r="131" spans="2:8">
      <c r="C131" s="16"/>
      <c r="D131" s="16"/>
      <c r="E131" s="8">
        <f t="shared" si="1"/>
        <v>15146000</v>
      </c>
      <c r="F131" s="16"/>
      <c r="G131" s="16"/>
      <c r="H131" s="16"/>
    </row>
    <row r="132" spans="2:8">
      <c r="B132" s="2"/>
      <c r="C132" s="16"/>
      <c r="D132" s="16"/>
      <c r="E132" s="8">
        <f t="shared" si="1"/>
        <v>15146000</v>
      </c>
      <c r="F132" s="16"/>
      <c r="G132" s="16"/>
      <c r="H132" s="16"/>
    </row>
    <row r="133" spans="2:8">
      <c r="B133" s="2"/>
      <c r="C133" s="16"/>
      <c r="D133" s="16"/>
      <c r="E133" s="8">
        <f t="shared" si="1"/>
        <v>15146000</v>
      </c>
      <c r="F133" s="16"/>
      <c r="G133" s="16"/>
      <c r="H133" s="16"/>
    </row>
    <row r="134" spans="2:8">
      <c r="C134" s="16"/>
      <c r="D134" s="16"/>
      <c r="E134" s="8">
        <f t="shared" ref="E134:E153" si="2">E133+C134+D134</f>
        <v>15146000</v>
      </c>
      <c r="F134" s="16"/>
      <c r="G134" s="16"/>
      <c r="H134" s="16"/>
    </row>
    <row r="135" spans="2:8">
      <c r="C135" s="16"/>
      <c r="D135" s="16"/>
      <c r="E135" s="8">
        <f t="shared" si="2"/>
        <v>15146000</v>
      </c>
      <c r="F135" s="16"/>
      <c r="G135" s="16"/>
      <c r="H135" s="16"/>
    </row>
    <row r="136" spans="2:8">
      <c r="C136" s="16"/>
      <c r="D136" s="16"/>
      <c r="E136" s="8">
        <f t="shared" si="2"/>
        <v>15146000</v>
      </c>
      <c r="F136" s="16"/>
      <c r="G136" s="16"/>
      <c r="H136" s="16"/>
    </row>
    <row r="137" spans="2:8">
      <c r="C137" s="16"/>
      <c r="D137" s="16"/>
      <c r="E137" s="8">
        <f t="shared" si="2"/>
        <v>15146000</v>
      </c>
      <c r="F137" s="16"/>
      <c r="G137" s="16"/>
      <c r="H137" s="16"/>
    </row>
    <row r="138" spans="2:8">
      <c r="C138" s="16"/>
      <c r="D138" s="16"/>
      <c r="E138" s="8">
        <f t="shared" si="2"/>
        <v>15146000</v>
      </c>
      <c r="F138" s="16"/>
      <c r="G138" s="16"/>
      <c r="H138" s="16"/>
    </row>
    <row r="139" spans="2:8">
      <c r="C139" s="16"/>
      <c r="D139" s="16"/>
      <c r="E139" s="8">
        <f t="shared" si="2"/>
        <v>15146000</v>
      </c>
      <c r="F139" s="16"/>
      <c r="G139" s="16"/>
      <c r="H139" s="16"/>
    </row>
    <row r="140" spans="2:8">
      <c r="C140" s="16"/>
      <c r="D140" s="16"/>
      <c r="E140" s="8">
        <f t="shared" si="2"/>
        <v>15146000</v>
      </c>
      <c r="F140" s="16"/>
      <c r="G140" s="16"/>
      <c r="H140" s="16"/>
    </row>
    <row r="141" spans="2:8">
      <c r="C141" s="16"/>
      <c r="D141" s="16"/>
      <c r="E141" s="8">
        <f t="shared" si="2"/>
        <v>15146000</v>
      </c>
      <c r="F141" s="16"/>
      <c r="G141" s="16"/>
      <c r="H141" s="16"/>
    </row>
    <row r="142" spans="2:8">
      <c r="C142" s="16"/>
      <c r="D142" s="16"/>
      <c r="E142" s="8">
        <f t="shared" si="2"/>
        <v>15146000</v>
      </c>
      <c r="F142" s="16"/>
      <c r="G142" s="16"/>
      <c r="H142" s="16"/>
    </row>
    <row r="143" spans="2:8">
      <c r="C143" s="16"/>
      <c r="D143" s="16"/>
      <c r="E143" s="8">
        <f t="shared" si="2"/>
        <v>15146000</v>
      </c>
      <c r="F143" s="16"/>
      <c r="G143" s="16"/>
      <c r="H143" s="16"/>
    </row>
    <row r="144" spans="2:8">
      <c r="C144" s="16"/>
      <c r="D144" s="16"/>
      <c r="E144" s="8">
        <f t="shared" si="2"/>
        <v>15146000</v>
      </c>
      <c r="F144" s="16"/>
      <c r="G144" s="16"/>
      <c r="H144" s="16"/>
    </row>
    <row r="145" spans="3:12">
      <c r="C145" s="16"/>
      <c r="D145" s="16"/>
      <c r="E145" s="8">
        <f t="shared" si="2"/>
        <v>15146000</v>
      </c>
      <c r="F145" s="16"/>
      <c r="G145" s="16"/>
      <c r="H145" s="16"/>
    </row>
    <row r="146" spans="3:12">
      <c r="C146" s="16"/>
      <c r="D146" s="16"/>
      <c r="E146" s="8">
        <f t="shared" si="2"/>
        <v>15146000</v>
      </c>
      <c r="F146" s="16"/>
      <c r="G146" s="16"/>
      <c r="H146" s="16"/>
    </row>
    <row r="147" spans="3:12">
      <c r="C147" s="16"/>
      <c r="D147" s="16"/>
      <c r="E147" s="8">
        <f t="shared" si="2"/>
        <v>15146000</v>
      </c>
      <c r="F147" s="16"/>
      <c r="G147" s="16"/>
      <c r="H147" s="16"/>
    </row>
    <row r="148" spans="3:12">
      <c r="C148" s="16"/>
      <c r="D148" s="16"/>
      <c r="E148" s="8">
        <f t="shared" si="2"/>
        <v>15146000</v>
      </c>
      <c r="F148" s="16"/>
      <c r="G148" s="16"/>
      <c r="H148" s="16"/>
    </row>
    <row r="149" spans="3:12">
      <c r="C149" s="16"/>
      <c r="D149" s="16"/>
      <c r="E149" s="8">
        <f t="shared" si="2"/>
        <v>15146000</v>
      </c>
      <c r="F149" s="16"/>
      <c r="G149" s="16"/>
      <c r="H149" s="16"/>
      <c r="I149" s="2"/>
    </row>
    <row r="150" spans="3:12">
      <c r="C150" s="16"/>
      <c r="D150" s="16"/>
      <c r="E150" s="8">
        <f t="shared" si="2"/>
        <v>15146000</v>
      </c>
      <c r="F150" s="16"/>
      <c r="G150" s="16"/>
      <c r="H150" s="16"/>
      <c r="J150" s="4"/>
    </row>
    <row r="151" spans="3:12">
      <c r="C151" s="16"/>
      <c r="D151" s="16">
        <v>-13000000</v>
      </c>
      <c r="E151" s="8">
        <f t="shared" si="2"/>
        <v>2146000</v>
      </c>
      <c r="F151" s="16"/>
      <c r="G151" s="16"/>
      <c r="H151" s="16"/>
      <c r="I151" s="1" t="s">
        <v>557</v>
      </c>
      <c r="J151" s="4" t="s">
        <v>985</v>
      </c>
      <c r="K151" s="2"/>
      <c r="L151" s="20"/>
    </row>
    <row r="152" spans="3:12">
      <c r="C152" s="16">
        <v>-400000</v>
      </c>
      <c r="D152" s="16"/>
      <c r="E152" s="8">
        <f t="shared" si="2"/>
        <v>1746000</v>
      </c>
      <c r="F152" s="16"/>
      <c r="G152" s="16"/>
      <c r="H152" s="16"/>
      <c r="I152" s="1" t="s">
        <v>552</v>
      </c>
      <c r="J152" s="4"/>
    </row>
    <row r="153" spans="3:12">
      <c r="C153" s="4"/>
      <c r="D153" s="16"/>
      <c r="E153" s="8">
        <f t="shared" si="2"/>
        <v>1746000</v>
      </c>
      <c r="F153" s="4"/>
      <c r="G153" s="4"/>
      <c r="H153" s="4"/>
      <c r="J153" s="4"/>
    </row>
    <row r="154" spans="3:12">
      <c r="C154" s="4"/>
      <c r="D154" s="4"/>
      <c r="E154" s="8"/>
      <c r="F154" s="4"/>
      <c r="G154" s="4"/>
      <c r="H154" s="4"/>
    </row>
    <row r="155" spans="3:12">
      <c r="C155" s="4"/>
      <c r="D155" s="4"/>
      <c r="E155" s="8"/>
      <c r="F155" s="4"/>
      <c r="G155" s="4"/>
      <c r="H155" s="4"/>
    </row>
    <row r="156" spans="3:12">
      <c r="C156" s="4"/>
      <c r="D156" s="4"/>
      <c r="E156" s="8"/>
      <c r="F156" s="4"/>
      <c r="G156" s="4"/>
      <c r="H156" s="4"/>
    </row>
    <row r="157" spans="3:12">
      <c r="C157" s="4"/>
      <c r="D157" s="4"/>
      <c r="E157" s="8"/>
      <c r="F157" s="4"/>
      <c r="G157" s="4"/>
      <c r="H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E160" s="7"/>
    </row>
    <row r="161" spans="5:5">
      <c r="E161" s="7"/>
    </row>
    <row r="162" spans="5:5">
      <c r="E162" s="7"/>
    </row>
  </sheetData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>
  <dimension ref="A2:R163"/>
  <sheetViews>
    <sheetView workbookViewId="0">
      <selection activeCell="I15" sqref="I15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43.140625" style="1" customWidth="1"/>
    <col min="12" max="12" width="11.140625" style="1" bestFit="1" customWidth="1"/>
    <col min="13" max="13" width="10" style="1" bestFit="1" customWidth="1"/>
    <col min="14" max="14" width="6.42578125" style="1" bestFit="1" customWidth="1"/>
    <col min="15" max="15" width="7.2851562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15174550</v>
      </c>
      <c r="F4" s="29">
        <v>0</v>
      </c>
      <c r="G4" s="13"/>
      <c r="H4" s="22">
        <v>16041450</v>
      </c>
    </row>
    <row r="5" spans="2:11">
      <c r="B5" s="2"/>
      <c r="C5" s="16"/>
      <c r="D5" s="16"/>
      <c r="E5" s="8">
        <f>E4+C5+D5</f>
        <v>15174550</v>
      </c>
      <c r="F5" s="17"/>
      <c r="G5" s="17"/>
      <c r="H5" s="17"/>
    </row>
    <row r="6" spans="2:11">
      <c r="B6" s="2">
        <v>43984</v>
      </c>
      <c r="C6" s="16">
        <v>300000</v>
      </c>
      <c r="D6" s="16"/>
      <c r="E6" s="8">
        <f t="shared" ref="E6:E70" si="0">E5+C6+D6</f>
        <v>15474550</v>
      </c>
      <c r="F6" s="17"/>
      <c r="G6" s="17"/>
      <c r="H6" s="17"/>
      <c r="I6" s="10" t="s">
        <v>994</v>
      </c>
      <c r="J6" s="10"/>
      <c r="K6" s="10"/>
    </row>
    <row r="7" spans="2:11">
      <c r="B7" s="2">
        <v>43984</v>
      </c>
      <c r="C7" s="16">
        <v>25000</v>
      </c>
      <c r="D7" s="16"/>
      <c r="E7" s="8">
        <f t="shared" si="0"/>
        <v>15499550</v>
      </c>
      <c r="F7" s="17"/>
      <c r="G7" s="17"/>
      <c r="H7" s="17"/>
      <c r="I7" s="10" t="s">
        <v>957</v>
      </c>
      <c r="J7" s="10"/>
      <c r="K7" s="10"/>
    </row>
    <row r="8" spans="2:11">
      <c r="B8" s="2">
        <v>43985</v>
      </c>
      <c r="C8" s="16"/>
      <c r="D8" s="16">
        <v>-6000</v>
      </c>
      <c r="E8" s="8">
        <f t="shared" ref="E8:E14" si="1">E7+C8+D8</f>
        <v>15493550</v>
      </c>
      <c r="G8" s="17"/>
      <c r="H8" s="17"/>
      <c r="I8" s="10" t="s">
        <v>1000</v>
      </c>
      <c r="J8" s="10"/>
      <c r="K8" s="10"/>
    </row>
    <row r="9" spans="2:11">
      <c r="B9" s="2">
        <v>43987</v>
      </c>
      <c r="C9" s="16"/>
      <c r="D9" s="16">
        <v>-24000</v>
      </c>
      <c r="E9" s="8">
        <f t="shared" si="1"/>
        <v>15469550</v>
      </c>
      <c r="F9" s="17">
        <v>-24000</v>
      </c>
      <c r="G9" s="17"/>
      <c r="H9" s="17"/>
      <c r="I9" s="10" t="s">
        <v>995</v>
      </c>
      <c r="J9" s="10"/>
      <c r="K9" s="10"/>
    </row>
    <row r="10" spans="2:11">
      <c r="B10" s="2">
        <v>43987</v>
      </c>
      <c r="C10" s="16"/>
      <c r="D10" s="16">
        <v>-55000</v>
      </c>
      <c r="E10" s="8">
        <f t="shared" si="1"/>
        <v>15414550</v>
      </c>
      <c r="F10" s="17">
        <v>-55000</v>
      </c>
      <c r="G10" s="17"/>
      <c r="H10" s="17"/>
      <c r="I10" s="10" t="s">
        <v>996</v>
      </c>
      <c r="J10" s="10"/>
      <c r="K10" s="10"/>
    </row>
    <row r="11" spans="2:11">
      <c r="B11" s="2">
        <v>43990</v>
      </c>
      <c r="C11" s="17">
        <v>50000</v>
      </c>
      <c r="D11" s="17"/>
      <c r="E11" s="8">
        <f t="shared" si="1"/>
        <v>15464550</v>
      </c>
      <c r="F11" s="17"/>
      <c r="G11" s="17"/>
      <c r="H11" s="17"/>
      <c r="I11" s="10" t="s">
        <v>997</v>
      </c>
      <c r="J11" s="50"/>
      <c r="K11" s="50"/>
    </row>
    <row r="12" spans="2:11">
      <c r="B12" s="2">
        <v>43990</v>
      </c>
      <c r="C12" s="17">
        <v>60000</v>
      </c>
      <c r="D12" s="17"/>
      <c r="E12" s="8">
        <f t="shared" si="1"/>
        <v>15524550</v>
      </c>
      <c r="F12" s="17"/>
      <c r="G12" s="17"/>
      <c r="H12" s="17"/>
      <c r="I12" s="10" t="s">
        <v>998</v>
      </c>
      <c r="J12" s="50"/>
      <c r="K12" s="50"/>
    </row>
    <row r="13" spans="2:11">
      <c r="B13" s="2">
        <v>43991</v>
      </c>
      <c r="C13" s="17"/>
      <c r="D13" s="17">
        <v>-9249900</v>
      </c>
      <c r="E13" s="8">
        <f t="shared" si="1"/>
        <v>6274650</v>
      </c>
      <c r="F13" s="17"/>
      <c r="G13" s="17"/>
      <c r="H13" s="17"/>
      <c r="I13" s="10" t="s">
        <v>999</v>
      </c>
      <c r="J13" s="50"/>
      <c r="K13" s="50"/>
    </row>
    <row r="14" spans="2:11">
      <c r="B14" s="2">
        <v>43993</v>
      </c>
      <c r="C14" s="17">
        <v>50000</v>
      </c>
      <c r="D14" s="17"/>
      <c r="E14" s="8">
        <f t="shared" si="1"/>
        <v>6324650</v>
      </c>
      <c r="F14" s="17"/>
      <c r="G14" s="17"/>
      <c r="H14" s="17"/>
      <c r="I14" s="1" t="s">
        <v>957</v>
      </c>
      <c r="J14" s="50"/>
      <c r="K14" s="50"/>
    </row>
    <row r="15" spans="2:11">
      <c r="B15" s="2">
        <v>43993</v>
      </c>
      <c r="C15" s="17">
        <v>4500000</v>
      </c>
      <c r="D15" s="17"/>
      <c r="E15" s="8">
        <f t="shared" si="0"/>
        <v>10824650</v>
      </c>
      <c r="F15" s="17"/>
      <c r="G15" s="17"/>
      <c r="H15" s="17"/>
      <c r="I15" s="10" t="s">
        <v>1001</v>
      </c>
      <c r="J15" s="50"/>
      <c r="K15" s="50"/>
    </row>
    <row r="16" spans="2:11">
      <c r="B16" s="32">
        <v>43994</v>
      </c>
      <c r="C16" s="17"/>
      <c r="D16" s="17">
        <v>-112550</v>
      </c>
      <c r="E16" s="8">
        <f t="shared" si="0"/>
        <v>10712100</v>
      </c>
      <c r="F16" s="17"/>
      <c r="G16" s="17"/>
      <c r="H16" s="17"/>
      <c r="I16" s="10" t="s">
        <v>96</v>
      </c>
      <c r="J16" s="50"/>
      <c r="K16" s="50"/>
    </row>
    <row r="17" spans="2:13">
      <c r="B17" s="32">
        <v>43994</v>
      </c>
      <c r="C17" s="17">
        <v>600000</v>
      </c>
      <c r="D17" s="17"/>
      <c r="E17" s="9">
        <f t="shared" si="0"/>
        <v>11312100</v>
      </c>
      <c r="F17" s="17"/>
      <c r="G17" s="17"/>
      <c r="H17" s="17"/>
      <c r="I17" s="10" t="s">
        <v>1002</v>
      </c>
      <c r="J17" s="50"/>
      <c r="K17" s="50"/>
    </row>
    <row r="18" spans="2:13">
      <c r="B18" s="32">
        <v>43995</v>
      </c>
      <c r="C18" s="17"/>
      <c r="D18" s="17">
        <v>-92000</v>
      </c>
      <c r="E18" s="9">
        <f t="shared" si="0"/>
        <v>11220100</v>
      </c>
      <c r="F18" s="36"/>
      <c r="G18" s="36"/>
      <c r="H18" s="36"/>
      <c r="I18" s="10" t="s">
        <v>62</v>
      </c>
      <c r="J18" s="50"/>
      <c r="K18" s="50"/>
      <c r="L18" s="20"/>
    </row>
    <row r="19" spans="2:13">
      <c r="B19" s="32">
        <v>44000</v>
      </c>
      <c r="C19" s="17"/>
      <c r="D19" s="17">
        <v>-25000</v>
      </c>
      <c r="E19" s="8">
        <f t="shared" si="0"/>
        <v>11195100</v>
      </c>
      <c r="F19" s="17"/>
      <c r="G19" s="17"/>
      <c r="H19" s="17"/>
      <c r="I19" s="10" t="s">
        <v>1014</v>
      </c>
      <c r="J19" s="50"/>
      <c r="K19" s="50"/>
    </row>
    <row r="20" spans="2:13">
      <c r="B20" s="32">
        <v>44000</v>
      </c>
      <c r="C20" s="17"/>
      <c r="D20" s="17">
        <v>-7500</v>
      </c>
      <c r="E20" s="8">
        <f t="shared" si="0"/>
        <v>11187600</v>
      </c>
      <c r="F20" s="18">
        <v>-7500</v>
      </c>
      <c r="G20" s="17"/>
      <c r="H20" s="17"/>
      <c r="I20" s="20" t="s">
        <v>1010</v>
      </c>
      <c r="J20" s="50"/>
      <c r="K20" s="50"/>
    </row>
    <row r="21" spans="2:13">
      <c r="B21" s="32">
        <v>44000</v>
      </c>
      <c r="C21" s="17"/>
      <c r="D21" s="17">
        <v>-16000</v>
      </c>
      <c r="E21" s="8">
        <f t="shared" si="0"/>
        <v>11171600</v>
      </c>
      <c r="F21" s="18">
        <v>-16000</v>
      </c>
      <c r="G21" s="17"/>
      <c r="H21" s="17"/>
      <c r="I21" s="20" t="s">
        <v>1011</v>
      </c>
      <c r="J21" s="50"/>
      <c r="K21" s="50"/>
    </row>
    <row r="22" spans="2:13">
      <c r="B22" s="32">
        <v>44000</v>
      </c>
      <c r="C22" s="17"/>
      <c r="D22" s="17">
        <v>-44900</v>
      </c>
      <c r="E22" s="8">
        <f t="shared" si="0"/>
        <v>11126700</v>
      </c>
      <c r="F22" s="18">
        <v>-44900</v>
      </c>
      <c r="G22" s="17"/>
      <c r="H22" s="17"/>
      <c r="I22" s="20" t="s">
        <v>1012</v>
      </c>
      <c r="J22" s="50"/>
      <c r="K22" s="50"/>
    </row>
    <row r="23" spans="2:13">
      <c r="B23" s="32">
        <v>44000</v>
      </c>
      <c r="C23" s="17"/>
      <c r="D23" s="17">
        <v>-350000</v>
      </c>
      <c r="E23" s="8">
        <f t="shared" si="0"/>
        <v>10776700</v>
      </c>
      <c r="F23" s="17">
        <v>-350000</v>
      </c>
      <c r="G23" s="17"/>
      <c r="H23" s="17"/>
      <c r="I23" s="10" t="s">
        <v>1016</v>
      </c>
      <c r="J23" s="50"/>
      <c r="K23" s="50"/>
    </row>
    <row r="24" spans="2:13">
      <c r="B24" s="32">
        <v>44005</v>
      </c>
      <c r="C24" s="17"/>
      <c r="D24" s="17">
        <v>-2600</v>
      </c>
      <c r="E24" s="8">
        <f t="shared" si="0"/>
        <v>10774100</v>
      </c>
      <c r="F24" s="17"/>
      <c r="G24" s="17"/>
      <c r="H24" s="17"/>
      <c r="I24" s="10" t="s">
        <v>1019</v>
      </c>
      <c r="J24" s="50"/>
      <c r="K24" s="50"/>
    </row>
    <row r="25" spans="2:13">
      <c r="B25" s="32">
        <v>44006</v>
      </c>
      <c r="C25" s="17"/>
      <c r="D25" s="17">
        <v>-2500</v>
      </c>
      <c r="E25" s="8">
        <f t="shared" si="0"/>
        <v>10771600</v>
      </c>
      <c r="F25" s="17"/>
      <c r="G25" s="17"/>
      <c r="H25" s="17"/>
      <c r="I25" s="10" t="s">
        <v>928</v>
      </c>
      <c r="J25" s="20"/>
      <c r="K25" s="20"/>
    </row>
    <row r="26" spans="2:13">
      <c r="B26" s="32">
        <v>44007</v>
      </c>
      <c r="C26" s="17"/>
      <c r="D26" s="17"/>
      <c r="E26" s="9">
        <f t="shared" si="0"/>
        <v>10771600</v>
      </c>
      <c r="F26" s="17"/>
      <c r="G26" s="17"/>
      <c r="H26" s="17">
        <v>-110200</v>
      </c>
      <c r="I26" s="10" t="s">
        <v>917</v>
      </c>
      <c r="J26" s="20"/>
      <c r="K26" s="20"/>
      <c r="M26" s="16"/>
    </row>
    <row r="27" spans="2:13">
      <c r="B27" s="32">
        <v>44008</v>
      </c>
      <c r="C27" s="17"/>
      <c r="D27" s="17">
        <v>-19600</v>
      </c>
      <c r="E27" s="8">
        <f t="shared" si="0"/>
        <v>10752000</v>
      </c>
      <c r="F27" s="17"/>
      <c r="G27" s="17"/>
      <c r="H27" s="17"/>
      <c r="I27" s="10" t="s">
        <v>1020</v>
      </c>
      <c r="J27" s="20"/>
      <c r="K27" s="20"/>
      <c r="M27" s="16"/>
    </row>
    <row r="28" spans="2:13">
      <c r="B28" s="32">
        <v>44008</v>
      </c>
      <c r="C28" s="17"/>
      <c r="D28" s="17"/>
      <c r="E28" s="8">
        <f t="shared" si="0"/>
        <v>10752000</v>
      </c>
      <c r="F28" s="17"/>
      <c r="G28" s="17"/>
      <c r="H28" s="17">
        <v>-530000</v>
      </c>
      <c r="I28" s="10" t="s">
        <v>1025</v>
      </c>
      <c r="J28" s="20"/>
      <c r="K28" s="20"/>
    </row>
    <row r="29" spans="2:13">
      <c r="B29" s="32">
        <v>44012</v>
      </c>
      <c r="C29" s="17"/>
      <c r="D29" s="17">
        <v>-30000</v>
      </c>
      <c r="E29" s="8">
        <f t="shared" si="0"/>
        <v>10722000</v>
      </c>
      <c r="F29" s="17">
        <v>-30000</v>
      </c>
      <c r="G29" s="17"/>
      <c r="H29" s="17"/>
      <c r="I29" s="10" t="s">
        <v>703</v>
      </c>
      <c r="J29" s="20"/>
      <c r="K29" s="20"/>
    </row>
    <row r="30" spans="2:13">
      <c r="B30" s="32">
        <v>44012</v>
      </c>
      <c r="C30" s="17"/>
      <c r="D30" s="17">
        <v>-30000</v>
      </c>
      <c r="E30" s="8">
        <f t="shared" si="0"/>
        <v>10692000</v>
      </c>
      <c r="F30" s="17">
        <v>-30000</v>
      </c>
      <c r="G30" s="17"/>
      <c r="H30" s="17"/>
      <c r="I30" s="10" t="s">
        <v>702</v>
      </c>
      <c r="J30" s="20"/>
      <c r="K30" s="20"/>
    </row>
    <row r="31" spans="2:13">
      <c r="B31" s="32">
        <v>44013</v>
      </c>
      <c r="C31" s="17"/>
      <c r="D31" s="17"/>
      <c r="E31" s="9">
        <f t="shared" si="0"/>
        <v>10692000</v>
      </c>
      <c r="F31" s="17"/>
      <c r="G31" s="17"/>
      <c r="H31" s="17">
        <v>-250300</v>
      </c>
      <c r="I31" s="1" t="s">
        <v>735</v>
      </c>
      <c r="J31" s="20"/>
      <c r="K31" s="20"/>
    </row>
    <row r="32" spans="2:13">
      <c r="B32" s="32">
        <v>44013</v>
      </c>
      <c r="C32" s="17"/>
      <c r="D32" s="17"/>
      <c r="E32" s="8">
        <f t="shared" si="0"/>
        <v>10692000</v>
      </c>
      <c r="F32" s="17"/>
      <c r="G32" s="17"/>
      <c r="H32" s="17">
        <v>-250300</v>
      </c>
      <c r="I32" s="10" t="s">
        <v>406</v>
      </c>
      <c r="J32" s="20"/>
      <c r="K32" s="20"/>
    </row>
    <row r="33" spans="2:13">
      <c r="B33" s="32"/>
      <c r="C33" s="17"/>
      <c r="D33" s="17"/>
      <c r="E33" s="8">
        <f t="shared" si="0"/>
        <v>10692000</v>
      </c>
      <c r="F33" s="17">
        <f>SUM(F4:F32)</f>
        <v>-557400</v>
      </c>
      <c r="G33" s="17"/>
      <c r="H33" s="16">
        <f>SUM(H4:H32)</f>
        <v>14900650</v>
      </c>
      <c r="I33" s="10"/>
    </row>
    <row r="34" spans="2:13">
      <c r="B34" s="32"/>
      <c r="C34" s="17"/>
      <c r="D34" s="17"/>
      <c r="E34" s="8">
        <f t="shared" si="0"/>
        <v>10692000</v>
      </c>
      <c r="F34" s="17"/>
      <c r="G34" s="17"/>
      <c r="H34" s="16">
        <f>H33-F33</f>
        <v>15458050</v>
      </c>
      <c r="I34" s="10"/>
      <c r="K34" s="20"/>
    </row>
    <row r="35" spans="2:13">
      <c r="B35" s="32"/>
      <c r="C35" s="17"/>
      <c r="D35" s="17"/>
      <c r="E35" s="8">
        <f t="shared" si="0"/>
        <v>10692000</v>
      </c>
      <c r="F35" s="17"/>
      <c r="G35" s="17"/>
      <c r="H35" s="17"/>
      <c r="M35" s="16"/>
    </row>
    <row r="36" spans="2:13">
      <c r="B36" s="32"/>
      <c r="C36" s="17"/>
      <c r="D36" s="17"/>
      <c r="E36" s="9">
        <f t="shared" si="0"/>
        <v>10692000</v>
      </c>
      <c r="F36" s="17"/>
      <c r="G36" s="17"/>
      <c r="H36" s="17">
        <v>-1500000</v>
      </c>
      <c r="I36" s="10" t="s">
        <v>41</v>
      </c>
      <c r="M36" s="16"/>
    </row>
    <row r="37" spans="2:13">
      <c r="B37" s="32"/>
      <c r="C37" s="17"/>
      <c r="D37" s="17">
        <v>-1500000</v>
      </c>
      <c r="E37" s="8">
        <f t="shared" si="0"/>
        <v>9192000</v>
      </c>
      <c r="F37" s="17"/>
      <c r="G37" s="17"/>
      <c r="H37" s="17"/>
      <c r="I37" s="10" t="s">
        <v>42</v>
      </c>
    </row>
    <row r="38" spans="2:13">
      <c r="B38" s="32"/>
      <c r="C38" s="17"/>
      <c r="D38" s="17"/>
      <c r="E38" s="9">
        <f>E37+C38+D38</f>
        <v>9192000</v>
      </c>
      <c r="F38" s="17"/>
      <c r="G38" s="36"/>
      <c r="H38" s="36"/>
      <c r="I38" s="10"/>
      <c r="M38" s="16"/>
    </row>
    <row r="39" spans="2:13">
      <c r="B39" s="28" t="s">
        <v>47</v>
      </c>
      <c r="C39" s="22"/>
      <c r="D39" s="22"/>
      <c r="E39" s="14">
        <f t="shared" si="0"/>
        <v>9192000</v>
      </c>
      <c r="F39" s="22"/>
      <c r="G39" s="22"/>
      <c r="H39" s="22">
        <f>H34+H36</f>
        <v>13958050</v>
      </c>
      <c r="I39" s="10"/>
    </row>
    <row r="40" spans="2:13">
      <c r="B40" s="32"/>
      <c r="C40" s="17"/>
      <c r="D40" s="17"/>
      <c r="E40" s="8">
        <f t="shared" si="0"/>
        <v>9192000</v>
      </c>
      <c r="F40" s="17"/>
      <c r="G40" s="17"/>
      <c r="H40" s="17"/>
      <c r="I40" s="10"/>
    </row>
    <row r="41" spans="2:13">
      <c r="B41" s="32"/>
      <c r="C41" s="17"/>
      <c r="D41" s="17"/>
      <c r="E41" s="8">
        <f t="shared" si="0"/>
        <v>9192000</v>
      </c>
      <c r="F41" s="17"/>
      <c r="G41" s="17"/>
      <c r="H41" s="17"/>
      <c r="I41" s="10"/>
    </row>
    <row r="42" spans="2:13">
      <c r="B42" s="32"/>
      <c r="C42" s="17"/>
      <c r="D42" s="17"/>
      <c r="E42" s="8">
        <f t="shared" si="0"/>
        <v>9192000</v>
      </c>
      <c r="F42" s="17"/>
      <c r="G42" s="17"/>
      <c r="H42" s="17"/>
      <c r="J42" s="55"/>
      <c r="K42" s="19" t="s">
        <v>971</v>
      </c>
    </row>
    <row r="43" spans="2:13">
      <c r="B43" s="32"/>
      <c r="C43" s="17"/>
      <c r="D43" s="17"/>
      <c r="E43" s="8">
        <f t="shared" si="0"/>
        <v>9192000</v>
      </c>
      <c r="F43" s="17"/>
      <c r="G43" s="17"/>
      <c r="H43" s="17"/>
      <c r="I43" s="10"/>
      <c r="J43" s="55">
        <v>31700</v>
      </c>
      <c r="K43" s="19" t="s">
        <v>972</v>
      </c>
      <c r="L43" s="23">
        <v>43917</v>
      </c>
    </row>
    <row r="44" spans="2:13">
      <c r="B44" s="32"/>
      <c r="C44" s="17"/>
      <c r="D44" s="17"/>
      <c r="E44" s="8">
        <f t="shared" si="0"/>
        <v>9192000</v>
      </c>
      <c r="F44" s="17"/>
      <c r="G44" s="17"/>
      <c r="H44" s="17"/>
      <c r="I44" s="10"/>
      <c r="J44" s="55">
        <v>126900</v>
      </c>
      <c r="K44" s="19" t="s">
        <v>973</v>
      </c>
      <c r="L44" s="23">
        <v>43917</v>
      </c>
    </row>
    <row r="45" spans="2:13">
      <c r="B45" s="32"/>
      <c r="C45" s="17"/>
      <c r="D45" s="17"/>
      <c r="E45" s="8">
        <f t="shared" si="0"/>
        <v>9192000</v>
      </c>
      <c r="F45" s="17"/>
      <c r="G45" s="17"/>
      <c r="H45" s="17"/>
      <c r="I45" s="10"/>
      <c r="J45" s="55">
        <v>28600</v>
      </c>
      <c r="K45" s="19" t="s">
        <v>972</v>
      </c>
      <c r="L45" s="23">
        <v>43951</v>
      </c>
    </row>
    <row r="46" spans="2:13">
      <c r="B46" s="32"/>
      <c r="C46" s="17"/>
      <c r="D46" s="17"/>
      <c r="E46" s="8">
        <f t="shared" si="0"/>
        <v>9192000</v>
      </c>
      <c r="F46" s="17"/>
      <c r="G46" s="17"/>
      <c r="H46" s="17"/>
      <c r="I46" s="10"/>
      <c r="J46" s="55">
        <v>127900</v>
      </c>
      <c r="K46" s="19" t="s">
        <v>978</v>
      </c>
      <c r="L46" s="23">
        <v>43951</v>
      </c>
    </row>
    <row r="47" spans="2:13">
      <c r="B47" s="32"/>
      <c r="C47" s="17"/>
      <c r="D47" s="17"/>
      <c r="E47" s="8">
        <f t="shared" si="0"/>
        <v>9192000</v>
      </c>
      <c r="F47" s="17"/>
      <c r="G47" s="17"/>
      <c r="H47" s="17"/>
      <c r="I47" s="10"/>
      <c r="J47" s="55">
        <v>28600</v>
      </c>
      <c r="K47" s="19" t="s">
        <v>972</v>
      </c>
      <c r="L47" s="23">
        <v>43980</v>
      </c>
    </row>
    <row r="48" spans="2:13">
      <c r="B48" s="32"/>
      <c r="C48" s="17"/>
      <c r="D48" s="17"/>
      <c r="E48" s="8">
        <f t="shared" si="0"/>
        <v>9192000</v>
      </c>
      <c r="F48" s="17"/>
      <c r="G48" s="17"/>
      <c r="H48" s="17"/>
      <c r="I48" s="10"/>
      <c r="J48" s="55">
        <v>126900</v>
      </c>
      <c r="K48" s="19" t="s">
        <v>992</v>
      </c>
      <c r="L48" s="23">
        <v>43980</v>
      </c>
    </row>
    <row r="49" spans="1:18">
      <c r="B49" s="32"/>
      <c r="C49" s="17"/>
      <c r="D49" s="17"/>
      <c r="E49" s="8">
        <f t="shared" si="0"/>
        <v>9192000</v>
      </c>
      <c r="F49" s="17"/>
      <c r="G49" s="17"/>
      <c r="H49" s="17"/>
      <c r="I49" s="10"/>
      <c r="J49" s="53">
        <f>SUM(J43:J48)</f>
        <v>470600</v>
      </c>
      <c r="K49" s="53" t="s">
        <v>444</v>
      </c>
      <c r="M49" s="44" t="s">
        <v>1017</v>
      </c>
      <c r="N49" s="44"/>
      <c r="O49" s="44"/>
      <c r="P49" s="44"/>
      <c r="Q49" s="44"/>
      <c r="R49" s="44"/>
    </row>
    <row r="50" spans="1:18">
      <c r="B50" s="32"/>
      <c r="C50" s="17"/>
      <c r="D50" s="17"/>
      <c r="E50" s="8">
        <f t="shared" si="0"/>
        <v>9192000</v>
      </c>
      <c r="F50" s="17"/>
      <c r="G50" s="17"/>
      <c r="H50" s="17"/>
      <c r="I50" s="10"/>
      <c r="J50" s="20"/>
      <c r="K50" s="20"/>
    </row>
    <row r="51" spans="1:18">
      <c r="B51" s="32"/>
      <c r="C51" s="17"/>
      <c r="D51" s="17"/>
      <c r="E51" s="8">
        <f t="shared" si="0"/>
        <v>9192000</v>
      </c>
      <c r="F51" s="17"/>
      <c r="G51" s="17"/>
      <c r="H51" s="17"/>
      <c r="I51" s="10"/>
      <c r="J51" s="53"/>
      <c r="K51" s="53" t="s">
        <v>1013</v>
      </c>
      <c r="L51" s="44"/>
      <c r="M51" s="44"/>
    </row>
    <row r="52" spans="1:18">
      <c r="A52" s="10"/>
      <c r="B52" s="32"/>
      <c r="C52" s="17"/>
      <c r="D52" s="17"/>
      <c r="E52" s="8">
        <f t="shared" si="0"/>
        <v>9192000</v>
      </c>
      <c r="F52" s="17"/>
      <c r="G52" s="17"/>
      <c r="H52" s="17"/>
      <c r="I52" s="10"/>
      <c r="J52" s="20">
        <v>114000</v>
      </c>
      <c r="K52" s="20" t="s">
        <v>1003</v>
      </c>
      <c r="L52" s="2">
        <v>44000</v>
      </c>
    </row>
    <row r="53" spans="1:18">
      <c r="B53" s="39"/>
      <c r="C53" s="36"/>
      <c r="D53" s="36"/>
      <c r="E53" s="8">
        <f t="shared" si="0"/>
        <v>9192000</v>
      </c>
      <c r="F53" s="36"/>
      <c r="G53" s="36"/>
      <c r="H53" s="36"/>
      <c r="I53" s="10"/>
      <c r="J53" s="20">
        <v>405000</v>
      </c>
      <c r="K53" s="20" t="s">
        <v>1004</v>
      </c>
      <c r="L53" s="2">
        <v>43998</v>
      </c>
    </row>
    <row r="54" spans="1:18">
      <c r="B54" s="32"/>
      <c r="C54" s="17"/>
      <c r="D54" s="17"/>
      <c r="E54" s="8">
        <f t="shared" si="0"/>
        <v>9192000</v>
      </c>
      <c r="F54" s="17"/>
      <c r="G54" s="17"/>
      <c r="H54" s="17"/>
      <c r="I54" s="10"/>
      <c r="J54" s="20">
        <v>70000</v>
      </c>
      <c r="K54" s="55" t="s">
        <v>1005</v>
      </c>
      <c r="L54" s="2">
        <v>43998</v>
      </c>
    </row>
    <row r="55" spans="1:18">
      <c r="B55" s="32"/>
      <c r="C55" s="17"/>
      <c r="D55" s="17"/>
      <c r="E55" s="8">
        <f t="shared" si="0"/>
        <v>9192000</v>
      </c>
      <c r="F55" s="17"/>
      <c r="G55" s="17"/>
      <c r="H55" s="17"/>
      <c r="I55" s="10"/>
      <c r="J55" s="20">
        <v>17000</v>
      </c>
      <c r="K55" s="20" t="s">
        <v>1006</v>
      </c>
      <c r="L55" s="2">
        <v>43998</v>
      </c>
    </row>
    <row r="56" spans="1:18">
      <c r="B56" s="2"/>
      <c r="C56" s="17"/>
      <c r="D56" s="17"/>
      <c r="E56" s="8">
        <f t="shared" si="0"/>
        <v>9192000</v>
      </c>
      <c r="F56" s="17"/>
      <c r="G56" s="17"/>
      <c r="H56" s="17"/>
      <c r="I56" s="10"/>
      <c r="J56" s="20">
        <v>55000</v>
      </c>
      <c r="K56" s="20" t="s">
        <v>1007</v>
      </c>
      <c r="L56" s="2">
        <v>43998</v>
      </c>
    </row>
    <row r="57" spans="1:18">
      <c r="B57" s="2"/>
      <c r="C57" s="17"/>
      <c r="D57" s="17"/>
      <c r="E57" s="8">
        <f t="shared" si="0"/>
        <v>9192000</v>
      </c>
      <c r="F57" s="17"/>
      <c r="G57" s="17"/>
      <c r="H57" s="17"/>
      <c r="I57" s="10"/>
      <c r="J57" s="20">
        <v>185000</v>
      </c>
      <c r="K57" s="20" t="s">
        <v>1008</v>
      </c>
      <c r="L57" s="2">
        <v>43998</v>
      </c>
    </row>
    <row r="58" spans="1:18">
      <c r="B58" s="2"/>
      <c r="C58" s="17"/>
      <c r="D58" s="17"/>
      <c r="E58" s="8">
        <f t="shared" si="0"/>
        <v>9192000</v>
      </c>
      <c r="F58" s="17"/>
      <c r="G58" s="17"/>
      <c r="H58" s="17"/>
      <c r="I58" s="10"/>
      <c r="J58" s="20">
        <v>-25000</v>
      </c>
      <c r="K58" s="20" t="s">
        <v>1009</v>
      </c>
    </row>
    <row r="59" spans="1:18">
      <c r="B59" s="2"/>
      <c r="C59" s="17"/>
      <c r="D59" s="17"/>
      <c r="E59" s="8">
        <f t="shared" si="0"/>
        <v>9192000</v>
      </c>
      <c r="F59" s="17"/>
      <c r="G59" s="17"/>
      <c r="H59" s="17"/>
      <c r="I59" s="10"/>
      <c r="J59" s="56">
        <f>SUM(J52:J58)</f>
        <v>821000</v>
      </c>
      <c r="K59" s="56" t="s">
        <v>444</v>
      </c>
    </row>
    <row r="60" spans="1:18">
      <c r="B60" s="32"/>
      <c r="C60" s="17"/>
      <c r="D60" s="17"/>
      <c r="E60" s="8">
        <f t="shared" si="0"/>
        <v>9192000</v>
      </c>
      <c r="F60" s="17"/>
      <c r="G60" s="17"/>
      <c r="H60" s="17"/>
      <c r="I60" s="10"/>
      <c r="J60" s="53">
        <v>-471000</v>
      </c>
      <c r="K60" s="44" t="s">
        <v>1015</v>
      </c>
      <c r="L60" s="2"/>
    </row>
    <row r="61" spans="1:18">
      <c r="B61" s="39"/>
      <c r="C61" s="36"/>
      <c r="D61" s="36"/>
      <c r="E61" s="8">
        <f t="shared" si="0"/>
        <v>9192000</v>
      </c>
      <c r="F61" s="36"/>
      <c r="G61" s="36"/>
      <c r="H61" s="36"/>
      <c r="J61" s="53">
        <f>J59+J60</f>
        <v>350000</v>
      </c>
      <c r="K61" s="44" t="s">
        <v>714</v>
      </c>
      <c r="L61" s="2">
        <v>44000</v>
      </c>
    </row>
    <row r="62" spans="1:18">
      <c r="B62" s="32"/>
      <c r="C62" s="17"/>
      <c r="D62" s="17"/>
      <c r="E62" s="8">
        <f t="shared" si="0"/>
        <v>9192000</v>
      </c>
      <c r="F62" s="17"/>
      <c r="G62" s="17"/>
      <c r="H62" s="17"/>
      <c r="I62" s="10"/>
      <c r="J62" s="20"/>
      <c r="L62" s="2"/>
    </row>
    <row r="63" spans="1:18">
      <c r="B63" s="32"/>
      <c r="C63" s="17"/>
      <c r="D63" s="17"/>
      <c r="E63" s="8">
        <f t="shared" si="0"/>
        <v>9192000</v>
      </c>
      <c r="F63" s="17"/>
      <c r="G63" s="17"/>
      <c r="H63" s="17"/>
      <c r="I63" s="10"/>
      <c r="J63" s="56"/>
      <c r="K63" s="56"/>
    </row>
    <row r="64" spans="1:18">
      <c r="B64" s="32"/>
      <c r="C64" s="17"/>
      <c r="D64" s="17"/>
      <c r="E64" s="8">
        <f t="shared" si="0"/>
        <v>9192000</v>
      </c>
      <c r="F64" s="17"/>
      <c r="G64" s="17"/>
      <c r="H64" s="17"/>
      <c r="I64" s="10"/>
      <c r="J64" s="20"/>
      <c r="K64" s="20"/>
    </row>
    <row r="65" spans="2:13">
      <c r="B65" s="32"/>
      <c r="C65" s="17"/>
      <c r="D65" s="17"/>
      <c r="E65" s="8">
        <f t="shared" si="0"/>
        <v>9192000</v>
      </c>
      <c r="F65" s="17"/>
      <c r="G65" s="17"/>
      <c r="H65" s="17"/>
      <c r="I65" s="10"/>
      <c r="J65" s="20"/>
      <c r="K65" s="20"/>
    </row>
    <row r="66" spans="2:13">
      <c r="B66" s="32"/>
      <c r="C66" s="17"/>
      <c r="D66" s="17"/>
      <c r="E66" s="8">
        <f t="shared" si="0"/>
        <v>9192000</v>
      </c>
      <c r="F66" s="17"/>
      <c r="G66" s="17"/>
      <c r="H66" s="17"/>
      <c r="I66" s="10"/>
      <c r="J66" s="20"/>
      <c r="K66" s="20"/>
    </row>
    <row r="67" spans="2:13">
      <c r="B67" s="32"/>
      <c r="C67" s="17"/>
      <c r="D67" s="17"/>
      <c r="E67" s="8">
        <f t="shared" si="0"/>
        <v>9192000</v>
      </c>
      <c r="F67" s="17"/>
      <c r="G67" s="17"/>
      <c r="H67" s="17"/>
      <c r="I67" s="10"/>
      <c r="J67" s="20"/>
      <c r="K67" s="20"/>
    </row>
    <row r="68" spans="2:13">
      <c r="B68" s="32"/>
      <c r="C68" s="17"/>
      <c r="D68" s="17"/>
      <c r="E68" s="8">
        <f t="shared" si="0"/>
        <v>9192000</v>
      </c>
      <c r="F68" s="17"/>
      <c r="G68" s="17"/>
      <c r="H68" s="17"/>
      <c r="I68" s="10"/>
      <c r="J68" s="20"/>
      <c r="K68" s="20"/>
    </row>
    <row r="69" spans="2:13">
      <c r="B69" s="32"/>
      <c r="C69" s="17"/>
      <c r="D69" s="17"/>
      <c r="E69" s="8">
        <f t="shared" si="0"/>
        <v>9192000</v>
      </c>
      <c r="F69" s="17"/>
      <c r="G69" s="17"/>
      <c r="H69" s="17"/>
      <c r="I69" s="10"/>
      <c r="J69" s="20"/>
      <c r="K69" s="20"/>
    </row>
    <row r="70" spans="2:13">
      <c r="B70" s="32"/>
      <c r="C70" s="17"/>
      <c r="D70" s="17"/>
      <c r="E70" s="8">
        <f t="shared" si="0"/>
        <v>9192000</v>
      </c>
      <c r="F70" s="17"/>
      <c r="G70" s="17"/>
      <c r="H70" s="17"/>
      <c r="I70" s="10"/>
      <c r="J70" s="20"/>
      <c r="K70" s="20"/>
      <c r="M70" s="2"/>
    </row>
    <row r="71" spans="2:13">
      <c r="B71" s="32"/>
      <c r="C71" s="17"/>
      <c r="D71" s="17"/>
      <c r="E71" s="8">
        <f t="shared" ref="E71:E134" si="2">E70+C71+D71</f>
        <v>9192000</v>
      </c>
      <c r="F71" s="17"/>
      <c r="G71" s="17"/>
      <c r="H71" s="17"/>
      <c r="I71" s="10"/>
      <c r="J71" s="20"/>
      <c r="K71" s="20"/>
      <c r="M71" s="2"/>
    </row>
    <row r="72" spans="2:13">
      <c r="B72" s="32"/>
      <c r="C72" s="17"/>
      <c r="D72" s="17"/>
      <c r="E72" s="8">
        <f t="shared" si="2"/>
        <v>9192000</v>
      </c>
      <c r="F72" s="17"/>
      <c r="G72" s="17"/>
      <c r="H72" s="17"/>
      <c r="I72" s="10"/>
      <c r="J72" s="20"/>
      <c r="K72" s="20"/>
    </row>
    <row r="73" spans="2:13">
      <c r="B73" s="32"/>
      <c r="C73" s="17"/>
      <c r="D73" s="17"/>
      <c r="E73" s="8">
        <f t="shared" si="2"/>
        <v>9192000</v>
      </c>
      <c r="F73" s="17"/>
      <c r="G73" s="17"/>
      <c r="H73" s="17"/>
      <c r="J73" s="20"/>
      <c r="K73" s="20"/>
    </row>
    <row r="74" spans="2:13">
      <c r="B74" s="32"/>
      <c r="C74" s="17"/>
      <c r="D74" s="17"/>
      <c r="E74" s="8">
        <f t="shared" si="2"/>
        <v>9192000</v>
      </c>
      <c r="F74" s="17"/>
      <c r="G74" s="17"/>
      <c r="H74" s="17"/>
      <c r="I74" s="10"/>
      <c r="J74" s="20"/>
      <c r="K74" s="20"/>
    </row>
    <row r="75" spans="2:13">
      <c r="B75" s="32"/>
      <c r="C75" s="17"/>
      <c r="D75" s="17"/>
      <c r="E75" s="8">
        <f t="shared" si="2"/>
        <v>9192000</v>
      </c>
      <c r="F75" s="17"/>
      <c r="G75" s="17"/>
      <c r="H75" s="17"/>
      <c r="I75" s="10"/>
      <c r="J75" s="20"/>
      <c r="K75" s="20"/>
    </row>
    <row r="76" spans="2:13">
      <c r="B76" s="32"/>
      <c r="C76" s="17"/>
      <c r="D76" s="17"/>
      <c r="E76" s="8">
        <f t="shared" si="2"/>
        <v>9192000</v>
      </c>
      <c r="F76" s="17"/>
      <c r="G76" s="17"/>
      <c r="H76" s="17"/>
      <c r="I76" s="10"/>
      <c r="J76" s="20"/>
      <c r="K76" s="20"/>
    </row>
    <row r="77" spans="2:13">
      <c r="B77" s="32"/>
      <c r="C77" s="17"/>
      <c r="D77" s="17"/>
      <c r="E77" s="8">
        <f t="shared" si="2"/>
        <v>9192000</v>
      </c>
      <c r="F77" s="17"/>
      <c r="G77" s="17"/>
      <c r="H77" s="17"/>
      <c r="I77" s="10"/>
      <c r="J77" s="20"/>
      <c r="K77" s="20"/>
    </row>
    <row r="78" spans="2:13">
      <c r="B78" s="32"/>
      <c r="C78" s="17"/>
      <c r="D78" s="17"/>
      <c r="E78" s="8">
        <f t="shared" si="2"/>
        <v>9192000</v>
      </c>
      <c r="F78" s="17"/>
      <c r="G78" s="17"/>
      <c r="H78" s="17"/>
      <c r="I78" s="10"/>
    </row>
    <row r="79" spans="2:13">
      <c r="B79" s="32"/>
      <c r="C79" s="17"/>
      <c r="D79" s="17"/>
      <c r="E79" s="8">
        <f t="shared" si="2"/>
        <v>9192000</v>
      </c>
      <c r="F79" s="17"/>
      <c r="G79" s="17"/>
      <c r="H79" s="17"/>
      <c r="I79" s="10"/>
      <c r="J79" s="20"/>
      <c r="K79" s="20"/>
    </row>
    <row r="80" spans="2:13">
      <c r="B80" s="32"/>
      <c r="C80" s="17"/>
      <c r="D80" s="17"/>
      <c r="E80" s="8">
        <f t="shared" si="2"/>
        <v>9192000</v>
      </c>
      <c r="F80" s="17"/>
      <c r="G80" s="17"/>
      <c r="H80" s="17"/>
      <c r="I80" s="10"/>
      <c r="J80" s="20"/>
      <c r="K80" s="20"/>
    </row>
    <row r="81" spans="1:12">
      <c r="B81" s="32"/>
      <c r="C81" s="17"/>
      <c r="D81" s="17"/>
      <c r="E81" s="8">
        <f t="shared" si="2"/>
        <v>9192000</v>
      </c>
      <c r="F81" s="17"/>
      <c r="G81" s="17"/>
      <c r="H81" s="17"/>
      <c r="I81" s="10"/>
      <c r="J81" s="20"/>
      <c r="K81" s="20"/>
    </row>
    <row r="82" spans="1:12">
      <c r="B82" s="32"/>
      <c r="C82" s="36"/>
      <c r="D82" s="17"/>
      <c r="E82" s="8">
        <f t="shared" si="2"/>
        <v>9192000</v>
      </c>
      <c r="F82" s="36"/>
      <c r="G82" s="36"/>
      <c r="H82" s="36"/>
      <c r="I82" s="10"/>
    </row>
    <row r="83" spans="1:12">
      <c r="B83" s="32"/>
      <c r="C83" s="17"/>
      <c r="D83" s="17"/>
      <c r="E83" s="8">
        <f t="shared" si="2"/>
        <v>9192000</v>
      </c>
      <c r="F83" s="17"/>
      <c r="G83" s="17"/>
      <c r="H83" s="17"/>
      <c r="I83" s="10"/>
    </row>
    <row r="84" spans="1:12">
      <c r="B84" s="32"/>
      <c r="C84" s="17"/>
      <c r="D84" s="17"/>
      <c r="E84" s="8">
        <f t="shared" si="2"/>
        <v>9192000</v>
      </c>
      <c r="F84" s="17"/>
      <c r="G84" s="17"/>
      <c r="H84" s="17"/>
      <c r="I84" s="10"/>
    </row>
    <row r="85" spans="1:12">
      <c r="B85" s="32"/>
      <c r="C85" s="17"/>
      <c r="D85" s="17"/>
      <c r="E85" s="8">
        <f t="shared" si="2"/>
        <v>9192000</v>
      </c>
      <c r="F85" s="17"/>
      <c r="G85" s="17"/>
      <c r="H85" s="17"/>
      <c r="I85" s="10"/>
    </row>
    <row r="86" spans="1:12">
      <c r="B86" s="32"/>
      <c r="C86" s="17"/>
      <c r="D86" s="17"/>
      <c r="E86" s="8">
        <f t="shared" si="2"/>
        <v>9192000</v>
      </c>
      <c r="F86" s="17"/>
      <c r="G86" s="17"/>
      <c r="H86" s="17"/>
      <c r="I86" s="10"/>
      <c r="J86" s="10"/>
      <c r="K86" s="10"/>
      <c r="L86" s="10"/>
    </row>
    <row r="87" spans="1:12">
      <c r="B87" s="32"/>
      <c r="C87" s="17"/>
      <c r="D87" s="17"/>
      <c r="E87" s="8">
        <f t="shared" si="2"/>
        <v>9192000</v>
      </c>
      <c r="F87" s="17"/>
      <c r="G87" s="17"/>
      <c r="H87" s="17"/>
      <c r="I87" s="10"/>
    </row>
    <row r="88" spans="1:12">
      <c r="B88" s="32"/>
      <c r="C88" s="17"/>
      <c r="D88" s="17"/>
      <c r="E88" s="8">
        <f t="shared" si="2"/>
        <v>9192000</v>
      </c>
      <c r="F88" s="17"/>
      <c r="G88" s="17"/>
      <c r="H88" s="17"/>
      <c r="I88" s="10"/>
      <c r="J88" s="10"/>
      <c r="K88" s="10"/>
    </row>
    <row r="89" spans="1:12">
      <c r="B89" s="2"/>
      <c r="C89" s="16"/>
      <c r="D89" s="16"/>
      <c r="E89" s="8">
        <f t="shared" si="2"/>
        <v>9192000</v>
      </c>
      <c r="F89" s="10"/>
      <c r="G89" s="10"/>
      <c r="H89" s="10"/>
      <c r="I89" s="10"/>
      <c r="J89" s="10"/>
      <c r="K89" s="10"/>
    </row>
    <row r="90" spans="1:12">
      <c r="B90" s="2"/>
      <c r="C90" s="16"/>
      <c r="D90" s="16"/>
      <c r="E90" s="8">
        <f t="shared" si="2"/>
        <v>9192000</v>
      </c>
      <c r="F90" s="10"/>
      <c r="G90" s="10"/>
      <c r="H90" s="17"/>
      <c r="I90" s="10"/>
      <c r="J90" s="10"/>
      <c r="K90" s="10"/>
    </row>
    <row r="91" spans="1:12">
      <c r="B91" s="39"/>
      <c r="C91" s="36"/>
      <c r="D91" s="36"/>
      <c r="E91" s="8">
        <f t="shared" si="2"/>
        <v>9192000</v>
      </c>
      <c r="F91" s="48"/>
      <c r="G91" s="48"/>
      <c r="H91" s="36"/>
      <c r="I91" s="10"/>
      <c r="J91" s="10"/>
      <c r="K91" s="10"/>
    </row>
    <row r="92" spans="1:12">
      <c r="B92" s="2"/>
      <c r="C92" s="16"/>
      <c r="D92" s="16"/>
      <c r="E92" s="8">
        <f t="shared" si="2"/>
        <v>9192000</v>
      </c>
      <c r="F92" s="17"/>
      <c r="G92" s="17"/>
      <c r="H92" s="10"/>
      <c r="I92" s="48"/>
      <c r="J92" s="10"/>
      <c r="K92" s="10"/>
    </row>
    <row r="93" spans="1:12">
      <c r="B93" s="2"/>
      <c r="C93" s="16"/>
      <c r="D93" s="16"/>
      <c r="E93" s="8">
        <f t="shared" si="2"/>
        <v>9192000</v>
      </c>
      <c r="F93" s="17"/>
      <c r="G93" s="17"/>
      <c r="H93" s="17"/>
      <c r="I93" s="48"/>
      <c r="J93" s="10"/>
      <c r="K93" s="10"/>
    </row>
    <row r="94" spans="1:12">
      <c r="A94" s="44"/>
      <c r="B94" s="44"/>
      <c r="C94" s="43"/>
      <c r="D94" s="43">
        <v>-32000</v>
      </c>
      <c r="E94" s="8">
        <f t="shared" si="2"/>
        <v>9160000</v>
      </c>
      <c r="F94" s="43"/>
      <c r="G94" s="43"/>
      <c r="H94" s="43"/>
      <c r="I94" s="44" t="s">
        <v>263</v>
      </c>
    </row>
    <row r="95" spans="1:12">
      <c r="B95" s="39"/>
      <c r="C95" s="17"/>
      <c r="D95" s="17"/>
      <c r="E95" s="8">
        <f t="shared" si="2"/>
        <v>9160000</v>
      </c>
      <c r="F95" s="17"/>
      <c r="G95" s="17"/>
      <c r="H95" s="17"/>
      <c r="I95" s="10"/>
    </row>
    <row r="96" spans="1:12">
      <c r="B96" s="32"/>
      <c r="C96" s="17"/>
      <c r="D96" s="17"/>
      <c r="E96" s="8">
        <f t="shared" si="2"/>
        <v>9160000</v>
      </c>
      <c r="F96" s="17"/>
      <c r="G96" s="17"/>
      <c r="H96" s="17"/>
      <c r="I96" s="10"/>
    </row>
    <row r="97" spans="2:14">
      <c r="B97" s="39"/>
      <c r="C97" s="17"/>
      <c r="D97" s="17"/>
      <c r="E97" s="8">
        <f t="shared" si="2"/>
        <v>9160000</v>
      </c>
      <c r="F97" s="36"/>
      <c r="G97" s="36"/>
      <c r="H97" s="36"/>
    </row>
    <row r="98" spans="2:14">
      <c r="B98" s="2"/>
      <c r="C98" s="16"/>
      <c r="D98" s="16"/>
      <c r="E98" s="8">
        <f t="shared" si="2"/>
        <v>9160000</v>
      </c>
      <c r="F98" s="17"/>
      <c r="G98" s="17"/>
      <c r="H98" s="17"/>
      <c r="I98" s="10"/>
      <c r="K98" s="44" t="s">
        <v>790</v>
      </c>
    </row>
    <row r="99" spans="2:14">
      <c r="B99" s="2"/>
      <c r="C99" s="16"/>
      <c r="D99" s="16"/>
      <c r="E99" s="8">
        <f t="shared" si="2"/>
        <v>9160000</v>
      </c>
      <c r="F99" s="17"/>
      <c r="G99" s="17"/>
      <c r="H99" s="17"/>
      <c r="I99" s="48"/>
      <c r="J99" s="48"/>
      <c r="K99" s="44" t="s">
        <v>784</v>
      </c>
      <c r="L99" s="53">
        <v>-18000000</v>
      </c>
      <c r="M99" s="44" t="s">
        <v>788</v>
      </c>
      <c r="N99" s="44"/>
    </row>
    <row r="100" spans="2:14">
      <c r="B100" s="2"/>
      <c r="C100" s="16"/>
      <c r="D100" s="16"/>
      <c r="E100" s="8">
        <f t="shared" si="2"/>
        <v>9160000</v>
      </c>
      <c r="F100" s="17"/>
      <c r="G100" s="17"/>
      <c r="H100" s="17"/>
      <c r="I100" s="48"/>
      <c r="J100" s="48"/>
      <c r="K100" s="44" t="s">
        <v>784</v>
      </c>
      <c r="L100" s="53">
        <v>-35000000</v>
      </c>
      <c r="M100" s="44" t="s">
        <v>789</v>
      </c>
      <c r="N100" s="44"/>
    </row>
    <row r="101" spans="2:14">
      <c r="B101" s="2"/>
      <c r="C101" s="16"/>
      <c r="D101" s="16"/>
      <c r="E101" s="8">
        <f t="shared" si="2"/>
        <v>9160000</v>
      </c>
      <c r="F101" s="16"/>
      <c r="G101" s="16"/>
      <c r="H101" s="16"/>
      <c r="I101" s="48"/>
      <c r="J101" s="48"/>
      <c r="K101" s="44" t="s">
        <v>784</v>
      </c>
      <c r="L101" s="53">
        <v>-10000000</v>
      </c>
      <c r="M101" s="44" t="s">
        <v>782</v>
      </c>
      <c r="N101" s="44"/>
    </row>
    <row r="102" spans="2:14">
      <c r="B102" s="2"/>
      <c r="C102" s="16"/>
      <c r="D102" s="16"/>
      <c r="E102" s="8">
        <f t="shared" si="2"/>
        <v>9160000</v>
      </c>
      <c r="F102" s="16"/>
      <c r="G102" s="16"/>
      <c r="H102" s="16"/>
      <c r="I102" s="54"/>
      <c r="J102" s="48"/>
      <c r="K102" s="44" t="s">
        <v>785</v>
      </c>
      <c r="L102" s="53">
        <f>SUM(L99:L101)</f>
        <v>-63000000</v>
      </c>
      <c r="M102" s="44"/>
      <c r="N102" s="44"/>
    </row>
    <row r="103" spans="2:14">
      <c r="B103" s="2"/>
      <c r="C103" s="16"/>
      <c r="D103" s="16"/>
      <c r="E103" s="8">
        <f t="shared" si="2"/>
        <v>9160000</v>
      </c>
      <c r="F103" s="16"/>
      <c r="G103" s="16"/>
      <c r="H103" s="16"/>
      <c r="I103" s="48"/>
      <c r="J103" s="48"/>
      <c r="K103" s="44"/>
      <c r="L103" s="53">
        <v>80000000</v>
      </c>
      <c r="M103" s="44" t="s">
        <v>713</v>
      </c>
      <c r="N103" s="44"/>
    </row>
    <row r="104" spans="2:14">
      <c r="B104" s="2"/>
      <c r="C104" s="16"/>
      <c r="D104" s="16"/>
      <c r="E104" s="8">
        <f t="shared" si="2"/>
        <v>9160000</v>
      </c>
      <c r="F104" s="16"/>
      <c r="G104" s="16"/>
      <c r="H104" s="16"/>
      <c r="I104" s="48"/>
      <c r="J104" s="48"/>
      <c r="K104" s="44"/>
      <c r="L104" s="53">
        <f>L102+L103</f>
        <v>17000000</v>
      </c>
      <c r="M104" s="44" t="s">
        <v>714</v>
      </c>
      <c r="N104" s="44"/>
    </row>
    <row r="105" spans="2:14">
      <c r="B105" s="2"/>
      <c r="C105" s="16"/>
      <c r="D105" s="16"/>
      <c r="E105" s="8">
        <f t="shared" si="2"/>
        <v>9160000</v>
      </c>
      <c r="F105" s="16"/>
      <c r="G105" s="16"/>
      <c r="H105" s="16"/>
      <c r="I105" s="10"/>
      <c r="J105" s="10"/>
      <c r="K105" s="44" t="s">
        <v>784</v>
      </c>
      <c r="L105" s="53">
        <v>-10000000</v>
      </c>
      <c r="M105" s="44" t="s">
        <v>783</v>
      </c>
      <c r="N105" s="19"/>
    </row>
    <row r="106" spans="2:14">
      <c r="B106" s="2"/>
      <c r="C106" s="16"/>
      <c r="D106" s="16"/>
      <c r="E106" s="8">
        <f t="shared" si="2"/>
        <v>9160000</v>
      </c>
      <c r="F106" s="16"/>
      <c r="G106" s="16"/>
      <c r="H106" s="16"/>
      <c r="K106" s="44" t="s">
        <v>784</v>
      </c>
      <c r="L106" s="53">
        <v>-7000000</v>
      </c>
      <c r="M106" s="44" t="s">
        <v>786</v>
      </c>
      <c r="N106" s="19"/>
    </row>
    <row r="107" spans="2:14">
      <c r="B107" s="2"/>
      <c r="C107" s="16"/>
      <c r="D107" s="16"/>
      <c r="E107" s="8">
        <f t="shared" si="2"/>
        <v>9160000</v>
      </c>
      <c r="F107" s="16"/>
      <c r="G107" s="16"/>
      <c r="H107" s="16"/>
      <c r="K107" s="44" t="s">
        <v>714</v>
      </c>
      <c r="L107" s="53">
        <f>L104+L105+L106</f>
        <v>0</v>
      </c>
    </row>
    <row r="108" spans="2:14">
      <c r="B108" s="2"/>
      <c r="C108" s="16"/>
      <c r="D108" s="16"/>
      <c r="E108" s="8">
        <f t="shared" si="2"/>
        <v>9160000</v>
      </c>
      <c r="F108" s="16"/>
      <c r="G108" s="16"/>
      <c r="H108" s="16"/>
    </row>
    <row r="109" spans="2:14">
      <c r="B109" s="2"/>
      <c r="C109" s="17"/>
      <c r="D109" s="17"/>
      <c r="E109" s="8">
        <f t="shared" si="2"/>
        <v>9160000</v>
      </c>
      <c r="F109" s="17"/>
      <c r="G109" s="17"/>
      <c r="H109" s="17"/>
      <c r="I109" s="10"/>
    </row>
    <row r="110" spans="2:14">
      <c r="B110" s="32"/>
      <c r="C110" s="17"/>
      <c r="D110" s="17"/>
      <c r="E110" s="8">
        <f t="shared" si="2"/>
        <v>9160000</v>
      </c>
      <c r="F110" s="17"/>
      <c r="G110" s="17"/>
      <c r="H110" s="17"/>
      <c r="I110" s="10"/>
      <c r="J110" s="10"/>
      <c r="K110" s="10"/>
      <c r="L110" s="10"/>
      <c r="M110" s="10"/>
    </row>
    <row r="111" spans="2:14">
      <c r="B111" s="32"/>
      <c r="C111" s="17"/>
      <c r="D111" s="17"/>
      <c r="E111" s="8">
        <f t="shared" si="2"/>
        <v>9160000</v>
      </c>
      <c r="F111" s="17"/>
      <c r="G111" s="17"/>
      <c r="H111" s="17"/>
      <c r="I111" s="10"/>
      <c r="J111" s="10"/>
      <c r="K111" s="10"/>
      <c r="L111" s="10"/>
      <c r="M111" s="10"/>
    </row>
    <row r="112" spans="2:14">
      <c r="B112" s="32"/>
      <c r="C112" s="17"/>
      <c r="D112" s="17"/>
      <c r="E112" s="8">
        <f t="shared" si="2"/>
        <v>9160000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2"/>
      <c r="C113" s="16"/>
      <c r="D113" s="16"/>
      <c r="E113" s="8">
        <f t="shared" si="2"/>
        <v>9160000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2"/>
      <c r="C114" s="16"/>
      <c r="D114" s="16"/>
      <c r="E114" s="8">
        <f t="shared" si="2"/>
        <v>9160000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2"/>
        <v>9160000</v>
      </c>
      <c r="F115" s="17"/>
      <c r="G115" s="17"/>
      <c r="H115" s="17"/>
      <c r="I115" s="10"/>
      <c r="J115" s="10"/>
      <c r="K115" s="10"/>
      <c r="L115" s="10"/>
      <c r="M115" s="10"/>
    </row>
    <row r="116" spans="2:13">
      <c r="B116" s="2"/>
      <c r="C116" s="16"/>
      <c r="D116" s="16"/>
      <c r="E116" s="8">
        <f t="shared" si="2"/>
        <v>9160000</v>
      </c>
      <c r="F116" s="16"/>
      <c r="G116" s="16"/>
      <c r="H116" s="16"/>
    </row>
    <row r="117" spans="2:13">
      <c r="B117" s="2"/>
      <c r="C117" s="16"/>
      <c r="D117" s="16"/>
      <c r="E117" s="8">
        <f t="shared" si="2"/>
        <v>9160000</v>
      </c>
      <c r="F117" s="16"/>
      <c r="G117" s="16"/>
      <c r="H117" s="16"/>
    </row>
    <row r="118" spans="2:13">
      <c r="B118" s="2"/>
      <c r="C118" s="16"/>
      <c r="D118" s="16"/>
      <c r="E118" s="8">
        <f t="shared" si="2"/>
        <v>9160000</v>
      </c>
      <c r="F118" s="16"/>
      <c r="G118" s="16"/>
      <c r="H118" s="16"/>
    </row>
    <row r="119" spans="2:13">
      <c r="B119" s="2"/>
      <c r="C119" s="16"/>
      <c r="D119" s="16"/>
      <c r="E119" s="8">
        <f t="shared" si="2"/>
        <v>9160000</v>
      </c>
      <c r="F119" s="16"/>
      <c r="G119" s="16"/>
      <c r="H119" s="16"/>
    </row>
    <row r="120" spans="2:13">
      <c r="B120" s="2"/>
      <c r="C120" s="16"/>
      <c r="D120" s="16"/>
      <c r="E120" s="8">
        <f t="shared" si="2"/>
        <v>9160000</v>
      </c>
      <c r="F120" s="16"/>
      <c r="G120" s="16"/>
      <c r="H120" s="16"/>
    </row>
    <row r="121" spans="2:13">
      <c r="B121" s="2"/>
      <c r="C121" s="16"/>
      <c r="D121" s="16"/>
      <c r="E121" s="8">
        <f t="shared" si="2"/>
        <v>9160000</v>
      </c>
      <c r="F121" s="16"/>
      <c r="G121" s="16"/>
      <c r="H121" s="16"/>
    </row>
    <row r="122" spans="2:13">
      <c r="B122" s="2"/>
      <c r="C122" s="16"/>
      <c r="D122" s="16"/>
      <c r="E122" s="8">
        <f t="shared" si="2"/>
        <v>9160000</v>
      </c>
      <c r="F122" s="16"/>
      <c r="G122" s="16"/>
      <c r="H122" s="16"/>
    </row>
    <row r="123" spans="2:13">
      <c r="B123" s="2"/>
      <c r="C123" s="16"/>
      <c r="D123" s="16"/>
      <c r="E123" s="8">
        <f t="shared" si="2"/>
        <v>9160000</v>
      </c>
      <c r="F123" s="16"/>
      <c r="G123" s="16"/>
      <c r="H123" s="16"/>
    </row>
    <row r="124" spans="2:13">
      <c r="B124" s="2"/>
      <c r="C124" s="16"/>
      <c r="D124" s="16"/>
      <c r="E124" s="8">
        <f t="shared" si="2"/>
        <v>9160000</v>
      </c>
      <c r="F124" s="16"/>
      <c r="G124" s="16"/>
      <c r="H124" s="16"/>
    </row>
    <row r="125" spans="2:13">
      <c r="B125" s="2"/>
      <c r="C125" s="16"/>
      <c r="D125" s="16"/>
      <c r="E125" s="8">
        <f t="shared" si="2"/>
        <v>9160000</v>
      </c>
      <c r="F125" s="16"/>
      <c r="G125" s="16"/>
      <c r="H125" s="16"/>
    </row>
    <row r="126" spans="2:13">
      <c r="C126" s="16"/>
      <c r="D126" s="16"/>
      <c r="E126" s="8">
        <f t="shared" si="2"/>
        <v>9160000</v>
      </c>
      <c r="G126" s="16"/>
      <c r="I126" s="24"/>
    </row>
    <row r="127" spans="2:13">
      <c r="C127" s="16"/>
      <c r="D127" s="16"/>
      <c r="E127" s="8">
        <f t="shared" si="2"/>
        <v>9160000</v>
      </c>
      <c r="I127" s="24"/>
    </row>
    <row r="128" spans="2:13">
      <c r="B128" s="2"/>
      <c r="C128" s="16"/>
      <c r="D128" s="16"/>
      <c r="E128" s="8">
        <f t="shared" si="2"/>
        <v>9160000</v>
      </c>
      <c r="F128" s="16"/>
      <c r="G128" s="16"/>
      <c r="H128" s="16"/>
    </row>
    <row r="129" spans="2:8">
      <c r="C129" s="16"/>
      <c r="D129" s="16"/>
      <c r="E129" s="8">
        <f t="shared" si="2"/>
        <v>9160000</v>
      </c>
      <c r="F129" s="16"/>
      <c r="G129" s="16"/>
      <c r="H129" s="16"/>
    </row>
    <row r="130" spans="2:8">
      <c r="C130" s="16"/>
      <c r="D130" s="16"/>
      <c r="E130" s="8">
        <f t="shared" si="2"/>
        <v>9160000</v>
      </c>
      <c r="F130" s="16"/>
      <c r="G130" s="16"/>
      <c r="H130" s="16"/>
    </row>
    <row r="131" spans="2:8">
      <c r="C131" s="16"/>
      <c r="D131" s="16"/>
      <c r="E131" s="8">
        <f t="shared" si="2"/>
        <v>9160000</v>
      </c>
      <c r="F131" s="16"/>
      <c r="G131" s="16"/>
      <c r="H131" s="16"/>
    </row>
    <row r="132" spans="2:8">
      <c r="C132" s="16"/>
      <c r="D132" s="16"/>
      <c r="E132" s="8">
        <f t="shared" si="2"/>
        <v>9160000</v>
      </c>
      <c r="F132" s="16"/>
      <c r="G132" s="16"/>
      <c r="H132" s="16"/>
    </row>
    <row r="133" spans="2:8">
      <c r="B133" s="2"/>
      <c r="C133" s="16"/>
      <c r="D133" s="16"/>
      <c r="E133" s="8">
        <f t="shared" si="2"/>
        <v>9160000</v>
      </c>
      <c r="F133" s="16"/>
      <c r="G133" s="16"/>
      <c r="H133" s="16"/>
    </row>
    <row r="134" spans="2:8">
      <c r="B134" s="2"/>
      <c r="C134" s="16"/>
      <c r="D134" s="16"/>
      <c r="E134" s="8">
        <f t="shared" si="2"/>
        <v>9160000</v>
      </c>
      <c r="F134" s="16"/>
      <c r="G134" s="16"/>
      <c r="H134" s="16"/>
    </row>
    <row r="135" spans="2:8">
      <c r="C135" s="16"/>
      <c r="D135" s="16"/>
      <c r="E135" s="8">
        <f t="shared" ref="E135:E154" si="3">E134+C135+D135</f>
        <v>9160000</v>
      </c>
      <c r="F135" s="16"/>
      <c r="G135" s="16"/>
      <c r="H135" s="16"/>
    </row>
    <row r="136" spans="2:8">
      <c r="C136" s="16"/>
      <c r="D136" s="16"/>
      <c r="E136" s="8">
        <f t="shared" si="3"/>
        <v>9160000</v>
      </c>
      <c r="F136" s="16"/>
      <c r="G136" s="16"/>
      <c r="H136" s="16"/>
    </row>
    <row r="137" spans="2:8">
      <c r="C137" s="16"/>
      <c r="D137" s="16"/>
      <c r="E137" s="8">
        <f t="shared" si="3"/>
        <v>9160000</v>
      </c>
      <c r="F137" s="16"/>
      <c r="G137" s="16"/>
      <c r="H137" s="16"/>
    </row>
    <row r="138" spans="2:8">
      <c r="C138" s="16"/>
      <c r="D138" s="16"/>
      <c r="E138" s="8">
        <f t="shared" si="3"/>
        <v>9160000</v>
      </c>
      <c r="F138" s="16"/>
      <c r="G138" s="16"/>
      <c r="H138" s="16"/>
    </row>
    <row r="139" spans="2:8">
      <c r="C139" s="16"/>
      <c r="D139" s="16"/>
      <c r="E139" s="8">
        <f t="shared" si="3"/>
        <v>9160000</v>
      </c>
      <c r="F139" s="16"/>
      <c r="G139" s="16"/>
      <c r="H139" s="16"/>
    </row>
    <row r="140" spans="2:8">
      <c r="C140" s="16"/>
      <c r="D140" s="16"/>
      <c r="E140" s="8">
        <f t="shared" si="3"/>
        <v>9160000</v>
      </c>
      <c r="F140" s="16"/>
      <c r="G140" s="16"/>
      <c r="H140" s="16"/>
    </row>
    <row r="141" spans="2:8">
      <c r="C141" s="16"/>
      <c r="D141" s="16"/>
      <c r="E141" s="8">
        <f t="shared" si="3"/>
        <v>9160000</v>
      </c>
      <c r="F141" s="16"/>
      <c r="G141" s="16"/>
      <c r="H141" s="16"/>
    </row>
    <row r="142" spans="2:8">
      <c r="C142" s="16"/>
      <c r="D142" s="16"/>
      <c r="E142" s="8">
        <f t="shared" si="3"/>
        <v>9160000</v>
      </c>
      <c r="F142" s="16"/>
      <c r="G142" s="16"/>
      <c r="H142" s="16"/>
    </row>
    <row r="143" spans="2:8">
      <c r="C143" s="16"/>
      <c r="D143" s="16"/>
      <c r="E143" s="8">
        <f t="shared" si="3"/>
        <v>9160000</v>
      </c>
      <c r="F143" s="16"/>
      <c r="G143" s="16"/>
      <c r="H143" s="16"/>
    </row>
    <row r="144" spans="2:8">
      <c r="C144" s="16"/>
      <c r="D144" s="16"/>
      <c r="E144" s="8">
        <f t="shared" si="3"/>
        <v>9160000</v>
      </c>
      <c r="F144" s="16"/>
      <c r="G144" s="16"/>
      <c r="H144" s="16"/>
    </row>
    <row r="145" spans="3:12">
      <c r="C145" s="16"/>
      <c r="D145" s="16"/>
      <c r="E145" s="8">
        <f t="shared" si="3"/>
        <v>9160000</v>
      </c>
      <c r="F145" s="16"/>
      <c r="G145" s="16"/>
      <c r="H145" s="16"/>
    </row>
    <row r="146" spans="3:12">
      <c r="C146" s="16"/>
      <c r="D146" s="16"/>
      <c r="E146" s="8">
        <f t="shared" si="3"/>
        <v>9160000</v>
      </c>
      <c r="F146" s="16"/>
      <c r="G146" s="16"/>
      <c r="H146" s="16"/>
    </row>
    <row r="147" spans="3:12">
      <c r="C147" s="16"/>
      <c r="D147" s="16"/>
      <c r="E147" s="8">
        <f t="shared" si="3"/>
        <v>9160000</v>
      </c>
      <c r="F147" s="16"/>
      <c r="G147" s="16"/>
      <c r="H147" s="16"/>
    </row>
    <row r="148" spans="3:12">
      <c r="C148" s="16"/>
      <c r="D148" s="16"/>
      <c r="E148" s="8">
        <f t="shared" si="3"/>
        <v>9160000</v>
      </c>
      <c r="F148" s="16"/>
      <c r="G148" s="16"/>
      <c r="H148" s="16"/>
    </row>
    <row r="149" spans="3:12">
      <c r="C149" s="16"/>
      <c r="D149" s="16"/>
      <c r="E149" s="8">
        <f t="shared" si="3"/>
        <v>9160000</v>
      </c>
      <c r="F149" s="16"/>
      <c r="G149" s="16"/>
      <c r="H149" s="16"/>
    </row>
    <row r="150" spans="3:12">
      <c r="C150" s="16"/>
      <c r="D150" s="16"/>
      <c r="E150" s="8">
        <f t="shared" si="3"/>
        <v>9160000</v>
      </c>
      <c r="F150" s="16"/>
      <c r="G150" s="16"/>
      <c r="H150" s="16"/>
      <c r="I150" s="2"/>
    </row>
    <row r="151" spans="3:12">
      <c r="C151" s="16"/>
      <c r="D151" s="16">
        <v>-800000</v>
      </c>
      <c r="E151" s="8">
        <f t="shared" si="3"/>
        <v>8360000</v>
      </c>
      <c r="F151" s="16"/>
      <c r="G151" s="16"/>
      <c r="H151" s="16"/>
      <c r="I151" s="1" t="s">
        <v>1021</v>
      </c>
      <c r="J151" s="4"/>
    </row>
    <row r="152" spans="3:12">
      <c r="C152" s="16"/>
      <c r="D152" s="16">
        <v>-8000000</v>
      </c>
      <c r="E152" s="8">
        <f t="shared" si="3"/>
        <v>360000</v>
      </c>
      <c r="F152" s="16"/>
      <c r="G152" s="16"/>
      <c r="H152" s="16"/>
      <c r="I152" s="1" t="s">
        <v>557</v>
      </c>
      <c r="J152" s="4"/>
      <c r="K152" s="2"/>
      <c r="L152" s="20"/>
    </row>
    <row r="153" spans="3:12">
      <c r="C153" s="16"/>
      <c r="D153" s="16"/>
      <c r="E153" s="8">
        <f t="shared" si="3"/>
        <v>360000</v>
      </c>
      <c r="F153" s="16"/>
      <c r="G153" s="16"/>
      <c r="H153" s="16"/>
      <c r="I153" s="1" t="s">
        <v>552</v>
      </c>
      <c r="J153" s="4"/>
    </row>
    <row r="154" spans="3:12">
      <c r="C154" s="4"/>
      <c r="D154" s="16"/>
      <c r="E154" s="8">
        <f t="shared" si="3"/>
        <v>360000</v>
      </c>
      <c r="F154" s="4"/>
      <c r="G154" s="4"/>
      <c r="H154" s="4"/>
      <c r="J154" s="4"/>
    </row>
    <row r="155" spans="3:12">
      <c r="C155" s="4"/>
      <c r="D155" s="4"/>
      <c r="E155" s="8"/>
      <c r="F155" s="4"/>
      <c r="G155" s="4"/>
      <c r="H155" s="4"/>
    </row>
    <row r="156" spans="3:12">
      <c r="C156" s="4"/>
      <c r="D156" s="4"/>
      <c r="E156" s="8"/>
      <c r="F156" s="4"/>
      <c r="G156" s="4"/>
      <c r="H156" s="4"/>
    </row>
    <row r="157" spans="3:12">
      <c r="C157" s="4"/>
      <c r="D157" s="4"/>
      <c r="E157" s="8"/>
      <c r="F157" s="4"/>
      <c r="G157" s="4"/>
      <c r="H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C160" s="4"/>
      <c r="D160" s="4"/>
      <c r="E160" s="8"/>
      <c r="F160" s="4"/>
      <c r="G160" s="4"/>
      <c r="H160" s="4"/>
    </row>
    <row r="161" spans="5:5">
      <c r="E161" s="7"/>
    </row>
    <row r="162" spans="5:5">
      <c r="E162" s="7"/>
    </row>
    <row r="163" spans="5:5">
      <c r="E163" s="7"/>
    </row>
  </sheetData>
  <pageMargins left="0.7" right="0.7" top="0.75" bottom="0.75" header="0.3" footer="0.3"/>
  <pageSetup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>
  <dimension ref="A2:R162"/>
  <sheetViews>
    <sheetView workbookViewId="0">
      <selection activeCell="I20" sqref="I20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9192000</v>
      </c>
      <c r="F4" s="29">
        <v>0</v>
      </c>
      <c r="G4" s="13"/>
      <c r="H4" s="22">
        <v>13958050</v>
      </c>
    </row>
    <row r="5" spans="2:11">
      <c r="B5" s="2"/>
      <c r="C5" s="16"/>
      <c r="D5" s="16"/>
      <c r="E5" s="8">
        <f>E4+C5+D5</f>
        <v>9192000</v>
      </c>
      <c r="F5" s="17"/>
      <c r="G5" s="17"/>
      <c r="H5" s="17"/>
    </row>
    <row r="6" spans="2:11">
      <c r="B6" s="2">
        <v>44013</v>
      </c>
      <c r="C6" s="16"/>
      <c r="D6" s="16">
        <v>-5900</v>
      </c>
      <c r="E6" s="8">
        <f t="shared" ref="E6:E69" si="0">E5+C6+D6</f>
        <v>9186100</v>
      </c>
      <c r="F6" s="17"/>
      <c r="G6" s="17"/>
      <c r="H6" s="17"/>
      <c r="I6" s="10" t="s">
        <v>1022</v>
      </c>
      <c r="J6" s="10"/>
      <c r="K6" s="10"/>
    </row>
    <row r="7" spans="2:11">
      <c r="B7" s="2">
        <v>44014</v>
      </c>
      <c r="C7" s="16"/>
      <c r="D7" s="16">
        <v>-8000</v>
      </c>
      <c r="E7" s="8">
        <f t="shared" si="0"/>
        <v>9178100</v>
      </c>
      <c r="F7" s="17"/>
      <c r="G7" s="17"/>
      <c r="H7" s="17"/>
      <c r="I7" s="10" t="s">
        <v>1023</v>
      </c>
      <c r="J7" s="10"/>
      <c r="K7" s="10"/>
    </row>
    <row r="8" spans="2:11">
      <c r="B8" s="2">
        <v>44015</v>
      </c>
      <c r="C8" s="16">
        <v>14000</v>
      </c>
      <c r="D8" s="16"/>
      <c r="E8" s="8">
        <f t="shared" si="0"/>
        <v>9192100</v>
      </c>
      <c r="G8" s="17"/>
      <c r="H8" s="17"/>
      <c r="I8" s="10" t="s">
        <v>1024</v>
      </c>
      <c r="J8" s="10"/>
      <c r="K8" s="10"/>
    </row>
    <row r="9" spans="2:11">
      <c r="B9" s="2">
        <v>44019</v>
      </c>
      <c r="C9" s="16"/>
      <c r="D9" s="16"/>
      <c r="E9" s="8">
        <f t="shared" si="0"/>
        <v>9192100</v>
      </c>
      <c r="F9" s="17"/>
      <c r="G9" s="17"/>
      <c r="H9" s="17">
        <v>3352000</v>
      </c>
      <c r="I9" s="10" t="s">
        <v>1037</v>
      </c>
      <c r="J9" s="10"/>
      <c r="K9" s="10"/>
    </row>
    <row r="10" spans="2:11">
      <c r="B10" s="2">
        <v>44019</v>
      </c>
      <c r="C10" s="16">
        <v>270000</v>
      </c>
      <c r="D10" s="16"/>
      <c r="E10" s="8">
        <f t="shared" si="0"/>
        <v>9462100</v>
      </c>
      <c r="F10" s="17"/>
      <c r="G10" s="17"/>
      <c r="H10" s="17"/>
      <c r="I10" s="10" t="s">
        <v>1038</v>
      </c>
      <c r="J10" s="10"/>
      <c r="K10" s="10"/>
    </row>
    <row r="11" spans="2:11">
      <c r="B11" s="2">
        <v>44020</v>
      </c>
      <c r="C11" s="17"/>
      <c r="D11" s="17">
        <v>-12000</v>
      </c>
      <c r="E11" s="8">
        <f t="shared" si="0"/>
        <v>9450100</v>
      </c>
      <c r="F11" s="17"/>
      <c r="G11" s="17"/>
      <c r="H11" s="17"/>
      <c r="I11" s="10" t="s">
        <v>340</v>
      </c>
      <c r="J11" s="50"/>
      <c r="K11" s="50"/>
    </row>
    <row r="12" spans="2:11">
      <c r="B12" s="2">
        <v>44020</v>
      </c>
      <c r="C12" s="17">
        <v>90500</v>
      </c>
      <c r="D12" s="17"/>
      <c r="E12" s="8">
        <f t="shared" si="0"/>
        <v>9540600</v>
      </c>
      <c r="F12" s="17"/>
      <c r="G12" s="17"/>
      <c r="H12" s="17"/>
      <c r="I12" s="10" t="s">
        <v>529</v>
      </c>
      <c r="J12" s="50"/>
      <c r="K12" s="50"/>
    </row>
    <row r="13" spans="2:11">
      <c r="B13" s="2">
        <v>44021</v>
      </c>
      <c r="C13" s="17"/>
      <c r="D13" s="17">
        <v>-3600</v>
      </c>
      <c r="E13" s="8">
        <f t="shared" si="0"/>
        <v>9537000</v>
      </c>
      <c r="F13" s="17"/>
      <c r="G13" s="17"/>
      <c r="H13" s="17"/>
      <c r="I13" s="10" t="s">
        <v>1039</v>
      </c>
      <c r="J13" s="50"/>
      <c r="K13" s="50"/>
    </row>
    <row r="14" spans="2:11">
      <c r="B14" s="2">
        <v>44021</v>
      </c>
      <c r="C14" s="17"/>
      <c r="D14" s="17">
        <v>-4000</v>
      </c>
      <c r="E14" s="8">
        <f t="shared" si="0"/>
        <v>9533000</v>
      </c>
      <c r="F14" s="17"/>
      <c r="G14" s="17"/>
      <c r="H14" s="17"/>
      <c r="I14" s="1" t="s">
        <v>1042</v>
      </c>
      <c r="J14" s="50"/>
      <c r="K14" s="50"/>
    </row>
    <row r="15" spans="2:11">
      <c r="B15" s="2">
        <v>44025</v>
      </c>
      <c r="C15" s="17"/>
      <c r="D15" s="17">
        <v>-2800000</v>
      </c>
      <c r="E15" s="8">
        <f t="shared" si="0"/>
        <v>6733000</v>
      </c>
      <c r="F15" s="17">
        <v>-2800000</v>
      </c>
      <c r="G15" s="17"/>
      <c r="H15" s="17"/>
      <c r="I15" s="1" t="s">
        <v>1040</v>
      </c>
      <c r="J15" s="50"/>
      <c r="K15" s="50"/>
    </row>
    <row r="16" spans="2:11">
      <c r="B16" s="2">
        <v>44025</v>
      </c>
      <c r="C16" s="17"/>
      <c r="D16" s="17">
        <v>-40000</v>
      </c>
      <c r="E16" s="8">
        <f t="shared" si="0"/>
        <v>6693000</v>
      </c>
      <c r="F16" s="17"/>
      <c r="G16" s="17"/>
      <c r="H16" s="17"/>
      <c r="I16" s="1" t="s">
        <v>1041</v>
      </c>
      <c r="J16" s="50"/>
      <c r="K16" s="50"/>
    </row>
    <row r="17" spans="2:15">
      <c r="B17" s="32">
        <v>44027</v>
      </c>
      <c r="C17" s="17"/>
      <c r="D17" s="17"/>
      <c r="E17" s="9">
        <f t="shared" si="0"/>
        <v>6693000</v>
      </c>
      <c r="F17" s="17">
        <v>91500</v>
      </c>
      <c r="G17" s="17"/>
      <c r="H17" s="17"/>
      <c r="I17" s="1" t="s">
        <v>976</v>
      </c>
      <c r="J17" s="50"/>
      <c r="K17" s="50"/>
    </row>
    <row r="18" spans="2:15">
      <c r="B18" s="32">
        <v>44027</v>
      </c>
      <c r="C18" s="17"/>
      <c r="D18" s="17">
        <v>-4000</v>
      </c>
      <c r="E18" s="9">
        <f t="shared" si="0"/>
        <v>6689000</v>
      </c>
      <c r="F18" s="36"/>
      <c r="G18" s="36"/>
      <c r="H18" s="36"/>
      <c r="I18" s="1" t="s">
        <v>1042</v>
      </c>
      <c r="J18" s="50"/>
      <c r="K18" s="50"/>
      <c r="L18" s="20"/>
    </row>
    <row r="19" spans="2:15" ht="12.75" thickBot="1">
      <c r="B19" s="32">
        <v>44028</v>
      </c>
      <c r="C19" s="17"/>
      <c r="D19" s="17">
        <v>-17200</v>
      </c>
      <c r="E19" s="8">
        <f t="shared" si="0"/>
        <v>6671800</v>
      </c>
      <c r="F19" s="17"/>
      <c r="G19" s="17"/>
      <c r="H19" s="17"/>
      <c r="I19" s="10" t="s">
        <v>1043</v>
      </c>
      <c r="J19" s="50"/>
      <c r="K19" s="50"/>
    </row>
    <row r="20" spans="2:15">
      <c r="B20" s="32">
        <v>44036</v>
      </c>
      <c r="C20" s="17"/>
      <c r="D20" s="17"/>
      <c r="E20" s="8">
        <f t="shared" si="0"/>
        <v>6671800</v>
      </c>
      <c r="F20" s="17">
        <v>109300</v>
      </c>
      <c r="G20" s="17"/>
      <c r="H20" s="17"/>
      <c r="I20" s="20" t="s">
        <v>917</v>
      </c>
      <c r="J20" s="50"/>
      <c r="K20" s="50"/>
      <c r="M20" s="57" t="s">
        <v>1026</v>
      </c>
      <c r="N20" s="58">
        <v>34200000</v>
      </c>
    </row>
    <row r="21" spans="2:15">
      <c r="B21" s="32">
        <v>44037</v>
      </c>
      <c r="C21" s="17"/>
      <c r="D21" s="17">
        <v>-23000</v>
      </c>
      <c r="E21" s="8">
        <f t="shared" si="0"/>
        <v>6648800</v>
      </c>
      <c r="F21" s="17"/>
      <c r="G21" s="17"/>
      <c r="H21" s="17"/>
      <c r="I21" s="20" t="s">
        <v>275</v>
      </c>
      <c r="J21" s="50"/>
      <c r="K21" s="50"/>
      <c r="M21" s="59" t="s">
        <v>1027</v>
      </c>
      <c r="N21" s="60">
        <v>-680000</v>
      </c>
    </row>
    <row r="22" spans="2:15" ht="12.75" thickBot="1">
      <c r="B22" s="32">
        <v>44037</v>
      </c>
      <c r="C22" s="17">
        <v>115000</v>
      </c>
      <c r="D22" s="17"/>
      <c r="E22" s="8">
        <f t="shared" si="0"/>
        <v>6763800</v>
      </c>
      <c r="F22" s="17"/>
      <c r="G22" s="17"/>
      <c r="H22" s="17"/>
      <c r="I22" s="20" t="s">
        <v>1044</v>
      </c>
      <c r="J22" s="50"/>
      <c r="K22" s="50"/>
      <c r="M22" s="61" t="s">
        <v>1028</v>
      </c>
      <c r="N22" s="62">
        <f>N20+N21</f>
        <v>33520000</v>
      </c>
    </row>
    <row r="23" spans="2:15">
      <c r="B23" s="32">
        <v>44038</v>
      </c>
      <c r="C23" s="17">
        <v>640000</v>
      </c>
      <c r="D23" s="17"/>
      <c r="E23" s="8">
        <f t="shared" si="0"/>
        <v>7403800</v>
      </c>
      <c r="F23" s="17"/>
      <c r="G23" s="17"/>
      <c r="H23" s="17"/>
      <c r="I23" s="10" t="s">
        <v>1045</v>
      </c>
      <c r="J23" s="50"/>
      <c r="K23" s="50"/>
      <c r="M23" s="59" t="s">
        <v>1029</v>
      </c>
      <c r="N23" s="60">
        <f>N22*0.1</f>
        <v>3352000</v>
      </c>
      <c r="O23" s="1" t="s">
        <v>1030</v>
      </c>
    </row>
    <row r="24" spans="2:15">
      <c r="B24" s="32">
        <v>44042</v>
      </c>
      <c r="C24" s="17"/>
      <c r="D24" s="17">
        <v>-28000</v>
      </c>
      <c r="E24" s="8">
        <f t="shared" si="0"/>
        <v>7375800</v>
      </c>
      <c r="F24" s="17">
        <v>-28000</v>
      </c>
      <c r="G24" s="17"/>
      <c r="H24" s="17"/>
      <c r="I24" s="10" t="s">
        <v>703</v>
      </c>
      <c r="J24" s="50"/>
      <c r="K24" s="50"/>
      <c r="M24" s="59" t="s">
        <v>1031</v>
      </c>
      <c r="N24" s="60">
        <f>N22-30000000</f>
        <v>3520000</v>
      </c>
      <c r="O24" s="1" t="s">
        <v>1032</v>
      </c>
    </row>
    <row r="25" spans="2:15" ht="12.75" thickBot="1">
      <c r="B25" s="32">
        <v>44042</v>
      </c>
      <c r="C25" s="17"/>
      <c r="D25" s="17">
        <v>-28000</v>
      </c>
      <c r="E25" s="8">
        <f t="shared" si="0"/>
        <v>7347800</v>
      </c>
      <c r="F25" s="17">
        <v>-28000</v>
      </c>
      <c r="G25" s="17"/>
      <c r="H25" s="17"/>
      <c r="I25" s="10" t="s">
        <v>702</v>
      </c>
      <c r="J25" s="20"/>
      <c r="K25" s="20"/>
      <c r="M25" s="61"/>
      <c r="N25" s="62">
        <v>270000</v>
      </c>
      <c r="O25" s="1" t="s">
        <v>1033</v>
      </c>
    </row>
    <row r="26" spans="2:15" ht="12.75" thickBot="1">
      <c r="B26" s="32">
        <v>44043</v>
      </c>
      <c r="C26" s="17"/>
      <c r="D26" s="17"/>
      <c r="E26" s="9">
        <f t="shared" si="0"/>
        <v>7347800</v>
      </c>
      <c r="F26" s="17"/>
      <c r="G26" s="17"/>
      <c r="H26" s="17">
        <v>-250300</v>
      </c>
      <c r="I26" s="1" t="s">
        <v>735</v>
      </c>
      <c r="J26" s="20"/>
      <c r="K26" s="20"/>
      <c r="M26" s="63" t="s">
        <v>1034</v>
      </c>
      <c r="N26" s="64">
        <f>SUM(N23:N25)</f>
        <v>7142000</v>
      </c>
    </row>
    <row r="27" spans="2:15">
      <c r="B27" s="32">
        <v>44043</v>
      </c>
      <c r="C27" s="17"/>
      <c r="D27" s="17"/>
      <c r="E27" s="8">
        <f t="shared" si="0"/>
        <v>7347800</v>
      </c>
      <c r="F27" s="17"/>
      <c r="G27" s="17"/>
      <c r="H27" s="17">
        <v>-250300</v>
      </c>
      <c r="I27" s="10" t="s">
        <v>406</v>
      </c>
      <c r="J27" s="20"/>
      <c r="K27" s="20"/>
    </row>
    <row r="28" spans="2:15">
      <c r="B28" s="32"/>
      <c r="C28" s="17"/>
      <c r="D28" s="17"/>
      <c r="E28" s="8">
        <f t="shared" si="0"/>
        <v>7347800</v>
      </c>
      <c r="F28" s="17">
        <f>SUM(F4:F27)</f>
        <v>-2655200</v>
      </c>
      <c r="G28" s="17"/>
      <c r="H28" s="17">
        <f>SUM(H4:H27)</f>
        <v>16809450</v>
      </c>
      <c r="I28" s="10"/>
      <c r="J28" s="20"/>
      <c r="K28" s="20"/>
      <c r="M28" s="44" t="s">
        <v>1035</v>
      </c>
      <c r="N28" s="44"/>
    </row>
    <row r="29" spans="2:15">
      <c r="B29" s="32"/>
      <c r="C29" s="17"/>
      <c r="D29" s="17"/>
      <c r="E29" s="8">
        <f t="shared" si="0"/>
        <v>7347800</v>
      </c>
      <c r="F29" s="17"/>
      <c r="G29" s="17"/>
      <c r="H29" s="17">
        <f>H28-F28</f>
        <v>19464650</v>
      </c>
      <c r="I29" s="10"/>
      <c r="J29" s="20"/>
      <c r="K29" s="20"/>
      <c r="M29" s="44" t="s">
        <v>1036</v>
      </c>
      <c r="N29" s="44"/>
    </row>
    <row r="30" spans="2:15">
      <c r="B30" s="32"/>
      <c r="C30" s="17"/>
      <c r="D30" s="17"/>
      <c r="E30" s="8">
        <f t="shared" si="0"/>
        <v>7347800</v>
      </c>
      <c r="F30" s="17"/>
      <c r="G30" s="17"/>
      <c r="H30" s="17"/>
      <c r="J30" s="20"/>
      <c r="K30" s="20"/>
    </row>
    <row r="31" spans="2:15">
      <c r="B31" s="32"/>
      <c r="C31" s="17"/>
      <c r="D31" s="17"/>
      <c r="E31" s="8">
        <f t="shared" si="0"/>
        <v>7347800</v>
      </c>
      <c r="F31" s="17"/>
      <c r="G31" s="17"/>
      <c r="H31" s="17">
        <v>-1500000</v>
      </c>
      <c r="I31" s="10" t="s">
        <v>41</v>
      </c>
      <c r="J31" s="20"/>
      <c r="K31" s="20"/>
    </row>
    <row r="32" spans="2:15">
      <c r="B32" s="32"/>
      <c r="C32" s="17"/>
      <c r="D32" s="17">
        <v>-1500000</v>
      </c>
      <c r="E32" s="8">
        <f>E31+C32+D32</f>
        <v>5847800</v>
      </c>
      <c r="F32" s="17"/>
      <c r="G32" s="17"/>
      <c r="H32" s="16"/>
      <c r="I32" s="10" t="s">
        <v>42</v>
      </c>
    </row>
    <row r="33" spans="2:18">
      <c r="B33" s="32"/>
      <c r="C33" s="17"/>
      <c r="D33" s="17"/>
      <c r="E33" s="8">
        <f t="shared" si="0"/>
        <v>5847800</v>
      </c>
      <c r="F33" s="17"/>
      <c r="G33" s="17"/>
      <c r="H33" s="16"/>
      <c r="I33" s="10"/>
    </row>
    <row r="34" spans="2:18">
      <c r="B34" s="28" t="s">
        <v>47</v>
      </c>
      <c r="C34" s="22"/>
      <c r="D34" s="22"/>
      <c r="E34" s="14">
        <f t="shared" si="0"/>
        <v>5847800</v>
      </c>
      <c r="F34" s="22"/>
      <c r="G34" s="22"/>
      <c r="H34" s="22">
        <f>H29+H31</f>
        <v>17964650</v>
      </c>
    </row>
    <row r="35" spans="2:18">
      <c r="B35" s="32"/>
      <c r="C35" s="17"/>
      <c r="D35" s="17"/>
      <c r="E35" s="9">
        <f>E34+C35+D35</f>
        <v>5847800</v>
      </c>
      <c r="F35" s="17"/>
      <c r="G35" s="17"/>
      <c r="H35" s="17"/>
      <c r="I35" s="10"/>
    </row>
    <row r="36" spans="2:18">
      <c r="B36" s="32"/>
      <c r="C36" s="17"/>
      <c r="D36" s="17"/>
      <c r="E36" s="8">
        <f t="shared" si="0"/>
        <v>5847800</v>
      </c>
      <c r="F36" s="17"/>
      <c r="G36" s="17"/>
      <c r="H36" s="17"/>
      <c r="I36" s="10"/>
    </row>
    <row r="37" spans="2:18">
      <c r="B37" s="32"/>
      <c r="C37" s="17"/>
      <c r="D37" s="17"/>
      <c r="E37" s="9">
        <f>E36+C37+D37</f>
        <v>5847800</v>
      </c>
      <c r="F37" s="17"/>
      <c r="G37" s="36"/>
      <c r="H37" s="36"/>
      <c r="I37" s="10"/>
    </row>
    <row r="38" spans="2:18">
      <c r="B38" s="32"/>
      <c r="C38" s="17"/>
      <c r="D38" s="17"/>
      <c r="E38" s="9">
        <f t="shared" si="0"/>
        <v>5847800</v>
      </c>
      <c r="F38" s="17"/>
      <c r="G38" s="17"/>
      <c r="H38" s="17"/>
      <c r="I38" s="10"/>
    </row>
    <row r="39" spans="2:18">
      <c r="B39" s="32"/>
      <c r="C39" s="17"/>
      <c r="D39" s="17"/>
      <c r="E39" s="8">
        <f t="shared" si="0"/>
        <v>5847800</v>
      </c>
      <c r="F39" s="17"/>
      <c r="G39" s="17"/>
      <c r="H39" s="17"/>
      <c r="I39" s="10"/>
    </row>
    <row r="40" spans="2:18">
      <c r="B40" s="32"/>
      <c r="C40" s="17"/>
      <c r="D40" s="17"/>
      <c r="E40" s="8">
        <f t="shared" si="0"/>
        <v>5847800</v>
      </c>
      <c r="F40" s="17"/>
      <c r="G40" s="17"/>
      <c r="H40" s="17"/>
      <c r="I40" s="10"/>
    </row>
    <row r="41" spans="2:18">
      <c r="B41" s="32"/>
      <c r="C41" s="17"/>
      <c r="D41" s="17"/>
      <c r="E41" s="8">
        <f t="shared" si="0"/>
        <v>5847800</v>
      </c>
      <c r="F41" s="17"/>
      <c r="G41" s="17"/>
      <c r="H41" s="17"/>
      <c r="J41" s="55"/>
      <c r="K41" s="19" t="s">
        <v>971</v>
      </c>
    </row>
    <row r="42" spans="2:18">
      <c r="B42" s="32"/>
      <c r="C42" s="17"/>
      <c r="D42" s="17"/>
      <c r="E42" s="8">
        <f t="shared" si="0"/>
        <v>5847800</v>
      </c>
      <c r="F42" s="17"/>
      <c r="G42" s="17"/>
      <c r="H42" s="17"/>
      <c r="I42" s="10"/>
      <c r="J42" s="55">
        <v>31700</v>
      </c>
      <c r="K42" s="19" t="s">
        <v>972</v>
      </c>
      <c r="L42" s="23">
        <v>43917</v>
      </c>
    </row>
    <row r="43" spans="2:18">
      <c r="B43" s="32"/>
      <c r="C43" s="17"/>
      <c r="D43" s="17"/>
      <c r="E43" s="8">
        <f t="shared" si="0"/>
        <v>5847800</v>
      </c>
      <c r="F43" s="17"/>
      <c r="G43" s="17"/>
      <c r="H43" s="17"/>
      <c r="I43" s="10"/>
      <c r="J43" s="55">
        <v>126900</v>
      </c>
      <c r="K43" s="19" t="s">
        <v>973</v>
      </c>
      <c r="L43" s="23">
        <v>43917</v>
      </c>
    </row>
    <row r="44" spans="2:18">
      <c r="B44" s="32"/>
      <c r="C44" s="17"/>
      <c r="D44" s="17"/>
      <c r="E44" s="8">
        <f t="shared" si="0"/>
        <v>5847800</v>
      </c>
      <c r="F44" s="17"/>
      <c r="G44" s="17"/>
      <c r="H44" s="17"/>
      <c r="I44" s="10"/>
      <c r="J44" s="55">
        <v>28600</v>
      </c>
      <c r="K44" s="19" t="s">
        <v>972</v>
      </c>
      <c r="L44" s="23">
        <v>43951</v>
      </c>
    </row>
    <row r="45" spans="2:18">
      <c r="B45" s="32"/>
      <c r="C45" s="17"/>
      <c r="D45" s="17"/>
      <c r="E45" s="8">
        <f t="shared" si="0"/>
        <v>5847800</v>
      </c>
      <c r="F45" s="17"/>
      <c r="G45" s="17"/>
      <c r="H45" s="17"/>
      <c r="I45" s="10"/>
      <c r="J45" s="55">
        <v>127900</v>
      </c>
      <c r="K45" s="19" t="s">
        <v>978</v>
      </c>
      <c r="L45" s="23">
        <v>43951</v>
      </c>
    </row>
    <row r="46" spans="2:18">
      <c r="B46" s="32"/>
      <c r="C46" s="17"/>
      <c r="D46" s="17"/>
      <c r="E46" s="8">
        <f t="shared" si="0"/>
        <v>5847800</v>
      </c>
      <c r="F46" s="17"/>
      <c r="G46" s="17"/>
      <c r="H46" s="17"/>
      <c r="I46" s="10"/>
      <c r="J46" s="55">
        <v>28600</v>
      </c>
      <c r="K46" s="19" t="s">
        <v>972</v>
      </c>
      <c r="L46" s="23">
        <v>43980</v>
      </c>
    </row>
    <row r="47" spans="2:18">
      <c r="B47" s="32"/>
      <c r="C47" s="17"/>
      <c r="D47" s="17"/>
      <c r="E47" s="8">
        <f t="shared" si="0"/>
        <v>5847800</v>
      </c>
      <c r="F47" s="17"/>
      <c r="G47" s="17"/>
      <c r="H47" s="17"/>
      <c r="I47" s="10"/>
      <c r="J47" s="55">
        <v>126900</v>
      </c>
      <c r="K47" s="19" t="s">
        <v>992</v>
      </c>
      <c r="L47" s="23">
        <v>43980</v>
      </c>
    </row>
    <row r="48" spans="2:18">
      <c r="B48" s="32"/>
      <c r="C48" s="17"/>
      <c r="D48" s="17"/>
      <c r="E48" s="8">
        <f t="shared" si="0"/>
        <v>5847800</v>
      </c>
      <c r="F48" s="17"/>
      <c r="G48" s="17"/>
      <c r="H48" s="17"/>
      <c r="I48" s="10"/>
      <c r="J48" s="53">
        <f>SUM(J42:J47)</f>
        <v>470600</v>
      </c>
      <c r="K48" s="53" t="s">
        <v>444</v>
      </c>
      <c r="M48" s="44" t="s">
        <v>1017</v>
      </c>
      <c r="N48" s="44"/>
      <c r="O48" s="44"/>
      <c r="P48" s="44"/>
      <c r="Q48" s="44"/>
      <c r="R48" s="44"/>
    </row>
    <row r="49" spans="1:13">
      <c r="B49" s="32"/>
      <c r="C49" s="17"/>
      <c r="D49" s="17"/>
      <c r="E49" s="8">
        <f t="shared" si="0"/>
        <v>5847800</v>
      </c>
      <c r="F49" s="17"/>
      <c r="G49" s="17"/>
      <c r="H49" s="17"/>
      <c r="I49" s="10"/>
      <c r="J49" s="20"/>
      <c r="K49" s="20"/>
    </row>
    <row r="50" spans="1:13">
      <c r="B50" s="32"/>
      <c r="C50" s="17"/>
      <c r="D50" s="17"/>
      <c r="E50" s="8">
        <f t="shared" si="0"/>
        <v>5847800</v>
      </c>
      <c r="F50" s="17"/>
      <c r="G50" s="17"/>
      <c r="H50" s="17"/>
      <c r="I50" s="10"/>
      <c r="J50" s="53"/>
      <c r="K50" s="53" t="s">
        <v>1013</v>
      </c>
      <c r="L50" s="44"/>
      <c r="M50" s="44"/>
    </row>
    <row r="51" spans="1:13">
      <c r="A51" s="10"/>
      <c r="B51" s="32"/>
      <c r="C51" s="17"/>
      <c r="D51" s="17"/>
      <c r="E51" s="8">
        <f t="shared" si="0"/>
        <v>5847800</v>
      </c>
      <c r="F51" s="17"/>
      <c r="G51" s="17"/>
      <c r="H51" s="17"/>
      <c r="I51" s="10"/>
      <c r="J51" s="20">
        <v>114000</v>
      </c>
      <c r="K51" s="20" t="s">
        <v>1003</v>
      </c>
      <c r="L51" s="2">
        <v>44000</v>
      </c>
    </row>
    <row r="52" spans="1:13">
      <c r="B52" s="39"/>
      <c r="C52" s="36"/>
      <c r="D52" s="36"/>
      <c r="E52" s="8">
        <f t="shared" si="0"/>
        <v>5847800</v>
      </c>
      <c r="F52" s="36"/>
      <c r="G52" s="36"/>
      <c r="H52" s="36"/>
      <c r="I52" s="10"/>
      <c r="J52" s="20">
        <v>405000</v>
      </c>
      <c r="K52" s="20" t="s">
        <v>1004</v>
      </c>
      <c r="L52" s="2">
        <v>43998</v>
      </c>
    </row>
    <row r="53" spans="1:13">
      <c r="B53" s="32"/>
      <c r="C53" s="17"/>
      <c r="D53" s="17"/>
      <c r="E53" s="8">
        <f t="shared" si="0"/>
        <v>5847800</v>
      </c>
      <c r="F53" s="17"/>
      <c r="G53" s="17"/>
      <c r="H53" s="17"/>
      <c r="I53" s="10"/>
      <c r="J53" s="20">
        <v>70000</v>
      </c>
      <c r="K53" s="55" t="s">
        <v>1005</v>
      </c>
      <c r="L53" s="2">
        <v>43998</v>
      </c>
    </row>
    <row r="54" spans="1:13">
      <c r="B54" s="32"/>
      <c r="C54" s="17"/>
      <c r="D54" s="17"/>
      <c r="E54" s="8">
        <f t="shared" si="0"/>
        <v>5847800</v>
      </c>
      <c r="F54" s="17"/>
      <c r="G54" s="17"/>
      <c r="H54" s="17"/>
      <c r="I54" s="10"/>
      <c r="J54" s="20">
        <v>17000</v>
      </c>
      <c r="K54" s="20" t="s">
        <v>1006</v>
      </c>
      <c r="L54" s="2">
        <v>43998</v>
      </c>
    </row>
    <row r="55" spans="1:13">
      <c r="B55" s="2"/>
      <c r="C55" s="17"/>
      <c r="D55" s="17"/>
      <c r="E55" s="8">
        <f t="shared" si="0"/>
        <v>5847800</v>
      </c>
      <c r="F55" s="17"/>
      <c r="G55" s="17"/>
      <c r="H55" s="17"/>
      <c r="I55" s="10"/>
      <c r="J55" s="20">
        <v>55000</v>
      </c>
      <c r="K55" s="20" t="s">
        <v>1007</v>
      </c>
      <c r="L55" s="2">
        <v>43998</v>
      </c>
    </row>
    <row r="56" spans="1:13">
      <c r="B56" s="2"/>
      <c r="C56" s="17"/>
      <c r="D56" s="17"/>
      <c r="E56" s="8">
        <f t="shared" si="0"/>
        <v>5847800</v>
      </c>
      <c r="F56" s="17"/>
      <c r="G56" s="17"/>
      <c r="H56" s="17"/>
      <c r="I56" s="10"/>
      <c r="J56" s="20">
        <v>185000</v>
      </c>
      <c r="K56" s="20" t="s">
        <v>1008</v>
      </c>
      <c r="L56" s="2">
        <v>43998</v>
      </c>
    </row>
    <row r="57" spans="1:13">
      <c r="B57" s="2"/>
      <c r="C57" s="17"/>
      <c r="D57" s="17"/>
      <c r="E57" s="8">
        <f t="shared" si="0"/>
        <v>5847800</v>
      </c>
      <c r="F57" s="17"/>
      <c r="G57" s="17"/>
      <c r="H57" s="17"/>
      <c r="I57" s="10"/>
      <c r="J57" s="20">
        <v>-25000</v>
      </c>
      <c r="K57" s="20" t="s">
        <v>1009</v>
      </c>
    </row>
    <row r="58" spans="1:13">
      <c r="B58" s="2"/>
      <c r="C58" s="17"/>
      <c r="D58" s="17"/>
      <c r="E58" s="8">
        <f t="shared" si="0"/>
        <v>5847800</v>
      </c>
      <c r="F58" s="17"/>
      <c r="G58" s="17"/>
      <c r="H58" s="17"/>
      <c r="I58" s="10"/>
      <c r="J58" s="56">
        <f>SUM(J51:J57)</f>
        <v>821000</v>
      </c>
      <c r="K58" s="56" t="s">
        <v>444</v>
      </c>
    </row>
    <row r="59" spans="1:13">
      <c r="B59" s="32"/>
      <c r="C59" s="17"/>
      <c r="D59" s="17"/>
      <c r="E59" s="8">
        <f t="shared" si="0"/>
        <v>5847800</v>
      </c>
      <c r="F59" s="17"/>
      <c r="G59" s="17"/>
      <c r="H59" s="17"/>
      <c r="I59" s="10"/>
      <c r="J59" s="53">
        <v>-471000</v>
      </c>
      <c r="K59" s="44" t="s">
        <v>1015</v>
      </c>
      <c r="L59" s="2"/>
    </row>
    <row r="60" spans="1:13">
      <c r="B60" s="39"/>
      <c r="C60" s="36"/>
      <c r="D60" s="36"/>
      <c r="E60" s="8">
        <f t="shared" si="0"/>
        <v>5847800</v>
      </c>
      <c r="F60" s="36"/>
      <c r="G60" s="36"/>
      <c r="H60" s="36"/>
      <c r="J60" s="53">
        <f>J58+J59</f>
        <v>350000</v>
      </c>
      <c r="K60" s="44" t="s">
        <v>714</v>
      </c>
      <c r="L60" s="2">
        <v>44000</v>
      </c>
    </row>
    <row r="61" spans="1:13">
      <c r="B61" s="32"/>
      <c r="C61" s="17"/>
      <c r="D61" s="17"/>
      <c r="E61" s="8">
        <f t="shared" si="0"/>
        <v>5847800</v>
      </c>
      <c r="F61" s="17"/>
      <c r="G61" s="17"/>
      <c r="H61" s="17"/>
      <c r="I61" s="10"/>
      <c r="J61" s="20"/>
      <c r="L61" s="2"/>
    </row>
    <row r="62" spans="1:13">
      <c r="B62" s="32"/>
      <c r="C62" s="17"/>
      <c r="D62" s="17"/>
      <c r="E62" s="8">
        <f t="shared" si="0"/>
        <v>5847800</v>
      </c>
      <c r="F62" s="17"/>
      <c r="G62" s="17"/>
      <c r="H62" s="17"/>
      <c r="I62" s="10"/>
      <c r="J62" s="56"/>
      <c r="K62" s="56"/>
    </row>
    <row r="63" spans="1:13">
      <c r="B63" s="32"/>
      <c r="C63" s="17"/>
      <c r="D63" s="17"/>
      <c r="E63" s="8">
        <f t="shared" si="0"/>
        <v>5847800</v>
      </c>
      <c r="F63" s="17"/>
      <c r="G63" s="17"/>
      <c r="H63" s="17"/>
      <c r="I63" s="10"/>
      <c r="J63" s="20"/>
      <c r="K63" s="20"/>
    </row>
    <row r="64" spans="1:13">
      <c r="B64" s="32"/>
      <c r="C64" s="17"/>
      <c r="D64" s="17"/>
      <c r="E64" s="8">
        <f t="shared" si="0"/>
        <v>5847800</v>
      </c>
      <c r="F64" s="17"/>
      <c r="G64" s="17"/>
      <c r="H64" s="17"/>
      <c r="I64" s="10"/>
      <c r="J64" s="20"/>
      <c r="K64" s="20"/>
    </row>
    <row r="65" spans="2:13">
      <c r="B65" s="32"/>
      <c r="C65" s="17"/>
      <c r="D65" s="17"/>
      <c r="E65" s="8">
        <f t="shared" si="0"/>
        <v>5847800</v>
      </c>
      <c r="F65" s="17"/>
      <c r="G65" s="17"/>
      <c r="H65" s="17"/>
      <c r="I65" s="10"/>
      <c r="J65" s="20"/>
      <c r="K65" s="20"/>
    </row>
    <row r="66" spans="2:13">
      <c r="B66" s="32"/>
      <c r="C66" s="17"/>
      <c r="D66" s="17"/>
      <c r="E66" s="8">
        <f t="shared" si="0"/>
        <v>5847800</v>
      </c>
      <c r="F66" s="17"/>
      <c r="G66" s="17"/>
      <c r="H66" s="17"/>
      <c r="I66" s="10"/>
      <c r="J66" s="20"/>
      <c r="K66" s="20"/>
    </row>
    <row r="67" spans="2:13">
      <c r="B67" s="32"/>
      <c r="C67" s="17"/>
      <c r="D67" s="17"/>
      <c r="E67" s="8">
        <f t="shared" si="0"/>
        <v>5847800</v>
      </c>
      <c r="F67" s="17"/>
      <c r="G67" s="17"/>
      <c r="H67" s="17"/>
      <c r="I67" s="10"/>
      <c r="J67" s="20"/>
      <c r="K67" s="20"/>
    </row>
    <row r="68" spans="2:13">
      <c r="B68" s="32"/>
      <c r="C68" s="17"/>
      <c r="D68" s="17"/>
      <c r="E68" s="8">
        <f t="shared" si="0"/>
        <v>5847800</v>
      </c>
      <c r="F68" s="17"/>
      <c r="G68" s="17"/>
      <c r="H68" s="17"/>
      <c r="I68" s="10"/>
      <c r="J68" s="20"/>
      <c r="K68" s="20"/>
    </row>
    <row r="69" spans="2:13">
      <c r="B69" s="32"/>
      <c r="C69" s="17"/>
      <c r="D69" s="17"/>
      <c r="E69" s="8">
        <f t="shared" si="0"/>
        <v>5847800</v>
      </c>
      <c r="F69" s="17"/>
      <c r="G69" s="17"/>
      <c r="H69" s="17"/>
      <c r="I69" s="10"/>
      <c r="J69" s="20"/>
      <c r="K69" s="20"/>
      <c r="M69" s="2"/>
    </row>
    <row r="70" spans="2:13">
      <c r="B70" s="32"/>
      <c r="C70" s="17"/>
      <c r="D70" s="17"/>
      <c r="E70" s="8">
        <f t="shared" ref="E70:E133" si="1">E69+C70+D70</f>
        <v>5847800</v>
      </c>
      <c r="F70" s="17"/>
      <c r="G70" s="17"/>
      <c r="H70" s="17"/>
      <c r="I70" s="10"/>
      <c r="J70" s="20"/>
      <c r="K70" s="20"/>
      <c r="M70" s="2"/>
    </row>
    <row r="71" spans="2:13">
      <c r="B71" s="32"/>
      <c r="C71" s="17"/>
      <c r="D71" s="17"/>
      <c r="E71" s="8">
        <f t="shared" si="1"/>
        <v>5847800</v>
      </c>
      <c r="F71" s="17"/>
      <c r="G71" s="17"/>
      <c r="H71" s="17"/>
      <c r="I71" s="10"/>
      <c r="J71" s="20"/>
      <c r="K71" s="20"/>
    </row>
    <row r="72" spans="2:13">
      <c r="B72" s="32"/>
      <c r="C72" s="17"/>
      <c r="D72" s="17"/>
      <c r="E72" s="8">
        <f t="shared" si="1"/>
        <v>5847800</v>
      </c>
      <c r="F72" s="17"/>
      <c r="G72" s="17"/>
      <c r="H72" s="17"/>
      <c r="J72" s="20"/>
      <c r="K72" s="20"/>
    </row>
    <row r="73" spans="2:13">
      <c r="B73" s="32"/>
      <c r="C73" s="17"/>
      <c r="D73" s="17"/>
      <c r="E73" s="8">
        <f t="shared" si="1"/>
        <v>5847800</v>
      </c>
      <c r="F73" s="17"/>
      <c r="G73" s="17"/>
      <c r="H73" s="17"/>
      <c r="I73" s="10"/>
      <c r="J73" s="20"/>
      <c r="K73" s="20"/>
    </row>
    <row r="74" spans="2:13">
      <c r="B74" s="32"/>
      <c r="C74" s="17"/>
      <c r="D74" s="17"/>
      <c r="E74" s="8">
        <f t="shared" si="1"/>
        <v>5847800</v>
      </c>
      <c r="F74" s="17"/>
      <c r="G74" s="17"/>
      <c r="H74" s="17"/>
      <c r="I74" s="10"/>
      <c r="J74" s="20"/>
      <c r="K74" s="20"/>
    </row>
    <row r="75" spans="2:13">
      <c r="B75" s="32"/>
      <c r="C75" s="17"/>
      <c r="D75" s="17"/>
      <c r="E75" s="8">
        <f t="shared" si="1"/>
        <v>5847800</v>
      </c>
      <c r="F75" s="17"/>
      <c r="G75" s="17"/>
      <c r="H75" s="17"/>
      <c r="I75" s="10"/>
      <c r="J75" s="20"/>
      <c r="K75" s="20"/>
    </row>
    <row r="76" spans="2:13">
      <c r="B76" s="32"/>
      <c r="C76" s="17"/>
      <c r="D76" s="17"/>
      <c r="E76" s="8">
        <f t="shared" si="1"/>
        <v>5847800</v>
      </c>
      <c r="F76" s="17"/>
      <c r="G76" s="17"/>
      <c r="H76" s="17"/>
      <c r="I76" s="10"/>
      <c r="J76" s="20"/>
      <c r="K76" s="20"/>
    </row>
    <row r="77" spans="2:13">
      <c r="B77" s="32"/>
      <c r="C77" s="17"/>
      <c r="D77" s="17"/>
      <c r="E77" s="8">
        <f t="shared" si="1"/>
        <v>5847800</v>
      </c>
      <c r="F77" s="17"/>
      <c r="G77" s="17"/>
      <c r="H77" s="17"/>
      <c r="I77" s="10"/>
    </row>
    <row r="78" spans="2:13">
      <c r="B78" s="32"/>
      <c r="C78" s="17"/>
      <c r="D78" s="17"/>
      <c r="E78" s="8">
        <f t="shared" si="1"/>
        <v>5847800</v>
      </c>
      <c r="F78" s="17"/>
      <c r="G78" s="17"/>
      <c r="H78" s="17"/>
      <c r="I78" s="10"/>
      <c r="J78" s="20"/>
      <c r="K78" s="20"/>
    </row>
    <row r="79" spans="2:13">
      <c r="B79" s="32"/>
      <c r="C79" s="17"/>
      <c r="D79" s="17"/>
      <c r="E79" s="8">
        <f t="shared" si="1"/>
        <v>5847800</v>
      </c>
      <c r="F79" s="17"/>
      <c r="G79" s="17"/>
      <c r="H79" s="17"/>
      <c r="I79" s="10"/>
      <c r="J79" s="20"/>
      <c r="K79" s="20"/>
    </row>
    <row r="80" spans="2:13">
      <c r="B80" s="32"/>
      <c r="C80" s="17"/>
      <c r="D80" s="17"/>
      <c r="E80" s="8">
        <f t="shared" si="1"/>
        <v>5847800</v>
      </c>
      <c r="F80" s="17"/>
      <c r="G80" s="17"/>
      <c r="H80" s="17"/>
      <c r="I80" s="10"/>
      <c r="J80" s="20"/>
      <c r="K80" s="20"/>
    </row>
    <row r="81" spans="1:12">
      <c r="B81" s="32"/>
      <c r="C81" s="36"/>
      <c r="D81" s="17"/>
      <c r="E81" s="8">
        <f t="shared" si="1"/>
        <v>5847800</v>
      </c>
      <c r="F81" s="36"/>
      <c r="G81" s="36"/>
      <c r="H81" s="36"/>
      <c r="I81" s="10"/>
    </row>
    <row r="82" spans="1:12">
      <c r="B82" s="32"/>
      <c r="C82" s="17"/>
      <c r="D82" s="17"/>
      <c r="E82" s="8">
        <f t="shared" si="1"/>
        <v>5847800</v>
      </c>
      <c r="F82" s="17"/>
      <c r="G82" s="17"/>
      <c r="H82" s="17"/>
      <c r="I82" s="10"/>
    </row>
    <row r="83" spans="1:12">
      <c r="B83" s="32"/>
      <c r="C83" s="17"/>
      <c r="D83" s="17"/>
      <c r="E83" s="8">
        <f t="shared" si="1"/>
        <v>5847800</v>
      </c>
      <c r="F83" s="17"/>
      <c r="G83" s="17"/>
      <c r="H83" s="17"/>
      <c r="I83" s="10"/>
    </row>
    <row r="84" spans="1:12">
      <c r="B84" s="32"/>
      <c r="C84" s="17"/>
      <c r="D84" s="17"/>
      <c r="E84" s="8">
        <f t="shared" si="1"/>
        <v>5847800</v>
      </c>
      <c r="F84" s="17"/>
      <c r="G84" s="17"/>
      <c r="H84" s="17"/>
      <c r="I84" s="10"/>
    </row>
    <row r="85" spans="1:12">
      <c r="B85" s="32"/>
      <c r="C85" s="17"/>
      <c r="D85" s="17"/>
      <c r="E85" s="8">
        <f t="shared" si="1"/>
        <v>5847800</v>
      </c>
      <c r="F85" s="17"/>
      <c r="G85" s="17"/>
      <c r="H85" s="17"/>
      <c r="I85" s="10"/>
      <c r="J85" s="10"/>
      <c r="K85" s="10"/>
      <c r="L85" s="10"/>
    </row>
    <row r="86" spans="1:12">
      <c r="B86" s="32"/>
      <c r="C86" s="17"/>
      <c r="D86" s="17"/>
      <c r="E86" s="8">
        <f t="shared" si="1"/>
        <v>5847800</v>
      </c>
      <c r="F86" s="17"/>
      <c r="G86" s="17"/>
      <c r="H86" s="17"/>
      <c r="I86" s="10"/>
    </row>
    <row r="87" spans="1:12">
      <c r="B87" s="32"/>
      <c r="C87" s="17"/>
      <c r="D87" s="17"/>
      <c r="E87" s="8">
        <f t="shared" si="1"/>
        <v>5847800</v>
      </c>
      <c r="F87" s="17"/>
      <c r="G87" s="17"/>
      <c r="H87" s="17"/>
      <c r="I87" s="10"/>
      <c r="J87" s="10"/>
      <c r="K87" s="10"/>
    </row>
    <row r="88" spans="1:12">
      <c r="B88" s="2"/>
      <c r="C88" s="16"/>
      <c r="D88" s="16"/>
      <c r="E88" s="8">
        <f t="shared" si="1"/>
        <v>5847800</v>
      </c>
      <c r="F88" s="10"/>
      <c r="G88" s="10"/>
      <c r="H88" s="10"/>
      <c r="I88" s="10"/>
      <c r="J88" s="10"/>
      <c r="K88" s="10"/>
    </row>
    <row r="89" spans="1:12">
      <c r="B89" s="2"/>
      <c r="C89" s="16"/>
      <c r="D89" s="16"/>
      <c r="E89" s="8">
        <f t="shared" si="1"/>
        <v>5847800</v>
      </c>
      <c r="F89" s="10"/>
      <c r="G89" s="10"/>
      <c r="H89" s="17"/>
      <c r="I89" s="10"/>
      <c r="J89" s="10"/>
      <c r="K89" s="10"/>
    </row>
    <row r="90" spans="1:12">
      <c r="B90" s="39"/>
      <c r="C90" s="36"/>
      <c r="D90" s="36"/>
      <c r="E90" s="8">
        <f t="shared" si="1"/>
        <v>5847800</v>
      </c>
      <c r="F90" s="48"/>
      <c r="G90" s="48"/>
      <c r="H90" s="36"/>
      <c r="I90" s="10"/>
      <c r="J90" s="10"/>
      <c r="K90" s="10"/>
    </row>
    <row r="91" spans="1:12">
      <c r="B91" s="2"/>
      <c r="C91" s="16"/>
      <c r="D91" s="16"/>
      <c r="E91" s="8">
        <f t="shared" si="1"/>
        <v>5847800</v>
      </c>
      <c r="F91" s="17"/>
      <c r="G91" s="17"/>
      <c r="H91" s="10"/>
      <c r="I91" s="48"/>
      <c r="J91" s="10"/>
      <c r="K91" s="10"/>
    </row>
    <row r="92" spans="1:12">
      <c r="B92" s="2"/>
      <c r="C92" s="16"/>
      <c r="D92" s="16"/>
      <c r="E92" s="8">
        <f t="shared" si="1"/>
        <v>5847800</v>
      </c>
      <c r="F92" s="17"/>
      <c r="G92" s="17"/>
      <c r="H92" s="17"/>
      <c r="I92" s="48"/>
      <c r="J92" s="10"/>
      <c r="K92" s="10"/>
    </row>
    <row r="93" spans="1:12">
      <c r="A93" s="44"/>
      <c r="B93" s="44"/>
      <c r="C93" s="43"/>
      <c r="D93" s="43">
        <v>-33800</v>
      </c>
      <c r="E93" s="8">
        <f t="shared" si="1"/>
        <v>5814000</v>
      </c>
      <c r="F93" s="43"/>
      <c r="G93" s="43"/>
      <c r="H93" s="43"/>
      <c r="I93" s="44" t="s">
        <v>263</v>
      </c>
    </row>
    <row r="94" spans="1:12">
      <c r="B94" s="39"/>
      <c r="C94" s="17"/>
      <c r="D94" s="17"/>
      <c r="E94" s="8">
        <f t="shared" si="1"/>
        <v>5814000</v>
      </c>
      <c r="F94" s="17"/>
      <c r="G94" s="17"/>
      <c r="H94" s="17"/>
      <c r="I94" s="10"/>
    </row>
    <row r="95" spans="1:12">
      <c r="B95" s="32"/>
      <c r="C95" s="17"/>
      <c r="D95" s="17"/>
      <c r="E95" s="8">
        <f t="shared" si="1"/>
        <v>5814000</v>
      </c>
      <c r="F95" s="17"/>
      <c r="G95" s="17"/>
      <c r="H95" s="17"/>
      <c r="I95" s="10"/>
    </row>
    <row r="96" spans="1:12">
      <c r="B96" s="39"/>
      <c r="C96" s="17"/>
      <c r="D96" s="17"/>
      <c r="E96" s="8">
        <f t="shared" si="1"/>
        <v>5814000</v>
      </c>
      <c r="F96" s="36"/>
      <c r="G96" s="36"/>
      <c r="H96" s="36"/>
    </row>
    <row r="97" spans="2:14">
      <c r="B97" s="2"/>
      <c r="C97" s="16"/>
      <c r="D97" s="16"/>
      <c r="E97" s="8">
        <f t="shared" si="1"/>
        <v>5814000</v>
      </c>
      <c r="F97" s="17"/>
      <c r="G97" s="17"/>
      <c r="H97" s="17"/>
      <c r="I97" s="10"/>
      <c r="K97" s="44" t="s">
        <v>790</v>
      </c>
    </row>
    <row r="98" spans="2:14">
      <c r="B98" s="2"/>
      <c r="C98" s="16"/>
      <c r="D98" s="16"/>
      <c r="E98" s="8">
        <f t="shared" si="1"/>
        <v>5814000</v>
      </c>
      <c r="F98" s="17"/>
      <c r="G98" s="17"/>
      <c r="H98" s="17"/>
      <c r="I98" s="48"/>
      <c r="J98" s="48"/>
      <c r="K98" s="44" t="s">
        <v>784</v>
      </c>
      <c r="L98" s="53">
        <v>-18000000</v>
      </c>
      <c r="M98" s="44" t="s">
        <v>788</v>
      </c>
      <c r="N98" s="44"/>
    </row>
    <row r="99" spans="2:14">
      <c r="B99" s="2"/>
      <c r="C99" s="16"/>
      <c r="D99" s="16"/>
      <c r="E99" s="8">
        <f t="shared" si="1"/>
        <v>5814000</v>
      </c>
      <c r="F99" s="17"/>
      <c r="G99" s="17"/>
      <c r="H99" s="17"/>
      <c r="I99" s="48"/>
      <c r="J99" s="48"/>
      <c r="K99" s="44" t="s">
        <v>784</v>
      </c>
      <c r="L99" s="53">
        <v>-35000000</v>
      </c>
      <c r="M99" s="44" t="s">
        <v>789</v>
      </c>
      <c r="N99" s="44"/>
    </row>
    <row r="100" spans="2:14">
      <c r="B100" s="2"/>
      <c r="C100" s="16"/>
      <c r="D100" s="16"/>
      <c r="E100" s="8">
        <f t="shared" si="1"/>
        <v>5814000</v>
      </c>
      <c r="F100" s="16"/>
      <c r="G100" s="16"/>
      <c r="H100" s="16"/>
      <c r="I100" s="48"/>
      <c r="J100" s="48"/>
      <c r="K100" s="44" t="s">
        <v>784</v>
      </c>
      <c r="L100" s="53">
        <v>-10000000</v>
      </c>
      <c r="M100" s="44" t="s">
        <v>782</v>
      </c>
      <c r="N100" s="44"/>
    </row>
    <row r="101" spans="2:14">
      <c r="B101" s="2"/>
      <c r="C101" s="16"/>
      <c r="D101" s="16"/>
      <c r="E101" s="8">
        <f t="shared" si="1"/>
        <v>5814000</v>
      </c>
      <c r="F101" s="16"/>
      <c r="G101" s="16"/>
      <c r="H101" s="16"/>
      <c r="I101" s="54"/>
      <c r="J101" s="48"/>
      <c r="K101" s="44" t="s">
        <v>785</v>
      </c>
      <c r="L101" s="53">
        <f>SUM(L98:L100)</f>
        <v>-63000000</v>
      </c>
      <c r="M101" s="44"/>
      <c r="N101" s="44"/>
    </row>
    <row r="102" spans="2:14">
      <c r="B102" s="2"/>
      <c r="C102" s="16"/>
      <c r="D102" s="16"/>
      <c r="E102" s="8">
        <f t="shared" si="1"/>
        <v>5814000</v>
      </c>
      <c r="F102" s="16"/>
      <c r="G102" s="16"/>
      <c r="H102" s="16"/>
      <c r="I102" s="48"/>
      <c r="J102" s="48"/>
      <c r="K102" s="44"/>
      <c r="L102" s="53">
        <v>80000000</v>
      </c>
      <c r="M102" s="44" t="s">
        <v>713</v>
      </c>
      <c r="N102" s="44"/>
    </row>
    <row r="103" spans="2:14">
      <c r="B103" s="2"/>
      <c r="C103" s="16"/>
      <c r="D103" s="16"/>
      <c r="E103" s="8">
        <f t="shared" si="1"/>
        <v>5814000</v>
      </c>
      <c r="F103" s="16"/>
      <c r="G103" s="16"/>
      <c r="H103" s="16"/>
      <c r="I103" s="48"/>
      <c r="J103" s="48"/>
      <c r="K103" s="44"/>
      <c r="L103" s="53">
        <f>L101+L102</f>
        <v>17000000</v>
      </c>
      <c r="M103" s="44" t="s">
        <v>714</v>
      </c>
      <c r="N103" s="44"/>
    </row>
    <row r="104" spans="2:14">
      <c r="B104" s="2"/>
      <c r="C104" s="16"/>
      <c r="D104" s="16"/>
      <c r="E104" s="8">
        <f t="shared" si="1"/>
        <v>5814000</v>
      </c>
      <c r="F104" s="16"/>
      <c r="G104" s="16"/>
      <c r="H104" s="16"/>
      <c r="I104" s="10"/>
      <c r="J104" s="10"/>
      <c r="K104" s="44" t="s">
        <v>784</v>
      </c>
      <c r="L104" s="53">
        <v>-10000000</v>
      </c>
      <c r="M104" s="44" t="s">
        <v>783</v>
      </c>
      <c r="N104" s="19"/>
    </row>
    <row r="105" spans="2:14">
      <c r="B105" s="2"/>
      <c r="C105" s="16"/>
      <c r="D105" s="16"/>
      <c r="E105" s="8">
        <f t="shared" si="1"/>
        <v>5814000</v>
      </c>
      <c r="F105" s="16"/>
      <c r="G105" s="16"/>
      <c r="H105" s="16"/>
      <c r="K105" s="44" t="s">
        <v>784</v>
      </c>
      <c r="L105" s="53">
        <v>-7000000</v>
      </c>
      <c r="M105" s="44" t="s">
        <v>786</v>
      </c>
      <c r="N105" s="19"/>
    </row>
    <row r="106" spans="2:14">
      <c r="B106" s="2"/>
      <c r="C106" s="16"/>
      <c r="D106" s="16"/>
      <c r="E106" s="8">
        <f t="shared" si="1"/>
        <v>5814000</v>
      </c>
      <c r="F106" s="16"/>
      <c r="G106" s="16"/>
      <c r="H106" s="16"/>
      <c r="K106" s="44" t="s">
        <v>714</v>
      </c>
      <c r="L106" s="53">
        <f>L103+L104+L105</f>
        <v>0</v>
      </c>
    </row>
    <row r="107" spans="2:14">
      <c r="B107" s="2"/>
      <c r="C107" s="16"/>
      <c r="D107" s="16"/>
      <c r="E107" s="8">
        <f t="shared" si="1"/>
        <v>5814000</v>
      </c>
      <c r="F107" s="16"/>
      <c r="G107" s="16"/>
      <c r="H107" s="16"/>
    </row>
    <row r="108" spans="2:14">
      <c r="B108" s="2"/>
      <c r="C108" s="17"/>
      <c r="D108" s="17"/>
      <c r="E108" s="8">
        <f t="shared" si="1"/>
        <v>5814000</v>
      </c>
      <c r="F108" s="17"/>
      <c r="G108" s="17"/>
      <c r="H108" s="17"/>
      <c r="I108" s="10"/>
    </row>
    <row r="109" spans="2:14">
      <c r="B109" s="32"/>
      <c r="C109" s="17"/>
      <c r="D109" s="17"/>
      <c r="E109" s="8">
        <f t="shared" si="1"/>
        <v>5814000</v>
      </c>
      <c r="F109" s="17"/>
      <c r="G109" s="17"/>
      <c r="H109" s="17"/>
      <c r="I109" s="10"/>
      <c r="J109" s="10"/>
      <c r="K109" s="10"/>
      <c r="L109" s="10"/>
      <c r="M109" s="10"/>
    </row>
    <row r="110" spans="2:14">
      <c r="B110" s="32"/>
      <c r="C110" s="17"/>
      <c r="D110" s="17"/>
      <c r="E110" s="8">
        <f t="shared" si="1"/>
        <v>5814000</v>
      </c>
      <c r="F110" s="17"/>
      <c r="G110" s="17"/>
      <c r="H110" s="17"/>
      <c r="I110" s="10"/>
      <c r="J110" s="10"/>
      <c r="K110" s="10"/>
      <c r="L110" s="10"/>
      <c r="M110" s="10"/>
    </row>
    <row r="111" spans="2:14">
      <c r="B111" s="32"/>
      <c r="C111" s="17"/>
      <c r="D111" s="17"/>
      <c r="E111" s="8">
        <f t="shared" si="1"/>
        <v>5814000</v>
      </c>
      <c r="F111" s="17"/>
      <c r="G111" s="17"/>
      <c r="H111" s="17"/>
      <c r="I111" s="10"/>
      <c r="J111" s="10"/>
      <c r="K111" s="10"/>
      <c r="L111" s="10"/>
      <c r="M111" s="10"/>
    </row>
    <row r="112" spans="2:14">
      <c r="B112" s="2"/>
      <c r="C112" s="16"/>
      <c r="D112" s="16"/>
      <c r="E112" s="8">
        <f t="shared" si="1"/>
        <v>5814000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2"/>
      <c r="C113" s="16"/>
      <c r="D113" s="16"/>
      <c r="E113" s="8">
        <f t="shared" si="1"/>
        <v>5814000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2"/>
      <c r="C114" s="16"/>
      <c r="D114" s="16"/>
      <c r="E114" s="8">
        <f t="shared" si="1"/>
        <v>5814000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5814000</v>
      </c>
      <c r="F115" s="16"/>
      <c r="G115" s="16"/>
      <c r="H115" s="16"/>
    </row>
    <row r="116" spans="2:13">
      <c r="B116" s="2"/>
      <c r="C116" s="16"/>
      <c r="D116" s="16"/>
      <c r="E116" s="8">
        <f t="shared" si="1"/>
        <v>5814000</v>
      </c>
      <c r="F116" s="16"/>
      <c r="G116" s="16"/>
      <c r="H116" s="16"/>
    </row>
    <row r="117" spans="2:13">
      <c r="B117" s="2"/>
      <c r="C117" s="16"/>
      <c r="D117" s="16"/>
      <c r="E117" s="8">
        <f t="shared" si="1"/>
        <v>5814000</v>
      </c>
      <c r="F117" s="16"/>
      <c r="G117" s="16"/>
      <c r="H117" s="16"/>
    </row>
    <row r="118" spans="2:13">
      <c r="B118" s="2"/>
      <c r="C118" s="16"/>
      <c r="D118" s="16"/>
      <c r="E118" s="8">
        <f t="shared" si="1"/>
        <v>5814000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5814000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5814000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5814000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5814000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5814000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5814000</v>
      </c>
      <c r="F124" s="16"/>
      <c r="G124" s="16"/>
      <c r="H124" s="16"/>
    </row>
    <row r="125" spans="2:13">
      <c r="C125" s="16"/>
      <c r="D125" s="16"/>
      <c r="E125" s="8">
        <f t="shared" si="1"/>
        <v>5814000</v>
      </c>
      <c r="G125" s="16"/>
      <c r="I125" s="24"/>
    </row>
    <row r="126" spans="2:13">
      <c r="C126" s="16"/>
      <c r="D126" s="16"/>
      <c r="E126" s="8">
        <f t="shared" si="1"/>
        <v>5814000</v>
      </c>
      <c r="I126" s="24"/>
    </row>
    <row r="127" spans="2:13">
      <c r="B127" s="2"/>
      <c r="C127" s="16"/>
      <c r="D127" s="16"/>
      <c r="E127" s="8">
        <f t="shared" si="1"/>
        <v>5814000</v>
      </c>
      <c r="F127" s="16"/>
      <c r="G127" s="16"/>
      <c r="H127" s="16"/>
    </row>
    <row r="128" spans="2:13">
      <c r="C128" s="16"/>
      <c r="D128" s="16"/>
      <c r="E128" s="8">
        <f t="shared" si="1"/>
        <v>5814000</v>
      </c>
      <c r="F128" s="16"/>
      <c r="G128" s="16"/>
      <c r="H128" s="16"/>
    </row>
    <row r="129" spans="2:8">
      <c r="C129" s="16"/>
      <c r="D129" s="16"/>
      <c r="E129" s="8">
        <f t="shared" si="1"/>
        <v>5814000</v>
      </c>
      <c r="F129" s="16"/>
      <c r="G129" s="16"/>
      <c r="H129" s="16"/>
    </row>
    <row r="130" spans="2:8">
      <c r="C130" s="16"/>
      <c r="D130" s="16"/>
      <c r="E130" s="8">
        <f t="shared" si="1"/>
        <v>5814000</v>
      </c>
      <c r="F130" s="16"/>
      <c r="G130" s="16"/>
      <c r="H130" s="16"/>
    </row>
    <row r="131" spans="2:8">
      <c r="C131" s="16"/>
      <c r="D131" s="16"/>
      <c r="E131" s="8">
        <f t="shared" si="1"/>
        <v>5814000</v>
      </c>
      <c r="F131" s="16"/>
      <c r="G131" s="16"/>
      <c r="H131" s="16"/>
    </row>
    <row r="132" spans="2:8">
      <c r="B132" s="2"/>
      <c r="C132" s="16"/>
      <c r="D132" s="16"/>
      <c r="E132" s="8">
        <f t="shared" si="1"/>
        <v>5814000</v>
      </c>
      <c r="F132" s="16"/>
      <c r="G132" s="16"/>
      <c r="H132" s="16"/>
    </row>
    <row r="133" spans="2:8">
      <c r="B133" s="2"/>
      <c r="C133" s="16"/>
      <c r="D133" s="16"/>
      <c r="E133" s="8">
        <f t="shared" si="1"/>
        <v>5814000</v>
      </c>
      <c r="F133" s="16"/>
      <c r="G133" s="16"/>
      <c r="H133" s="16"/>
    </row>
    <row r="134" spans="2:8">
      <c r="C134" s="16"/>
      <c r="D134" s="16"/>
      <c r="E134" s="8">
        <f t="shared" ref="E134:E153" si="2">E133+C134+D134</f>
        <v>5814000</v>
      </c>
      <c r="F134" s="16"/>
      <c r="G134" s="16"/>
      <c r="H134" s="16"/>
    </row>
    <row r="135" spans="2:8">
      <c r="C135" s="16"/>
      <c r="D135" s="16"/>
      <c r="E135" s="8">
        <f t="shared" si="2"/>
        <v>5814000</v>
      </c>
      <c r="F135" s="16"/>
      <c r="G135" s="16"/>
      <c r="H135" s="16"/>
    </row>
    <row r="136" spans="2:8">
      <c r="C136" s="16"/>
      <c r="D136" s="16"/>
      <c r="E136" s="8">
        <f t="shared" si="2"/>
        <v>5814000</v>
      </c>
      <c r="F136" s="16"/>
      <c r="G136" s="16"/>
      <c r="H136" s="16"/>
    </row>
    <row r="137" spans="2:8">
      <c r="C137" s="16"/>
      <c r="D137" s="16"/>
      <c r="E137" s="8">
        <f t="shared" si="2"/>
        <v>5814000</v>
      </c>
      <c r="F137" s="16"/>
      <c r="G137" s="16"/>
      <c r="H137" s="16"/>
    </row>
    <row r="138" spans="2:8">
      <c r="C138" s="16"/>
      <c r="D138" s="16"/>
      <c r="E138" s="8">
        <f t="shared" si="2"/>
        <v>5814000</v>
      </c>
      <c r="F138" s="16"/>
      <c r="G138" s="16"/>
      <c r="H138" s="16"/>
    </row>
    <row r="139" spans="2:8">
      <c r="C139" s="16"/>
      <c r="D139" s="16"/>
      <c r="E139" s="8">
        <f t="shared" si="2"/>
        <v>5814000</v>
      </c>
      <c r="F139" s="16"/>
      <c r="G139" s="16"/>
      <c r="H139" s="16"/>
    </row>
    <row r="140" spans="2:8">
      <c r="C140" s="16"/>
      <c r="D140" s="16"/>
      <c r="E140" s="8">
        <f t="shared" si="2"/>
        <v>5814000</v>
      </c>
      <c r="F140" s="16"/>
      <c r="G140" s="16"/>
      <c r="H140" s="16"/>
    </row>
    <row r="141" spans="2:8">
      <c r="C141" s="16"/>
      <c r="D141" s="16"/>
      <c r="E141" s="8">
        <f t="shared" si="2"/>
        <v>5814000</v>
      </c>
      <c r="F141" s="16"/>
      <c r="G141" s="16"/>
      <c r="H141" s="16"/>
    </row>
    <row r="142" spans="2:8">
      <c r="C142" s="16"/>
      <c r="D142" s="16"/>
      <c r="E142" s="8">
        <f t="shared" si="2"/>
        <v>5814000</v>
      </c>
      <c r="F142" s="16"/>
      <c r="G142" s="16"/>
      <c r="H142" s="16"/>
    </row>
    <row r="143" spans="2:8">
      <c r="C143" s="16"/>
      <c r="D143" s="16"/>
      <c r="E143" s="8">
        <f t="shared" si="2"/>
        <v>5814000</v>
      </c>
      <c r="F143" s="16"/>
      <c r="G143" s="16"/>
      <c r="H143" s="16"/>
    </row>
    <row r="144" spans="2:8">
      <c r="C144" s="16"/>
      <c r="D144" s="16"/>
      <c r="E144" s="8">
        <f t="shared" si="2"/>
        <v>5814000</v>
      </c>
      <c r="F144" s="16"/>
      <c r="G144" s="16"/>
      <c r="H144" s="16"/>
    </row>
    <row r="145" spans="3:12">
      <c r="C145" s="16"/>
      <c r="D145" s="16"/>
      <c r="E145" s="8">
        <f t="shared" si="2"/>
        <v>5814000</v>
      </c>
      <c r="F145" s="16"/>
      <c r="G145" s="16"/>
      <c r="H145" s="16"/>
    </row>
    <row r="146" spans="3:12">
      <c r="C146" s="16"/>
      <c r="D146" s="16"/>
      <c r="E146" s="8">
        <f t="shared" si="2"/>
        <v>5814000</v>
      </c>
      <c r="F146" s="16"/>
      <c r="G146" s="16"/>
      <c r="H146" s="16"/>
    </row>
    <row r="147" spans="3:12">
      <c r="C147" s="16"/>
      <c r="D147" s="16"/>
      <c r="E147" s="8">
        <f t="shared" si="2"/>
        <v>5814000</v>
      </c>
      <c r="F147" s="16"/>
      <c r="G147" s="16"/>
      <c r="H147" s="16"/>
    </row>
    <row r="148" spans="3:12">
      <c r="C148" s="16"/>
      <c r="D148" s="16"/>
      <c r="E148" s="8">
        <f t="shared" si="2"/>
        <v>5814000</v>
      </c>
      <c r="F148" s="16"/>
      <c r="G148" s="16"/>
      <c r="H148" s="16"/>
    </row>
    <row r="149" spans="3:12">
      <c r="C149" s="16"/>
      <c r="D149" s="16"/>
      <c r="E149" s="8">
        <f t="shared" si="2"/>
        <v>5814000</v>
      </c>
      <c r="F149" s="16"/>
      <c r="G149" s="16"/>
      <c r="H149" s="16"/>
      <c r="I149" s="2"/>
    </row>
    <row r="150" spans="3:12">
      <c r="C150" s="16"/>
      <c r="D150" s="16"/>
      <c r="E150" s="8">
        <f t="shared" si="2"/>
        <v>5814000</v>
      </c>
      <c r="F150" s="16"/>
      <c r="G150" s="16"/>
      <c r="H150" s="16"/>
      <c r="J150" s="4"/>
    </row>
    <row r="151" spans="3:12">
      <c r="C151" s="16"/>
      <c r="D151" s="16">
        <v>-5000000</v>
      </c>
      <c r="E151" s="8">
        <f t="shared" si="2"/>
        <v>814000</v>
      </c>
      <c r="F151" s="16"/>
      <c r="G151" s="16"/>
      <c r="H151" s="16"/>
      <c r="I151" s="1" t="s">
        <v>557</v>
      </c>
      <c r="J151" s="4"/>
      <c r="K151" s="2"/>
      <c r="L151" s="20"/>
    </row>
    <row r="152" spans="3:12">
      <c r="C152" s="16"/>
      <c r="D152" s="16">
        <v>1000000</v>
      </c>
      <c r="E152" s="8">
        <f t="shared" si="2"/>
        <v>1814000</v>
      </c>
      <c r="F152" s="16"/>
      <c r="G152" s="16"/>
      <c r="H152" s="16"/>
      <c r="I152" s="1" t="s">
        <v>552</v>
      </c>
      <c r="J152" s="4"/>
    </row>
    <row r="153" spans="3:12">
      <c r="C153" s="4"/>
      <c r="D153" s="16"/>
      <c r="E153" s="8">
        <f t="shared" si="2"/>
        <v>1814000</v>
      </c>
      <c r="F153" s="4"/>
      <c r="G153" s="4"/>
      <c r="H153" s="4"/>
      <c r="J153" s="4"/>
    </row>
    <row r="154" spans="3:12">
      <c r="C154" s="4"/>
      <c r="D154" s="4"/>
      <c r="E154" s="8"/>
      <c r="F154" s="4"/>
      <c r="G154" s="4"/>
      <c r="H154" s="4"/>
    </row>
    <row r="155" spans="3:12">
      <c r="C155" s="4"/>
      <c r="D155" s="4"/>
      <c r="E155" s="8"/>
      <c r="F155" s="4"/>
      <c r="G155" s="4"/>
      <c r="H155" s="4"/>
    </row>
    <row r="156" spans="3:12">
      <c r="C156" s="4"/>
      <c r="D156" s="4"/>
      <c r="E156" s="8"/>
      <c r="F156" s="4"/>
      <c r="G156" s="4"/>
      <c r="H156" s="4"/>
    </row>
    <row r="157" spans="3:12">
      <c r="C157" s="4"/>
      <c r="D157" s="4"/>
      <c r="E157" s="8"/>
      <c r="F157" s="4"/>
      <c r="G157" s="4"/>
      <c r="H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E160" s="7"/>
    </row>
    <row r="161" spans="5:5">
      <c r="E161" s="7"/>
    </row>
    <row r="162" spans="5:5">
      <c r="E162" s="7"/>
    </row>
  </sheetData>
  <pageMargins left="0.7" right="0.7" top="0.75" bottom="0.75" header="0.3" footer="0.3"/>
  <pageSetup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>
  <dimension ref="A2:R163"/>
  <sheetViews>
    <sheetView topLeftCell="A4" workbookViewId="0">
      <selection activeCell="I20" sqref="I20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5847800</v>
      </c>
      <c r="F4" s="29">
        <v>0</v>
      </c>
      <c r="G4" s="13"/>
      <c r="H4" s="22">
        <v>17964650</v>
      </c>
    </row>
    <row r="5" spans="2:11">
      <c r="B5" s="2"/>
      <c r="C5" s="16"/>
      <c r="D5" s="16"/>
      <c r="E5" s="8">
        <f>E4+C5+D5</f>
        <v>5847800</v>
      </c>
      <c r="F5" s="17"/>
      <c r="G5" s="17"/>
      <c r="H5" s="17"/>
    </row>
    <row r="6" spans="2:11">
      <c r="B6" s="2">
        <v>44046</v>
      </c>
      <c r="C6" s="16"/>
      <c r="D6" s="16">
        <v>-4000</v>
      </c>
      <c r="E6" s="8">
        <f t="shared" ref="E6:E70" si="0">E5+C6+D6</f>
        <v>5843800</v>
      </c>
      <c r="F6" s="17"/>
      <c r="G6" s="17"/>
      <c r="H6" s="17"/>
      <c r="I6" s="10" t="s">
        <v>1046</v>
      </c>
      <c r="J6" s="10"/>
      <c r="K6" s="10"/>
    </row>
    <row r="7" spans="2:11">
      <c r="B7" s="2">
        <v>44046</v>
      </c>
      <c r="C7" s="16"/>
      <c r="D7" s="16">
        <v>-4000</v>
      </c>
      <c r="E7" s="8">
        <f t="shared" si="0"/>
        <v>5839800</v>
      </c>
      <c r="F7" s="17"/>
      <c r="G7" s="17"/>
      <c r="H7" s="17"/>
      <c r="I7" s="10" t="s">
        <v>1047</v>
      </c>
      <c r="J7" s="10"/>
      <c r="K7" s="10"/>
    </row>
    <row r="8" spans="2:11">
      <c r="B8" s="2">
        <v>44047</v>
      </c>
      <c r="C8" s="16"/>
      <c r="D8" s="16">
        <v>-7000000</v>
      </c>
      <c r="E8" s="8">
        <f t="shared" si="0"/>
        <v>-1160200</v>
      </c>
      <c r="G8" s="17"/>
      <c r="H8" s="17"/>
      <c r="I8" s="10" t="s">
        <v>1048</v>
      </c>
      <c r="J8" s="10"/>
      <c r="K8" s="10"/>
    </row>
    <row r="9" spans="2:11">
      <c r="B9" s="2">
        <v>44047</v>
      </c>
      <c r="C9" s="16"/>
      <c r="D9" s="16">
        <v>-100000</v>
      </c>
      <c r="E9" s="8">
        <f t="shared" si="0"/>
        <v>-1260200</v>
      </c>
      <c r="F9" s="17"/>
      <c r="G9" s="17"/>
      <c r="H9" s="17"/>
      <c r="I9" s="10" t="s">
        <v>1049</v>
      </c>
      <c r="J9" s="10"/>
      <c r="K9" s="10"/>
    </row>
    <row r="10" spans="2:11">
      <c r="B10" s="2">
        <v>44048</v>
      </c>
      <c r="C10" s="16">
        <v>1200000</v>
      </c>
      <c r="D10" s="16"/>
      <c r="E10" s="8">
        <f t="shared" si="0"/>
        <v>-60200</v>
      </c>
      <c r="F10" s="17"/>
      <c r="G10" s="17"/>
      <c r="H10" s="17"/>
      <c r="I10" s="10" t="s">
        <v>1051</v>
      </c>
      <c r="J10" s="10"/>
      <c r="K10" s="10"/>
    </row>
    <row r="11" spans="2:11">
      <c r="B11" s="2">
        <v>44048</v>
      </c>
      <c r="C11" s="17"/>
      <c r="D11" s="17">
        <v>-7600</v>
      </c>
      <c r="E11" s="8">
        <f t="shared" si="0"/>
        <v>-67800</v>
      </c>
      <c r="F11" s="17"/>
      <c r="G11" s="17"/>
      <c r="H11" s="17"/>
      <c r="I11" s="10" t="s">
        <v>1052</v>
      </c>
      <c r="J11" s="50"/>
      <c r="K11" s="50"/>
    </row>
    <row r="12" spans="2:11">
      <c r="B12" s="2">
        <v>44048</v>
      </c>
      <c r="C12" s="17">
        <v>50000</v>
      </c>
      <c r="D12" s="17"/>
      <c r="E12" s="8">
        <f t="shared" si="0"/>
        <v>-17800</v>
      </c>
      <c r="F12" s="17"/>
      <c r="G12" s="17"/>
      <c r="H12" s="17"/>
      <c r="I12" s="10" t="s">
        <v>1053</v>
      </c>
      <c r="J12" s="50"/>
      <c r="K12" s="50"/>
    </row>
    <row r="13" spans="2:11">
      <c r="B13" s="2">
        <v>44050</v>
      </c>
      <c r="C13" s="17">
        <v>1000000</v>
      </c>
      <c r="D13" s="17"/>
      <c r="E13" s="8">
        <f t="shared" si="0"/>
        <v>982200</v>
      </c>
      <c r="F13" s="17"/>
      <c r="G13" s="17"/>
      <c r="H13" s="17"/>
      <c r="I13" s="10" t="s">
        <v>1051</v>
      </c>
      <c r="J13" s="50"/>
      <c r="K13" s="50"/>
    </row>
    <row r="14" spans="2:11">
      <c r="B14" s="2">
        <v>44053</v>
      </c>
      <c r="C14" s="17"/>
      <c r="D14" s="17">
        <v>-5000</v>
      </c>
      <c r="E14" s="8">
        <f t="shared" si="0"/>
        <v>977200</v>
      </c>
      <c r="F14" s="17"/>
      <c r="G14" s="17"/>
      <c r="H14" s="17"/>
      <c r="I14" s="1" t="s">
        <v>1054</v>
      </c>
      <c r="J14" s="50"/>
      <c r="K14" s="50"/>
    </row>
    <row r="15" spans="2:11">
      <c r="B15" s="2">
        <v>44053</v>
      </c>
      <c r="C15" s="17"/>
      <c r="D15" s="17">
        <v>-1400</v>
      </c>
      <c r="E15" s="8">
        <f t="shared" si="0"/>
        <v>975800</v>
      </c>
      <c r="F15" s="17"/>
      <c r="G15" s="17"/>
      <c r="H15" s="17"/>
      <c r="I15" s="1" t="s">
        <v>1055</v>
      </c>
      <c r="J15" s="50"/>
      <c r="K15" s="50"/>
    </row>
    <row r="16" spans="2:11">
      <c r="B16" s="2">
        <v>44054</v>
      </c>
      <c r="C16" s="17"/>
      <c r="D16" s="17">
        <v>-400000</v>
      </c>
      <c r="E16" s="8">
        <f t="shared" si="0"/>
        <v>575800</v>
      </c>
      <c r="F16" s="17"/>
      <c r="G16" s="17"/>
      <c r="H16" s="17"/>
      <c r="I16" s="1" t="s">
        <v>1057</v>
      </c>
      <c r="J16" s="50"/>
      <c r="K16" s="50"/>
    </row>
    <row r="17" spans="2:15">
      <c r="B17" s="32">
        <v>44056</v>
      </c>
      <c r="C17" s="17"/>
      <c r="D17" s="17"/>
      <c r="E17" s="9">
        <f t="shared" si="0"/>
        <v>575800</v>
      </c>
      <c r="F17" s="17">
        <v>91900</v>
      </c>
      <c r="G17" s="17"/>
      <c r="H17" s="17"/>
      <c r="I17" s="1" t="s">
        <v>976</v>
      </c>
      <c r="J17" s="50"/>
      <c r="K17" s="50"/>
    </row>
    <row r="18" spans="2:15">
      <c r="B18" s="32">
        <v>44058</v>
      </c>
      <c r="C18" s="17"/>
      <c r="D18" s="17">
        <v>-50000</v>
      </c>
      <c r="E18" s="9">
        <f t="shared" si="0"/>
        <v>525800</v>
      </c>
      <c r="F18" s="17">
        <v>-50000</v>
      </c>
      <c r="G18" s="36"/>
      <c r="H18" s="36"/>
      <c r="I18" s="1" t="s">
        <v>1058</v>
      </c>
      <c r="J18" s="50"/>
      <c r="K18" s="50"/>
      <c r="L18" s="20"/>
    </row>
    <row r="19" spans="2:15" ht="12.75" thickBot="1">
      <c r="B19" s="32">
        <v>44058</v>
      </c>
      <c r="C19" s="17"/>
      <c r="D19" s="17">
        <v>-50000</v>
      </c>
      <c r="E19" s="8">
        <f t="shared" si="0"/>
        <v>475800</v>
      </c>
      <c r="F19" s="17">
        <v>-50000</v>
      </c>
      <c r="G19" s="17"/>
      <c r="H19" s="17"/>
      <c r="I19" s="10" t="s">
        <v>1059</v>
      </c>
      <c r="J19" s="50"/>
      <c r="K19" s="50"/>
    </row>
    <row r="20" spans="2:15">
      <c r="B20" s="32">
        <v>44058</v>
      </c>
      <c r="C20" s="17"/>
      <c r="D20" s="17">
        <v>-11500</v>
      </c>
      <c r="E20" s="8">
        <f t="shared" si="0"/>
        <v>464300</v>
      </c>
      <c r="F20" s="17"/>
      <c r="G20" s="17"/>
      <c r="H20" s="17"/>
      <c r="I20" s="20" t="s">
        <v>1060</v>
      </c>
      <c r="J20" s="50"/>
      <c r="K20" s="50"/>
      <c r="M20" s="57" t="s">
        <v>1026</v>
      </c>
      <c r="N20" s="58">
        <v>34200000</v>
      </c>
    </row>
    <row r="21" spans="2:15">
      <c r="B21" s="32">
        <v>44058</v>
      </c>
      <c r="C21" s="17"/>
      <c r="D21" s="17">
        <v>-3500</v>
      </c>
      <c r="E21" s="8">
        <f t="shared" si="0"/>
        <v>460800</v>
      </c>
      <c r="F21" s="17"/>
      <c r="G21" s="17"/>
      <c r="H21" s="17"/>
      <c r="I21" s="20" t="s">
        <v>1061</v>
      </c>
      <c r="J21" s="50"/>
      <c r="K21" s="50"/>
      <c r="M21" s="59" t="s">
        <v>1027</v>
      </c>
      <c r="N21" s="60">
        <v>-680000</v>
      </c>
    </row>
    <row r="22" spans="2:15" ht="12.75" thickBot="1">
      <c r="B22" s="32">
        <v>44058</v>
      </c>
      <c r="C22" s="17"/>
      <c r="D22" s="17">
        <v>-2500</v>
      </c>
      <c r="E22" s="8">
        <f t="shared" si="0"/>
        <v>458300</v>
      </c>
      <c r="F22" s="17"/>
      <c r="G22" s="17"/>
      <c r="H22" s="17"/>
      <c r="I22" s="20" t="s">
        <v>1062</v>
      </c>
      <c r="J22" s="50"/>
      <c r="K22" s="50"/>
      <c r="M22" s="61" t="s">
        <v>1028</v>
      </c>
      <c r="N22" s="62">
        <f>N20+N21</f>
        <v>33520000</v>
      </c>
    </row>
    <row r="23" spans="2:15">
      <c r="B23" s="32">
        <v>44058</v>
      </c>
      <c r="C23" s="17"/>
      <c r="D23" s="17">
        <v>-15000</v>
      </c>
      <c r="E23" s="8">
        <f t="shared" si="0"/>
        <v>443300</v>
      </c>
      <c r="F23" s="17"/>
      <c r="G23" s="17"/>
      <c r="H23" s="17"/>
      <c r="I23" s="10" t="s">
        <v>1063</v>
      </c>
      <c r="J23" s="50"/>
      <c r="K23" s="50"/>
      <c r="M23" s="59" t="s">
        <v>1029</v>
      </c>
      <c r="N23" s="60">
        <f>N22*0.1</f>
        <v>3352000</v>
      </c>
      <c r="O23" s="1" t="s">
        <v>1030</v>
      </c>
    </row>
    <row r="24" spans="2:15">
      <c r="B24" s="32">
        <v>44058</v>
      </c>
      <c r="C24" s="17"/>
      <c r="D24" s="17">
        <v>-107050</v>
      </c>
      <c r="E24" s="8">
        <f t="shared" si="0"/>
        <v>336250</v>
      </c>
      <c r="F24" s="17"/>
      <c r="G24" s="17"/>
      <c r="H24" s="17"/>
      <c r="I24" s="10" t="s">
        <v>96</v>
      </c>
      <c r="J24" s="50"/>
      <c r="K24" s="50"/>
      <c r="M24" s="59" t="s">
        <v>1031</v>
      </c>
      <c r="N24" s="60">
        <f>N22-30000000</f>
        <v>3520000</v>
      </c>
      <c r="O24" s="1" t="s">
        <v>1032</v>
      </c>
    </row>
    <row r="25" spans="2:15" ht="12.75" thickBot="1">
      <c r="B25" s="32">
        <v>44058</v>
      </c>
      <c r="C25" s="17"/>
      <c r="D25" s="17">
        <v>-350000</v>
      </c>
      <c r="E25" s="8">
        <f t="shared" si="0"/>
        <v>-13750</v>
      </c>
      <c r="F25" s="17"/>
      <c r="G25" s="17"/>
      <c r="H25" s="17"/>
      <c r="I25" s="1" t="s">
        <v>1064</v>
      </c>
      <c r="J25" s="20"/>
      <c r="K25" s="20"/>
      <c r="M25" s="61"/>
      <c r="N25" s="62">
        <v>270000</v>
      </c>
      <c r="O25" s="1" t="s">
        <v>1033</v>
      </c>
    </row>
    <row r="26" spans="2:15" ht="12.75" thickBot="1">
      <c r="B26" s="32">
        <v>44062</v>
      </c>
      <c r="C26" s="17">
        <v>1000000</v>
      </c>
      <c r="D26" s="17"/>
      <c r="E26" s="9">
        <f t="shared" si="0"/>
        <v>986250</v>
      </c>
      <c r="F26" s="17"/>
      <c r="G26" s="17"/>
      <c r="H26" s="17"/>
      <c r="I26" s="10" t="s">
        <v>1051</v>
      </c>
      <c r="J26" s="20"/>
      <c r="K26" s="20"/>
      <c r="M26" s="63" t="s">
        <v>1034</v>
      </c>
      <c r="N26" s="64">
        <f>SUM(N23:N25)</f>
        <v>7142000</v>
      </c>
    </row>
    <row r="27" spans="2:15">
      <c r="B27" s="32">
        <v>44063</v>
      </c>
      <c r="C27" s="17"/>
      <c r="D27" s="17">
        <v>-208450</v>
      </c>
      <c r="E27" s="8">
        <f t="shared" si="0"/>
        <v>777800</v>
      </c>
      <c r="F27" s="17"/>
      <c r="G27" s="17"/>
      <c r="H27" s="17"/>
      <c r="I27" s="10" t="s">
        <v>61</v>
      </c>
      <c r="J27" s="20"/>
      <c r="K27" s="20"/>
    </row>
    <row r="28" spans="2:15">
      <c r="B28" s="32">
        <v>44067</v>
      </c>
      <c r="C28" s="17">
        <v>125000</v>
      </c>
      <c r="D28" s="17"/>
      <c r="E28" s="8">
        <f t="shared" si="0"/>
        <v>902800</v>
      </c>
      <c r="F28" s="17"/>
      <c r="G28" s="17"/>
      <c r="H28" s="17"/>
      <c r="I28" s="10" t="s">
        <v>1065</v>
      </c>
      <c r="J28" s="20"/>
      <c r="K28" s="20"/>
      <c r="M28" s="44" t="s">
        <v>1035</v>
      </c>
      <c r="N28" s="44"/>
    </row>
    <row r="29" spans="2:15">
      <c r="B29" s="32">
        <v>44067</v>
      </c>
      <c r="C29" s="17"/>
      <c r="D29" s="17">
        <v>-100000</v>
      </c>
      <c r="E29" s="8">
        <f t="shared" si="0"/>
        <v>802800</v>
      </c>
      <c r="F29" s="17">
        <v>-100000</v>
      </c>
      <c r="G29" s="17"/>
      <c r="H29" s="17"/>
      <c r="I29" s="10" t="s">
        <v>1066</v>
      </c>
      <c r="J29" s="20"/>
      <c r="K29" s="20"/>
      <c r="M29" s="44" t="s">
        <v>1036</v>
      </c>
      <c r="N29" s="44"/>
    </row>
    <row r="30" spans="2:15">
      <c r="B30" s="32">
        <v>44069</v>
      </c>
      <c r="C30" s="17">
        <v>1000000</v>
      </c>
      <c r="D30" s="17"/>
      <c r="E30" s="8">
        <f t="shared" si="0"/>
        <v>1802800</v>
      </c>
      <c r="F30" s="17"/>
      <c r="G30" s="17"/>
      <c r="H30" s="17"/>
      <c r="I30" s="10" t="s">
        <v>1051</v>
      </c>
      <c r="J30" s="20"/>
      <c r="K30" s="20"/>
    </row>
    <row r="31" spans="2:15">
      <c r="B31" s="32">
        <v>44069</v>
      </c>
      <c r="C31" s="17"/>
      <c r="D31" s="17"/>
      <c r="E31" s="8">
        <f t="shared" si="0"/>
        <v>1802800</v>
      </c>
      <c r="F31" s="17"/>
      <c r="G31" s="17"/>
      <c r="H31" s="17">
        <v>10000000</v>
      </c>
      <c r="I31" s="10" t="s">
        <v>1080</v>
      </c>
      <c r="J31" s="20"/>
      <c r="K31" s="20"/>
    </row>
    <row r="32" spans="2:15">
      <c r="B32" s="32">
        <v>44071</v>
      </c>
      <c r="C32" s="17"/>
      <c r="D32" s="17">
        <v>-9000</v>
      </c>
      <c r="E32" s="8">
        <f t="shared" si="0"/>
        <v>1793800</v>
      </c>
      <c r="F32" s="17"/>
      <c r="G32" s="17"/>
      <c r="H32" s="17"/>
      <c r="I32" s="10" t="s">
        <v>1067</v>
      </c>
      <c r="J32" s="20"/>
      <c r="K32" s="20"/>
    </row>
    <row r="33" spans="2:14">
      <c r="B33" s="2">
        <v>44071</v>
      </c>
      <c r="C33" s="17"/>
      <c r="D33" s="17">
        <v>-3800</v>
      </c>
      <c r="E33" s="8">
        <f t="shared" si="0"/>
        <v>1790000</v>
      </c>
      <c r="F33" s="17"/>
      <c r="G33" s="17"/>
      <c r="H33" s="16"/>
      <c r="I33" s="1" t="s">
        <v>1078</v>
      </c>
    </row>
    <row r="34" spans="2:14">
      <c r="B34" s="32">
        <v>44072</v>
      </c>
      <c r="C34" s="17">
        <v>180000</v>
      </c>
      <c r="D34" s="17"/>
      <c r="E34" s="8">
        <f t="shared" si="0"/>
        <v>1970000</v>
      </c>
      <c r="F34" s="17"/>
      <c r="G34" s="17"/>
      <c r="H34" s="16"/>
      <c r="I34" s="10" t="s">
        <v>1076</v>
      </c>
    </row>
    <row r="35" spans="2:14">
      <c r="B35" s="32">
        <v>44074</v>
      </c>
      <c r="C35" s="17"/>
      <c r="D35" s="17">
        <v>-5000</v>
      </c>
      <c r="E35" s="8">
        <f t="shared" si="0"/>
        <v>1965000</v>
      </c>
      <c r="F35" s="17"/>
      <c r="G35" s="17"/>
      <c r="H35" s="17"/>
      <c r="I35" s="10" t="s">
        <v>1077</v>
      </c>
    </row>
    <row r="36" spans="2:14">
      <c r="B36" s="32">
        <v>44074</v>
      </c>
      <c r="C36" s="17"/>
      <c r="D36" s="17"/>
      <c r="E36" s="8">
        <f t="shared" si="0"/>
        <v>1965000</v>
      </c>
      <c r="F36" s="17"/>
      <c r="G36" s="17"/>
      <c r="H36" s="17"/>
      <c r="I36" s="19" t="s">
        <v>969</v>
      </c>
      <c r="L36" s="20"/>
      <c r="M36" s="20" t="s">
        <v>1068</v>
      </c>
    </row>
    <row r="37" spans="2:14">
      <c r="B37" s="32">
        <v>44074</v>
      </c>
      <c r="C37" s="17"/>
      <c r="D37" s="17"/>
      <c r="E37" s="8">
        <f t="shared" si="0"/>
        <v>1965000</v>
      </c>
      <c r="F37" s="17"/>
      <c r="G37" s="17"/>
      <c r="H37" s="17"/>
      <c r="I37" s="19" t="s">
        <v>970</v>
      </c>
      <c r="L37" s="20">
        <v>780000</v>
      </c>
      <c r="M37" s="20"/>
      <c r="N37" s="2">
        <v>44071</v>
      </c>
    </row>
    <row r="38" spans="2:14">
      <c r="B38" s="32">
        <v>44075</v>
      </c>
      <c r="C38" s="17"/>
      <c r="D38" s="17"/>
      <c r="E38" s="8">
        <f t="shared" si="0"/>
        <v>1965000</v>
      </c>
      <c r="F38" s="17"/>
      <c r="G38" s="36"/>
      <c r="H38" s="17">
        <v>-250300</v>
      </c>
      <c r="I38" s="1" t="s">
        <v>735</v>
      </c>
      <c r="L38" s="20">
        <v>-70000</v>
      </c>
      <c r="M38" s="20" t="s">
        <v>1069</v>
      </c>
      <c r="N38" s="2">
        <v>44071</v>
      </c>
    </row>
    <row r="39" spans="2:14">
      <c r="B39" s="32">
        <v>44075</v>
      </c>
      <c r="C39" s="17"/>
      <c r="D39" s="17"/>
      <c r="E39" s="8">
        <f t="shared" si="0"/>
        <v>1965000</v>
      </c>
      <c r="F39" s="17"/>
      <c r="G39" s="17"/>
      <c r="H39" s="17">
        <v>-250300</v>
      </c>
      <c r="I39" s="10" t="s">
        <v>406</v>
      </c>
      <c r="L39" s="20">
        <v>-25000</v>
      </c>
      <c r="M39" s="20" t="s">
        <v>1070</v>
      </c>
      <c r="N39" s="2">
        <v>44074</v>
      </c>
    </row>
    <row r="40" spans="2:14">
      <c r="B40" s="32"/>
      <c r="C40" s="17"/>
      <c r="D40" s="17"/>
      <c r="E40" s="8">
        <f t="shared" si="0"/>
        <v>1965000</v>
      </c>
      <c r="F40" s="17">
        <f>SUM(F4:F39)</f>
        <v>-108100</v>
      </c>
      <c r="G40" s="17"/>
      <c r="H40" s="17">
        <f>SUM(H4:H39)</f>
        <v>27464050</v>
      </c>
      <c r="I40" s="10"/>
      <c r="L40" s="20">
        <v>-30000</v>
      </c>
      <c r="M40" s="20" t="s">
        <v>1071</v>
      </c>
      <c r="N40" s="2">
        <v>44074</v>
      </c>
    </row>
    <row r="41" spans="2:14">
      <c r="B41" s="32"/>
      <c r="C41" s="17"/>
      <c r="D41" s="17"/>
      <c r="E41" s="8">
        <f t="shared" si="0"/>
        <v>1965000</v>
      </c>
      <c r="F41" s="17"/>
      <c r="G41" s="17"/>
      <c r="H41" s="17">
        <f>H40-F40</f>
        <v>27572150</v>
      </c>
      <c r="I41" s="10"/>
      <c r="L41" s="20">
        <v>-98000</v>
      </c>
      <c r="M41" s="20" t="s">
        <v>1072</v>
      </c>
      <c r="N41" s="2">
        <v>44074</v>
      </c>
    </row>
    <row r="42" spans="2:14">
      <c r="B42" s="32"/>
      <c r="C42" s="17"/>
      <c r="D42" s="17"/>
      <c r="E42" s="8">
        <f t="shared" si="0"/>
        <v>1965000</v>
      </c>
      <c r="F42" s="17"/>
      <c r="G42" s="17"/>
      <c r="H42" s="17"/>
      <c r="J42" s="50"/>
      <c r="K42" s="10"/>
      <c r="L42" s="20">
        <v>-14000</v>
      </c>
      <c r="M42" s="20" t="s">
        <v>1073</v>
      </c>
      <c r="N42" s="2">
        <v>44074</v>
      </c>
    </row>
    <row r="43" spans="2:14">
      <c r="B43" s="32"/>
      <c r="C43" s="17"/>
      <c r="D43" s="17"/>
      <c r="E43" s="8">
        <f t="shared" si="0"/>
        <v>1965000</v>
      </c>
      <c r="F43" s="17"/>
      <c r="G43" s="17"/>
      <c r="H43" s="17">
        <v>-1500000</v>
      </c>
      <c r="I43" s="10" t="s">
        <v>41</v>
      </c>
      <c r="J43" s="50"/>
      <c r="K43" s="10"/>
      <c r="L43" s="20">
        <v>-111000</v>
      </c>
      <c r="M43" s="20" t="s">
        <v>1074</v>
      </c>
      <c r="N43" s="2">
        <v>44074</v>
      </c>
    </row>
    <row r="44" spans="2:14">
      <c r="B44" s="32"/>
      <c r="C44" s="17"/>
      <c r="D44" s="17">
        <v>-1500000</v>
      </c>
      <c r="E44" s="8">
        <f t="shared" si="0"/>
        <v>465000</v>
      </c>
      <c r="F44" s="17"/>
      <c r="G44" s="17"/>
      <c r="H44" s="16"/>
      <c r="I44" s="10" t="s">
        <v>42</v>
      </c>
      <c r="J44" s="50"/>
      <c r="K44" s="10"/>
      <c r="L44" s="20">
        <v>-20000</v>
      </c>
      <c r="M44" s="20" t="s">
        <v>1075</v>
      </c>
      <c r="N44" s="2">
        <v>44074</v>
      </c>
    </row>
    <row r="45" spans="2:14">
      <c r="B45" s="32"/>
      <c r="C45" s="17"/>
      <c r="D45" s="17"/>
      <c r="E45" s="8">
        <f t="shared" si="0"/>
        <v>465000</v>
      </c>
      <c r="F45" s="17"/>
      <c r="G45" s="17"/>
      <c r="H45" s="17"/>
      <c r="I45" s="10"/>
      <c r="J45" s="50"/>
      <c r="K45" s="10"/>
    </row>
    <row r="46" spans="2:14">
      <c r="B46" s="28" t="s">
        <v>47</v>
      </c>
      <c r="C46" s="22"/>
      <c r="D46" s="22"/>
      <c r="E46" s="14">
        <f t="shared" si="0"/>
        <v>465000</v>
      </c>
      <c r="F46" s="22"/>
      <c r="G46" s="22"/>
      <c r="H46" s="22">
        <f>H41+H43</f>
        <v>26072150</v>
      </c>
      <c r="I46" s="10"/>
      <c r="J46" s="50"/>
      <c r="K46" s="10"/>
      <c r="L46" s="20">
        <v>-48500</v>
      </c>
      <c r="M46" s="1" t="s">
        <v>1120</v>
      </c>
      <c r="N46" s="2">
        <v>44056</v>
      </c>
    </row>
    <row r="47" spans="2:14">
      <c r="B47" s="32"/>
      <c r="C47" s="17"/>
      <c r="D47" s="17"/>
      <c r="E47" s="8">
        <f t="shared" si="0"/>
        <v>465000</v>
      </c>
      <c r="F47" s="17"/>
      <c r="G47" s="17"/>
      <c r="H47" s="17"/>
      <c r="I47" s="10"/>
      <c r="J47" s="50"/>
      <c r="K47" s="10"/>
      <c r="L47" s="20">
        <v>-11500</v>
      </c>
      <c r="M47" s="1" t="s">
        <v>1121</v>
      </c>
      <c r="N47" s="2">
        <v>44057</v>
      </c>
    </row>
    <row r="48" spans="2:14">
      <c r="B48" s="32"/>
      <c r="C48" s="17"/>
      <c r="D48" s="17"/>
      <c r="E48" s="8">
        <f t="shared" si="0"/>
        <v>465000</v>
      </c>
      <c r="F48" s="17"/>
      <c r="G48" s="17"/>
      <c r="H48" s="17"/>
      <c r="I48" s="10"/>
      <c r="J48" s="50"/>
      <c r="K48" s="10"/>
      <c r="L48" s="20">
        <v>-47000</v>
      </c>
      <c r="M48" s="1" t="s">
        <v>1122</v>
      </c>
      <c r="N48" s="2">
        <v>44071</v>
      </c>
    </row>
    <row r="49" spans="1:18">
      <c r="B49" s="32"/>
      <c r="C49" s="17"/>
      <c r="D49" s="17"/>
      <c r="E49" s="8">
        <f t="shared" si="0"/>
        <v>465000</v>
      </c>
      <c r="F49" s="17"/>
      <c r="G49" s="17"/>
      <c r="H49" s="17"/>
      <c r="I49" s="10"/>
      <c r="J49" s="54"/>
      <c r="K49" s="54"/>
      <c r="P49" s="48"/>
      <c r="Q49" s="48"/>
      <c r="R49" s="48"/>
    </row>
    <row r="50" spans="1:18">
      <c r="B50" s="32"/>
      <c r="C50" s="17"/>
      <c r="D50" s="17"/>
      <c r="E50" s="8">
        <f t="shared" si="0"/>
        <v>465000</v>
      </c>
      <c r="F50" s="17"/>
      <c r="G50" s="17"/>
      <c r="H50" s="17"/>
      <c r="I50" s="10"/>
      <c r="J50" s="50"/>
      <c r="K50" s="50"/>
      <c r="L50" s="10"/>
      <c r="M50" s="10"/>
      <c r="N50" s="10"/>
    </row>
    <row r="51" spans="1:18">
      <c r="B51" s="32"/>
      <c r="C51" s="17"/>
      <c r="D51" s="17"/>
      <c r="E51" s="8">
        <f t="shared" si="0"/>
        <v>465000</v>
      </c>
      <c r="F51" s="17"/>
      <c r="G51" s="17"/>
      <c r="H51" s="17"/>
      <c r="I51" s="10"/>
      <c r="J51" s="54"/>
      <c r="K51" s="54"/>
      <c r="L51" s="48"/>
      <c r="M51" s="48"/>
      <c r="N51" s="10"/>
    </row>
    <row r="52" spans="1:18">
      <c r="A52" s="10"/>
      <c r="B52" s="32"/>
      <c r="C52" s="17"/>
      <c r="D52" s="17"/>
      <c r="E52" s="8">
        <f t="shared" si="0"/>
        <v>465000</v>
      </c>
      <c r="F52" s="17"/>
      <c r="G52" s="17"/>
      <c r="H52" s="17"/>
      <c r="I52" s="10"/>
      <c r="J52" s="50"/>
      <c r="K52" s="50"/>
      <c r="L52" s="32"/>
      <c r="M52" s="10"/>
      <c r="N52" s="10"/>
    </row>
    <row r="53" spans="1:18">
      <c r="B53" s="39"/>
      <c r="C53" s="36"/>
      <c r="D53" s="36"/>
      <c r="E53" s="8">
        <f t="shared" si="0"/>
        <v>465000</v>
      </c>
      <c r="F53" s="36"/>
      <c r="G53" s="36"/>
      <c r="H53" s="36"/>
      <c r="I53" s="10"/>
      <c r="J53" s="50"/>
      <c r="K53" s="50"/>
      <c r="L53" s="32"/>
      <c r="M53" s="10"/>
      <c r="N53" s="10"/>
    </row>
    <row r="54" spans="1:18">
      <c r="B54" s="32"/>
      <c r="C54" s="17"/>
      <c r="D54" s="17"/>
      <c r="E54" s="8">
        <f t="shared" si="0"/>
        <v>465000</v>
      </c>
      <c r="F54" s="17"/>
      <c r="G54" s="17"/>
      <c r="H54" s="17"/>
      <c r="I54" s="10"/>
      <c r="J54" s="50"/>
      <c r="K54" s="50"/>
      <c r="L54" s="32"/>
      <c r="M54" s="10"/>
      <c r="N54" s="10"/>
    </row>
    <row r="55" spans="1:18">
      <c r="B55" s="32"/>
      <c r="C55" s="17"/>
      <c r="D55" s="17"/>
      <c r="E55" s="8">
        <f t="shared" si="0"/>
        <v>465000</v>
      </c>
      <c r="F55" s="17"/>
      <c r="G55" s="17"/>
      <c r="H55" s="17"/>
      <c r="I55" s="10"/>
      <c r="J55" s="50"/>
      <c r="K55" s="50"/>
      <c r="L55" s="32"/>
      <c r="M55" s="10"/>
      <c r="N55" s="10"/>
    </row>
    <row r="56" spans="1:18">
      <c r="B56" s="2"/>
      <c r="C56" s="17"/>
      <c r="D56" s="17"/>
      <c r="E56" s="8">
        <f t="shared" si="0"/>
        <v>465000</v>
      </c>
      <c r="F56" s="17"/>
      <c r="G56" s="17"/>
      <c r="H56" s="17"/>
      <c r="I56" s="10"/>
      <c r="J56" s="50"/>
      <c r="K56" s="50"/>
      <c r="L56" s="32"/>
      <c r="M56" s="10"/>
      <c r="N56" s="10"/>
    </row>
    <row r="57" spans="1:18">
      <c r="B57" s="2"/>
      <c r="C57" s="17"/>
      <c r="D57" s="17"/>
      <c r="E57" s="8">
        <f t="shared" si="0"/>
        <v>465000</v>
      </c>
      <c r="F57" s="17"/>
      <c r="G57" s="17"/>
      <c r="H57" s="17"/>
      <c r="I57" s="10"/>
      <c r="J57" s="50"/>
      <c r="K57" s="50"/>
      <c r="L57" s="32"/>
      <c r="M57" s="10"/>
      <c r="N57" s="10"/>
    </row>
    <row r="58" spans="1:18">
      <c r="B58" s="2"/>
      <c r="C58" s="17"/>
      <c r="D58" s="17"/>
      <c r="E58" s="8">
        <f t="shared" si="0"/>
        <v>465000</v>
      </c>
      <c r="F58" s="17"/>
      <c r="G58" s="17"/>
      <c r="H58" s="17"/>
      <c r="I58" s="10"/>
      <c r="J58" s="50"/>
      <c r="K58" s="50"/>
      <c r="L58" s="10"/>
      <c r="M58" s="10"/>
      <c r="N58" s="10"/>
    </row>
    <row r="59" spans="1:18">
      <c r="B59" s="2"/>
      <c r="C59" s="17"/>
      <c r="D59" s="17"/>
      <c r="E59" s="8">
        <f t="shared" si="0"/>
        <v>465000</v>
      </c>
      <c r="F59" s="17"/>
      <c r="G59" s="17"/>
      <c r="H59" s="17"/>
      <c r="I59" s="10"/>
      <c r="J59" s="54"/>
      <c r="K59" s="54"/>
      <c r="L59" s="10"/>
      <c r="M59" s="10"/>
      <c r="N59" s="10"/>
    </row>
    <row r="60" spans="1:18">
      <c r="B60" s="32"/>
      <c r="C60" s="17"/>
      <c r="D60" s="17"/>
      <c r="E60" s="8">
        <f t="shared" si="0"/>
        <v>465000</v>
      </c>
      <c r="F60" s="17"/>
      <c r="G60" s="17"/>
      <c r="H60" s="17"/>
      <c r="I60" s="10"/>
      <c r="J60" s="54"/>
      <c r="K60" s="48"/>
      <c r="L60" s="32"/>
      <c r="M60" s="10"/>
      <c r="N60" s="10"/>
    </row>
    <row r="61" spans="1:18">
      <c r="B61" s="39"/>
      <c r="C61" s="36"/>
      <c r="D61" s="36"/>
      <c r="E61" s="8">
        <f t="shared" si="0"/>
        <v>465000</v>
      </c>
      <c r="F61" s="36"/>
      <c r="G61" s="36"/>
      <c r="H61" s="36"/>
      <c r="J61" s="54"/>
      <c r="K61" s="48"/>
      <c r="L61" s="32"/>
      <c r="M61" s="10"/>
      <c r="N61" s="10"/>
    </row>
    <row r="62" spans="1:18">
      <c r="B62" s="32"/>
      <c r="C62" s="17"/>
      <c r="D62" s="17"/>
      <c r="E62" s="8">
        <f t="shared" si="0"/>
        <v>465000</v>
      </c>
      <c r="F62" s="17"/>
      <c r="G62" s="17"/>
      <c r="H62" s="17"/>
      <c r="I62" s="10"/>
      <c r="J62" s="50"/>
      <c r="K62" s="10"/>
      <c r="L62" s="32"/>
      <c r="M62" s="10"/>
      <c r="N62" s="10"/>
    </row>
    <row r="63" spans="1:18">
      <c r="B63" s="32"/>
      <c r="C63" s="17"/>
      <c r="D63" s="17"/>
      <c r="E63" s="8">
        <f t="shared" si="0"/>
        <v>465000</v>
      </c>
      <c r="F63" s="17"/>
      <c r="G63" s="17"/>
      <c r="H63" s="17"/>
      <c r="I63" s="10"/>
      <c r="J63" s="56"/>
      <c r="K63" s="56"/>
    </row>
    <row r="64" spans="1:18">
      <c r="B64" s="32"/>
      <c r="C64" s="17"/>
      <c r="D64" s="17"/>
      <c r="E64" s="8">
        <f t="shared" si="0"/>
        <v>465000</v>
      </c>
      <c r="F64" s="17"/>
      <c r="G64" s="17"/>
      <c r="H64" s="17"/>
      <c r="I64" s="10"/>
      <c r="J64" s="20"/>
      <c r="K64" s="20"/>
    </row>
    <row r="65" spans="2:13">
      <c r="B65" s="32"/>
      <c r="C65" s="17"/>
      <c r="D65" s="17"/>
      <c r="E65" s="8">
        <f t="shared" si="0"/>
        <v>465000</v>
      </c>
      <c r="F65" s="17"/>
      <c r="G65" s="17"/>
      <c r="H65" s="17"/>
      <c r="I65" s="10"/>
      <c r="J65" s="20"/>
      <c r="K65" s="20"/>
    </row>
    <row r="66" spans="2:13">
      <c r="B66" s="32"/>
      <c r="C66" s="17"/>
      <c r="D66" s="17"/>
      <c r="E66" s="8">
        <f t="shared" si="0"/>
        <v>465000</v>
      </c>
      <c r="F66" s="17"/>
      <c r="G66" s="17"/>
      <c r="H66" s="17"/>
      <c r="I66" s="10"/>
      <c r="J66" s="20"/>
      <c r="K66" s="20"/>
    </row>
    <row r="67" spans="2:13">
      <c r="B67" s="32"/>
      <c r="C67" s="17"/>
      <c r="D67" s="17"/>
      <c r="E67" s="8">
        <f t="shared" si="0"/>
        <v>465000</v>
      </c>
      <c r="F67" s="17"/>
      <c r="G67" s="17"/>
      <c r="H67" s="17"/>
      <c r="I67" s="10"/>
      <c r="J67" s="20"/>
      <c r="K67" s="20"/>
    </row>
    <row r="68" spans="2:13">
      <c r="B68" s="32"/>
      <c r="C68" s="17"/>
      <c r="D68" s="17"/>
      <c r="E68" s="8">
        <f t="shared" si="0"/>
        <v>465000</v>
      </c>
      <c r="F68" s="17"/>
      <c r="G68" s="17"/>
      <c r="H68" s="17"/>
      <c r="I68" s="10"/>
    </row>
    <row r="69" spans="2:13">
      <c r="B69" s="32"/>
      <c r="C69" s="17"/>
      <c r="D69" s="17"/>
      <c r="E69" s="8">
        <f t="shared" si="0"/>
        <v>465000</v>
      </c>
      <c r="F69" s="17"/>
      <c r="G69" s="17"/>
      <c r="H69" s="17"/>
      <c r="I69" s="10"/>
    </row>
    <row r="70" spans="2:13">
      <c r="B70" s="32"/>
      <c r="C70" s="17"/>
      <c r="D70" s="17"/>
      <c r="E70" s="8">
        <f t="shared" si="0"/>
        <v>465000</v>
      </c>
      <c r="F70" s="17"/>
      <c r="G70" s="17"/>
      <c r="H70" s="17"/>
      <c r="I70" s="10"/>
      <c r="M70" s="2"/>
    </row>
    <row r="71" spans="2:13">
      <c r="B71" s="32"/>
      <c r="C71" s="17"/>
      <c r="D71" s="17"/>
      <c r="E71" s="8">
        <f t="shared" ref="E71:E134" si="1">E70+C71+D71</f>
        <v>465000</v>
      </c>
      <c r="F71" s="17"/>
      <c r="G71" s="17"/>
      <c r="H71" s="17"/>
      <c r="I71" s="10"/>
      <c r="M71" s="2"/>
    </row>
    <row r="72" spans="2:13">
      <c r="B72" s="32"/>
      <c r="C72" s="17"/>
      <c r="D72" s="17"/>
      <c r="E72" s="8">
        <f t="shared" si="1"/>
        <v>465000</v>
      </c>
      <c r="F72" s="17"/>
      <c r="G72" s="17"/>
      <c r="H72" s="17"/>
      <c r="I72" s="10"/>
    </row>
    <row r="73" spans="2:13">
      <c r="B73" s="32"/>
      <c r="C73" s="17"/>
      <c r="D73" s="17"/>
      <c r="E73" s="8">
        <f t="shared" si="1"/>
        <v>465000</v>
      </c>
      <c r="F73" s="17"/>
      <c r="G73" s="17"/>
      <c r="H73" s="17"/>
    </row>
    <row r="74" spans="2:13">
      <c r="B74" s="32"/>
      <c r="C74" s="17"/>
      <c r="D74" s="17"/>
      <c r="E74" s="8">
        <f t="shared" si="1"/>
        <v>465000</v>
      </c>
      <c r="F74" s="17"/>
      <c r="G74" s="17"/>
      <c r="H74" s="17"/>
      <c r="I74" s="10"/>
    </row>
    <row r="75" spans="2:13">
      <c r="B75" s="32"/>
      <c r="C75" s="17"/>
      <c r="D75" s="17"/>
      <c r="E75" s="8">
        <f t="shared" si="1"/>
        <v>465000</v>
      </c>
      <c r="F75" s="17"/>
      <c r="G75" s="17"/>
      <c r="H75" s="17"/>
      <c r="I75" s="10"/>
    </row>
    <row r="76" spans="2:13">
      <c r="B76" s="32"/>
      <c r="C76" s="17"/>
      <c r="D76" s="17"/>
      <c r="E76" s="8">
        <f t="shared" si="1"/>
        <v>465000</v>
      </c>
      <c r="F76" s="17"/>
      <c r="G76" s="17"/>
      <c r="H76" s="17"/>
      <c r="I76" s="10"/>
    </row>
    <row r="77" spans="2:13">
      <c r="B77" s="32"/>
      <c r="C77" s="17"/>
      <c r="D77" s="17"/>
      <c r="E77" s="8">
        <f t="shared" si="1"/>
        <v>465000</v>
      </c>
      <c r="F77" s="17"/>
      <c r="G77" s="17"/>
      <c r="H77" s="17"/>
      <c r="I77" s="10"/>
      <c r="J77" s="20"/>
      <c r="K77" s="20"/>
    </row>
    <row r="78" spans="2:13">
      <c r="B78" s="32"/>
      <c r="C78" s="17"/>
      <c r="D78" s="17"/>
      <c r="E78" s="8">
        <f t="shared" si="1"/>
        <v>465000</v>
      </c>
      <c r="F78" s="17"/>
      <c r="G78" s="17"/>
      <c r="H78" s="17"/>
      <c r="I78" s="10"/>
    </row>
    <row r="79" spans="2:13">
      <c r="B79" s="32"/>
      <c r="C79" s="17"/>
      <c r="D79" s="17"/>
      <c r="E79" s="8">
        <f t="shared" si="1"/>
        <v>465000</v>
      </c>
      <c r="F79" s="17"/>
      <c r="G79" s="17"/>
      <c r="H79" s="17"/>
      <c r="I79" s="10"/>
      <c r="J79" s="20"/>
      <c r="K79" s="20"/>
    </row>
    <row r="80" spans="2:13">
      <c r="B80" s="32"/>
      <c r="C80" s="17"/>
      <c r="D80" s="17"/>
      <c r="E80" s="8">
        <f t="shared" si="1"/>
        <v>465000</v>
      </c>
      <c r="F80" s="17"/>
      <c r="G80" s="17"/>
      <c r="H80" s="17"/>
      <c r="I80" s="10"/>
      <c r="J80" s="20"/>
      <c r="K80" s="20"/>
    </row>
    <row r="81" spans="1:12">
      <c r="B81" s="32"/>
      <c r="C81" s="17"/>
      <c r="D81" s="17"/>
      <c r="E81" s="8">
        <f t="shared" si="1"/>
        <v>465000</v>
      </c>
      <c r="F81" s="17"/>
      <c r="G81" s="17"/>
      <c r="H81" s="17"/>
      <c r="I81" s="10"/>
      <c r="J81" s="20"/>
      <c r="K81" s="20"/>
    </row>
    <row r="82" spans="1:12">
      <c r="B82" s="32"/>
      <c r="C82" s="36"/>
      <c r="D82" s="17"/>
      <c r="E82" s="8">
        <f t="shared" si="1"/>
        <v>465000</v>
      </c>
      <c r="F82" s="36"/>
      <c r="G82" s="36"/>
      <c r="H82" s="36"/>
      <c r="I82" s="10"/>
    </row>
    <row r="83" spans="1:12">
      <c r="B83" s="32"/>
      <c r="C83" s="17"/>
      <c r="D83" s="17"/>
      <c r="E83" s="8">
        <f t="shared" si="1"/>
        <v>465000</v>
      </c>
      <c r="F83" s="17"/>
      <c r="G83" s="17"/>
      <c r="H83" s="17"/>
      <c r="I83" s="10"/>
    </row>
    <row r="84" spans="1:12">
      <c r="B84" s="32"/>
      <c r="C84" s="17"/>
      <c r="D84" s="17"/>
      <c r="E84" s="8">
        <f t="shared" si="1"/>
        <v>465000</v>
      </c>
      <c r="F84" s="17"/>
      <c r="G84" s="17"/>
      <c r="H84" s="17"/>
      <c r="I84" s="10"/>
    </row>
    <row r="85" spans="1:12">
      <c r="B85" s="32"/>
      <c r="C85" s="17"/>
      <c r="D85" s="17"/>
      <c r="E85" s="8">
        <f t="shared" si="1"/>
        <v>465000</v>
      </c>
      <c r="F85" s="17"/>
      <c r="G85" s="17"/>
      <c r="H85" s="17"/>
      <c r="I85" s="10"/>
    </row>
    <row r="86" spans="1:12">
      <c r="B86" s="32"/>
      <c r="C86" s="17"/>
      <c r="D86" s="17"/>
      <c r="E86" s="8">
        <f t="shared" si="1"/>
        <v>465000</v>
      </c>
      <c r="F86" s="17"/>
      <c r="G86" s="17"/>
      <c r="H86" s="17"/>
      <c r="I86" s="10"/>
      <c r="J86" s="10"/>
      <c r="K86" s="10"/>
      <c r="L86" s="10"/>
    </row>
    <row r="87" spans="1:12">
      <c r="B87" s="32"/>
      <c r="C87" s="17"/>
      <c r="D87" s="17"/>
      <c r="E87" s="8">
        <f t="shared" si="1"/>
        <v>465000</v>
      </c>
      <c r="F87" s="17"/>
      <c r="G87" s="17"/>
      <c r="H87" s="17"/>
      <c r="I87" s="10"/>
    </row>
    <row r="88" spans="1:12">
      <c r="B88" s="32"/>
      <c r="C88" s="17"/>
      <c r="D88" s="17"/>
      <c r="E88" s="8">
        <f t="shared" si="1"/>
        <v>465000</v>
      </c>
      <c r="F88" s="17"/>
      <c r="G88" s="17"/>
      <c r="H88" s="17"/>
      <c r="I88" s="10"/>
      <c r="J88" s="10"/>
      <c r="K88" s="10"/>
    </row>
    <row r="89" spans="1:12">
      <c r="B89" s="2"/>
      <c r="C89" s="16"/>
      <c r="D89" s="16"/>
      <c r="E89" s="8">
        <f t="shared" si="1"/>
        <v>465000</v>
      </c>
      <c r="F89" s="10"/>
      <c r="G89" s="10"/>
      <c r="H89" s="10"/>
      <c r="I89" s="10"/>
      <c r="J89" s="10"/>
      <c r="K89" s="10"/>
    </row>
    <row r="90" spans="1:12">
      <c r="B90" s="2"/>
      <c r="C90" s="16"/>
      <c r="D90" s="16"/>
      <c r="E90" s="8">
        <f t="shared" si="1"/>
        <v>465000</v>
      </c>
      <c r="F90" s="10"/>
      <c r="G90" s="10"/>
      <c r="H90" s="17"/>
      <c r="I90" s="10"/>
      <c r="J90" s="10"/>
      <c r="K90" s="10"/>
    </row>
    <row r="91" spans="1:12">
      <c r="B91" s="39"/>
      <c r="C91" s="36"/>
      <c r="D91" s="36"/>
      <c r="E91" s="8">
        <f t="shared" si="1"/>
        <v>465000</v>
      </c>
      <c r="F91" s="48"/>
      <c r="G91" s="48"/>
      <c r="H91" s="36"/>
      <c r="I91" s="10"/>
      <c r="J91" s="10"/>
      <c r="K91" s="10"/>
    </row>
    <row r="92" spans="1:12">
      <c r="B92" s="2"/>
      <c r="C92" s="16"/>
      <c r="D92" s="16"/>
      <c r="E92" s="8">
        <f t="shared" si="1"/>
        <v>465000</v>
      </c>
      <c r="F92" s="17"/>
      <c r="G92" s="17"/>
      <c r="H92" s="10"/>
      <c r="I92" s="48"/>
      <c r="J92" s="10"/>
      <c r="K92" s="10"/>
    </row>
    <row r="93" spans="1:12">
      <c r="B93" s="2"/>
      <c r="C93" s="16"/>
      <c r="D93" s="16"/>
      <c r="E93" s="8">
        <f t="shared" si="1"/>
        <v>465000</v>
      </c>
      <c r="F93" s="17"/>
      <c r="G93" s="17"/>
      <c r="H93" s="17"/>
      <c r="I93" s="48"/>
      <c r="J93" s="10"/>
      <c r="K93" s="10"/>
    </row>
    <row r="94" spans="1:12">
      <c r="A94" s="44"/>
      <c r="B94" s="44"/>
      <c r="C94" s="43"/>
      <c r="D94" s="43">
        <v>-35000</v>
      </c>
      <c r="E94" s="8">
        <f t="shared" si="1"/>
        <v>430000</v>
      </c>
      <c r="F94" s="43"/>
      <c r="G94" s="43"/>
      <c r="H94" s="43"/>
      <c r="I94" s="44" t="s">
        <v>263</v>
      </c>
    </row>
    <row r="95" spans="1:12">
      <c r="B95" s="39"/>
      <c r="C95" s="17"/>
      <c r="D95" s="17"/>
      <c r="E95" s="8">
        <f t="shared" si="1"/>
        <v>430000</v>
      </c>
      <c r="F95" s="17"/>
      <c r="G95" s="17"/>
      <c r="H95" s="17"/>
      <c r="I95" s="10"/>
    </row>
    <row r="96" spans="1:12">
      <c r="B96" s="32"/>
      <c r="C96" s="17"/>
      <c r="D96" s="17"/>
      <c r="E96" s="8">
        <f t="shared" si="1"/>
        <v>430000</v>
      </c>
      <c r="F96" s="17"/>
      <c r="G96" s="17"/>
      <c r="H96" s="17"/>
      <c r="I96" s="10"/>
    </row>
    <row r="97" spans="2:14">
      <c r="B97" s="39"/>
      <c r="C97" s="17"/>
      <c r="D97" s="17"/>
      <c r="E97" s="8">
        <f t="shared" si="1"/>
        <v>430000</v>
      </c>
      <c r="F97" s="36"/>
      <c r="G97" s="36"/>
      <c r="H97" s="36"/>
    </row>
    <row r="98" spans="2:14">
      <c r="B98" s="2"/>
      <c r="C98" s="16"/>
      <c r="D98" s="16"/>
      <c r="E98" s="8">
        <f t="shared" si="1"/>
        <v>430000</v>
      </c>
      <c r="F98" s="17"/>
      <c r="G98" s="17"/>
      <c r="H98" s="17"/>
      <c r="I98" s="10"/>
      <c r="K98" s="44" t="s">
        <v>790</v>
      </c>
    </row>
    <row r="99" spans="2:14">
      <c r="B99" s="2"/>
      <c r="C99" s="16"/>
      <c r="D99" s="16"/>
      <c r="E99" s="8">
        <f t="shared" si="1"/>
        <v>430000</v>
      </c>
      <c r="F99" s="17"/>
      <c r="G99" s="17"/>
      <c r="H99" s="17"/>
      <c r="I99" s="48"/>
      <c r="J99" s="48"/>
      <c r="K99" s="44" t="s">
        <v>784</v>
      </c>
      <c r="L99" s="53">
        <v>-18000000</v>
      </c>
      <c r="M99" s="44" t="s">
        <v>788</v>
      </c>
      <c r="N99" s="44"/>
    </row>
    <row r="100" spans="2:14">
      <c r="B100" s="2"/>
      <c r="C100" s="16"/>
      <c r="D100" s="16"/>
      <c r="E100" s="8">
        <f t="shared" si="1"/>
        <v>430000</v>
      </c>
      <c r="F100" s="17"/>
      <c r="G100" s="17"/>
      <c r="H100" s="17"/>
      <c r="I100" s="48"/>
      <c r="J100" s="48"/>
      <c r="K100" s="44" t="s">
        <v>784</v>
      </c>
      <c r="L100" s="53">
        <v>-35000000</v>
      </c>
      <c r="M100" s="44" t="s">
        <v>789</v>
      </c>
      <c r="N100" s="44"/>
    </row>
    <row r="101" spans="2:14">
      <c r="B101" s="2"/>
      <c r="C101" s="16"/>
      <c r="D101" s="16"/>
      <c r="E101" s="8">
        <f t="shared" si="1"/>
        <v>430000</v>
      </c>
      <c r="F101" s="16"/>
      <c r="G101" s="16"/>
      <c r="H101" s="16"/>
      <c r="I101" s="48"/>
      <c r="J101" s="48"/>
      <c r="K101" s="44" t="s">
        <v>784</v>
      </c>
      <c r="L101" s="53">
        <v>-10000000</v>
      </c>
      <c r="M101" s="44" t="s">
        <v>782</v>
      </c>
      <c r="N101" s="44"/>
    </row>
    <row r="102" spans="2:14">
      <c r="B102" s="2"/>
      <c r="C102" s="16"/>
      <c r="D102" s="16"/>
      <c r="E102" s="8">
        <f t="shared" si="1"/>
        <v>430000</v>
      </c>
      <c r="F102" s="16"/>
      <c r="G102" s="16"/>
      <c r="H102" s="16"/>
      <c r="I102" s="54"/>
      <c r="J102" s="48"/>
      <c r="K102" s="44" t="s">
        <v>785</v>
      </c>
      <c r="L102" s="53">
        <f>SUM(L99:L101)</f>
        <v>-63000000</v>
      </c>
      <c r="M102" s="44"/>
      <c r="N102" s="44"/>
    </row>
    <row r="103" spans="2:14">
      <c r="B103" s="2"/>
      <c r="C103" s="16"/>
      <c r="D103" s="16"/>
      <c r="E103" s="8">
        <f t="shared" si="1"/>
        <v>430000</v>
      </c>
      <c r="F103" s="16"/>
      <c r="G103" s="16"/>
      <c r="H103" s="16"/>
      <c r="I103" s="48"/>
      <c r="J103" s="48"/>
      <c r="K103" s="44"/>
      <c r="L103" s="53">
        <v>80000000</v>
      </c>
      <c r="M103" s="44" t="s">
        <v>713</v>
      </c>
      <c r="N103" s="44"/>
    </row>
    <row r="104" spans="2:14">
      <c r="B104" s="2"/>
      <c r="C104" s="16"/>
      <c r="D104" s="16"/>
      <c r="E104" s="8">
        <f t="shared" si="1"/>
        <v>430000</v>
      </c>
      <c r="F104" s="16"/>
      <c r="G104" s="16"/>
      <c r="H104" s="16"/>
      <c r="I104" s="48"/>
      <c r="J104" s="48"/>
      <c r="K104" s="44"/>
      <c r="L104" s="53">
        <f>L102+L103</f>
        <v>17000000</v>
      </c>
      <c r="M104" s="44" t="s">
        <v>714</v>
      </c>
      <c r="N104" s="44"/>
    </row>
    <row r="105" spans="2:14">
      <c r="B105" s="2"/>
      <c r="C105" s="16"/>
      <c r="D105" s="16"/>
      <c r="E105" s="8">
        <f t="shared" si="1"/>
        <v>430000</v>
      </c>
      <c r="F105" s="16"/>
      <c r="G105" s="16"/>
      <c r="H105" s="16"/>
      <c r="I105" s="10"/>
      <c r="J105" s="10"/>
      <c r="K105" s="44" t="s">
        <v>784</v>
      </c>
      <c r="L105" s="53">
        <v>-10000000</v>
      </c>
      <c r="M105" s="44" t="s">
        <v>783</v>
      </c>
      <c r="N105" s="19"/>
    </row>
    <row r="106" spans="2:14">
      <c r="B106" s="2"/>
      <c r="C106" s="16"/>
      <c r="D106" s="16"/>
      <c r="E106" s="8">
        <f t="shared" si="1"/>
        <v>430000</v>
      </c>
      <c r="F106" s="16"/>
      <c r="G106" s="16"/>
      <c r="H106" s="16"/>
      <c r="K106" s="44" t="s">
        <v>784</v>
      </c>
      <c r="L106" s="53">
        <v>-7000000</v>
      </c>
      <c r="M106" s="44" t="s">
        <v>786</v>
      </c>
      <c r="N106" s="19"/>
    </row>
    <row r="107" spans="2:14">
      <c r="B107" s="2"/>
      <c r="C107" s="16"/>
      <c r="D107" s="16"/>
      <c r="E107" s="8">
        <f t="shared" si="1"/>
        <v>430000</v>
      </c>
      <c r="F107" s="16"/>
      <c r="G107" s="16"/>
      <c r="H107" s="16"/>
      <c r="K107" s="44" t="s">
        <v>714</v>
      </c>
      <c r="L107" s="53">
        <f>L104+L105+L106</f>
        <v>0</v>
      </c>
    </row>
    <row r="108" spans="2:14">
      <c r="B108" s="2"/>
      <c r="C108" s="16"/>
      <c r="D108" s="16"/>
      <c r="E108" s="8">
        <f t="shared" si="1"/>
        <v>430000</v>
      </c>
      <c r="F108" s="16"/>
      <c r="G108" s="16"/>
      <c r="H108" s="16"/>
    </row>
    <row r="109" spans="2:14">
      <c r="B109" s="2"/>
      <c r="C109" s="17"/>
      <c r="D109" s="17"/>
      <c r="E109" s="8">
        <f t="shared" si="1"/>
        <v>430000</v>
      </c>
      <c r="F109" s="17"/>
      <c r="G109" s="17"/>
      <c r="H109" s="17"/>
      <c r="I109" s="10"/>
    </row>
    <row r="110" spans="2:14">
      <c r="B110" s="32"/>
      <c r="C110" s="17"/>
      <c r="D110" s="17"/>
      <c r="E110" s="8">
        <f t="shared" si="1"/>
        <v>430000</v>
      </c>
      <c r="F110" s="17"/>
      <c r="G110" s="17"/>
      <c r="H110" s="17"/>
      <c r="I110" s="10"/>
      <c r="J110" s="10"/>
      <c r="K110" s="10"/>
      <c r="L110" s="10"/>
      <c r="M110" s="10"/>
    </row>
    <row r="111" spans="2:14">
      <c r="B111" s="32"/>
      <c r="C111" s="17"/>
      <c r="D111" s="17"/>
      <c r="E111" s="8">
        <f t="shared" si="1"/>
        <v>430000</v>
      </c>
      <c r="F111" s="17"/>
      <c r="G111" s="17"/>
      <c r="H111" s="17"/>
      <c r="I111" s="10"/>
      <c r="J111" s="10"/>
      <c r="K111" s="10"/>
      <c r="L111" s="10"/>
      <c r="M111" s="10"/>
    </row>
    <row r="112" spans="2:14">
      <c r="B112" s="32"/>
      <c r="C112" s="17"/>
      <c r="D112" s="17"/>
      <c r="E112" s="8">
        <f t="shared" si="1"/>
        <v>430000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2"/>
      <c r="C113" s="16"/>
      <c r="D113" s="16"/>
      <c r="E113" s="8">
        <f t="shared" si="1"/>
        <v>430000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2"/>
      <c r="C114" s="16"/>
      <c r="D114" s="16"/>
      <c r="E114" s="8">
        <f t="shared" si="1"/>
        <v>430000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430000</v>
      </c>
      <c r="F115" s="17"/>
      <c r="G115" s="17"/>
      <c r="H115" s="17"/>
      <c r="I115" s="10"/>
      <c r="J115" s="10"/>
      <c r="K115" s="10"/>
      <c r="L115" s="10"/>
      <c r="M115" s="10"/>
    </row>
    <row r="116" spans="2:13">
      <c r="B116" s="2"/>
      <c r="C116" s="16"/>
      <c r="D116" s="16"/>
      <c r="E116" s="8">
        <f t="shared" si="1"/>
        <v>430000</v>
      </c>
      <c r="F116" s="16"/>
      <c r="G116" s="16"/>
      <c r="H116" s="16"/>
    </row>
    <row r="117" spans="2:13">
      <c r="B117" s="2"/>
      <c r="C117" s="16"/>
      <c r="D117" s="16"/>
      <c r="E117" s="8">
        <f t="shared" si="1"/>
        <v>430000</v>
      </c>
      <c r="F117" s="16"/>
      <c r="G117" s="16"/>
      <c r="H117" s="16"/>
    </row>
    <row r="118" spans="2:13">
      <c r="B118" s="2"/>
      <c r="C118" s="16"/>
      <c r="D118" s="16"/>
      <c r="E118" s="8">
        <f t="shared" si="1"/>
        <v>430000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430000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430000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430000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430000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430000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430000</v>
      </c>
      <c r="F124" s="16"/>
      <c r="G124" s="16"/>
      <c r="H124" s="16"/>
    </row>
    <row r="125" spans="2:13">
      <c r="B125" s="2"/>
      <c r="C125" s="16"/>
      <c r="D125" s="16"/>
      <c r="E125" s="8">
        <f t="shared" si="1"/>
        <v>430000</v>
      </c>
      <c r="F125" s="16"/>
      <c r="G125" s="16"/>
      <c r="H125" s="16"/>
    </row>
    <row r="126" spans="2:13">
      <c r="C126" s="16"/>
      <c r="D126" s="16"/>
      <c r="E126" s="8">
        <f t="shared" si="1"/>
        <v>430000</v>
      </c>
      <c r="G126" s="16"/>
      <c r="I126" s="24"/>
    </row>
    <row r="127" spans="2:13">
      <c r="C127" s="16"/>
      <c r="D127" s="16"/>
      <c r="E127" s="8">
        <f t="shared" si="1"/>
        <v>430000</v>
      </c>
      <c r="I127" s="24"/>
    </row>
    <row r="128" spans="2:13">
      <c r="B128" s="2"/>
      <c r="C128" s="16"/>
      <c r="D128" s="16"/>
      <c r="E128" s="8">
        <f t="shared" si="1"/>
        <v>430000</v>
      </c>
      <c r="F128" s="16"/>
      <c r="G128" s="16"/>
      <c r="H128" s="16"/>
    </row>
    <row r="129" spans="2:8">
      <c r="C129" s="16"/>
      <c r="D129" s="16"/>
      <c r="E129" s="8">
        <f t="shared" si="1"/>
        <v>430000</v>
      </c>
      <c r="F129" s="16"/>
      <c r="G129" s="16"/>
      <c r="H129" s="16"/>
    </row>
    <row r="130" spans="2:8">
      <c r="C130" s="16"/>
      <c r="D130" s="16"/>
      <c r="E130" s="8">
        <f t="shared" si="1"/>
        <v>430000</v>
      </c>
      <c r="F130" s="16"/>
      <c r="G130" s="16"/>
      <c r="H130" s="16"/>
    </row>
    <row r="131" spans="2:8">
      <c r="C131" s="16"/>
      <c r="D131" s="16"/>
      <c r="E131" s="8">
        <f t="shared" si="1"/>
        <v>430000</v>
      </c>
      <c r="F131" s="16"/>
      <c r="G131" s="16"/>
      <c r="H131" s="16"/>
    </row>
    <row r="132" spans="2:8">
      <c r="C132" s="16"/>
      <c r="D132" s="16"/>
      <c r="E132" s="8">
        <f t="shared" si="1"/>
        <v>430000</v>
      </c>
      <c r="F132" s="16"/>
      <c r="G132" s="16"/>
      <c r="H132" s="16"/>
    </row>
    <row r="133" spans="2:8">
      <c r="B133" s="2"/>
      <c r="C133" s="16"/>
      <c r="D133" s="16"/>
      <c r="E133" s="8">
        <f t="shared" si="1"/>
        <v>430000</v>
      </c>
      <c r="F133" s="16"/>
      <c r="G133" s="16"/>
      <c r="H133" s="16"/>
    </row>
    <row r="134" spans="2:8">
      <c r="B134" s="2"/>
      <c r="C134" s="16"/>
      <c r="D134" s="16"/>
      <c r="E134" s="8">
        <f t="shared" si="1"/>
        <v>430000</v>
      </c>
      <c r="F134" s="16"/>
      <c r="G134" s="16"/>
      <c r="H134" s="16"/>
    </row>
    <row r="135" spans="2:8">
      <c r="C135" s="16"/>
      <c r="D135" s="16"/>
      <c r="E135" s="8">
        <f t="shared" ref="E135:E154" si="2">E134+C135+D135</f>
        <v>430000</v>
      </c>
      <c r="F135" s="16"/>
      <c r="G135" s="16"/>
      <c r="H135" s="16"/>
    </row>
    <row r="136" spans="2:8">
      <c r="C136" s="16"/>
      <c r="D136" s="16"/>
      <c r="E136" s="8">
        <f t="shared" si="2"/>
        <v>430000</v>
      </c>
      <c r="F136" s="16"/>
      <c r="G136" s="16"/>
      <c r="H136" s="16"/>
    </row>
    <row r="137" spans="2:8">
      <c r="C137" s="16"/>
      <c r="D137" s="16"/>
      <c r="E137" s="8">
        <f t="shared" si="2"/>
        <v>430000</v>
      </c>
      <c r="F137" s="16"/>
      <c r="G137" s="16"/>
      <c r="H137" s="16"/>
    </row>
    <row r="138" spans="2:8">
      <c r="C138" s="16"/>
      <c r="D138" s="16"/>
      <c r="E138" s="8">
        <f t="shared" si="2"/>
        <v>430000</v>
      </c>
      <c r="F138" s="16"/>
      <c r="G138" s="16"/>
      <c r="H138" s="16"/>
    </row>
    <row r="139" spans="2:8">
      <c r="C139" s="16"/>
      <c r="D139" s="16"/>
      <c r="E139" s="8">
        <f t="shared" si="2"/>
        <v>430000</v>
      </c>
      <c r="F139" s="16"/>
      <c r="G139" s="16"/>
      <c r="H139" s="16"/>
    </row>
    <row r="140" spans="2:8">
      <c r="C140" s="16"/>
      <c r="D140" s="16"/>
      <c r="E140" s="8">
        <f t="shared" si="2"/>
        <v>430000</v>
      </c>
      <c r="F140" s="16"/>
      <c r="G140" s="16"/>
      <c r="H140" s="16"/>
    </row>
    <row r="141" spans="2:8">
      <c r="C141" s="16"/>
      <c r="D141" s="16"/>
      <c r="E141" s="8">
        <f t="shared" si="2"/>
        <v>430000</v>
      </c>
      <c r="F141" s="16"/>
      <c r="G141" s="16"/>
      <c r="H141" s="16"/>
    </row>
    <row r="142" spans="2:8">
      <c r="C142" s="16"/>
      <c r="D142" s="16"/>
      <c r="E142" s="8">
        <f t="shared" si="2"/>
        <v>430000</v>
      </c>
      <c r="F142" s="16"/>
      <c r="G142" s="16"/>
      <c r="H142" s="16"/>
    </row>
    <row r="143" spans="2:8">
      <c r="C143" s="16"/>
      <c r="D143" s="16"/>
      <c r="E143" s="8">
        <f t="shared" si="2"/>
        <v>430000</v>
      </c>
      <c r="F143" s="16"/>
      <c r="G143" s="16"/>
      <c r="H143" s="16"/>
    </row>
    <row r="144" spans="2:8">
      <c r="C144" s="16"/>
      <c r="D144" s="16"/>
      <c r="E144" s="8">
        <f t="shared" si="2"/>
        <v>430000</v>
      </c>
      <c r="F144" s="16"/>
      <c r="G144" s="16"/>
      <c r="H144" s="16"/>
    </row>
    <row r="145" spans="3:12">
      <c r="C145" s="16"/>
      <c r="D145" s="16"/>
      <c r="E145" s="8">
        <f t="shared" si="2"/>
        <v>430000</v>
      </c>
      <c r="F145" s="16"/>
      <c r="G145" s="16"/>
      <c r="H145" s="16"/>
    </row>
    <row r="146" spans="3:12">
      <c r="C146" s="16"/>
      <c r="D146" s="16">
        <v>4000000</v>
      </c>
      <c r="E146" s="8">
        <f>E145+C146+D146</f>
        <v>4430000</v>
      </c>
      <c r="F146" s="16"/>
      <c r="G146" s="16"/>
      <c r="H146" s="16"/>
      <c r="I146" s="1" t="s">
        <v>1050</v>
      </c>
    </row>
    <row r="147" spans="3:12">
      <c r="C147" s="16"/>
      <c r="D147" s="16"/>
      <c r="E147" s="8">
        <f t="shared" si="2"/>
        <v>4430000</v>
      </c>
      <c r="F147" s="16"/>
      <c r="G147" s="16"/>
      <c r="H147" s="16"/>
    </row>
    <row r="148" spans="3:12">
      <c r="C148" s="16"/>
      <c r="D148" s="16"/>
      <c r="E148" s="8">
        <f t="shared" si="2"/>
        <v>4430000</v>
      </c>
      <c r="F148" s="16"/>
      <c r="G148" s="16"/>
      <c r="H148" s="16"/>
    </row>
    <row r="149" spans="3:12">
      <c r="C149" s="16"/>
      <c r="D149" s="16"/>
      <c r="E149" s="8">
        <f t="shared" si="2"/>
        <v>4430000</v>
      </c>
      <c r="F149" s="16"/>
      <c r="G149" s="16"/>
      <c r="H149" s="16"/>
    </row>
    <row r="150" spans="3:12">
      <c r="C150" s="16"/>
      <c r="D150" s="16"/>
      <c r="E150" s="8">
        <f t="shared" si="2"/>
        <v>4430000</v>
      </c>
      <c r="F150" s="16"/>
      <c r="G150" s="16"/>
      <c r="H150" s="16"/>
      <c r="I150" s="2"/>
    </row>
    <row r="151" spans="3:12">
      <c r="C151" s="16"/>
      <c r="D151" s="16"/>
      <c r="E151" s="8">
        <f t="shared" si="2"/>
        <v>4430000</v>
      </c>
      <c r="F151" s="16"/>
      <c r="G151" s="16"/>
      <c r="H151" s="16"/>
      <c r="J151" s="4"/>
    </row>
    <row r="152" spans="3:12">
      <c r="C152" s="16"/>
      <c r="D152" s="16"/>
      <c r="E152" s="8">
        <f t="shared" si="2"/>
        <v>4430000</v>
      </c>
      <c r="F152" s="16"/>
      <c r="G152" s="16"/>
      <c r="H152" s="16"/>
      <c r="J152" s="4"/>
      <c r="K152" s="2"/>
      <c r="L152" s="20"/>
    </row>
    <row r="153" spans="3:12">
      <c r="C153" s="16"/>
      <c r="D153" s="16"/>
      <c r="E153" s="8">
        <f>E152+C153+D153</f>
        <v>4430000</v>
      </c>
      <c r="F153" s="16"/>
      <c r="G153" s="16"/>
      <c r="H153" s="16"/>
      <c r="J153" s="4"/>
    </row>
    <row r="154" spans="3:12">
      <c r="C154" s="4"/>
      <c r="D154" s="16"/>
      <c r="E154" s="8">
        <f t="shared" si="2"/>
        <v>4430000</v>
      </c>
      <c r="F154" s="4"/>
      <c r="G154" s="4"/>
      <c r="H154" s="4"/>
      <c r="J154" s="4"/>
    </row>
    <row r="155" spans="3:12">
      <c r="C155" s="4"/>
      <c r="D155" s="4"/>
      <c r="E155" s="8"/>
      <c r="F155" s="4"/>
      <c r="G155" s="4"/>
      <c r="H155" s="4"/>
    </row>
    <row r="156" spans="3:12">
      <c r="C156" s="4"/>
      <c r="D156" s="4"/>
      <c r="E156" s="8"/>
      <c r="F156" s="4"/>
      <c r="G156" s="4"/>
      <c r="H156" s="4"/>
    </row>
    <row r="157" spans="3:12">
      <c r="C157" s="4"/>
      <c r="D157" s="4"/>
      <c r="E157" s="8"/>
      <c r="F157" s="4"/>
      <c r="G157" s="4"/>
      <c r="H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C160" s="4"/>
      <c r="D160" s="4"/>
      <c r="E160" s="8"/>
      <c r="F160" s="4"/>
      <c r="G160" s="4"/>
      <c r="H160" s="4"/>
    </row>
    <row r="161" spans="5:5">
      <c r="E161" s="7"/>
    </row>
    <row r="162" spans="5:5">
      <c r="E162" s="7"/>
    </row>
    <row r="163" spans="5:5">
      <c r="E163" s="7"/>
    </row>
  </sheetData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>
  <dimension ref="A2:S164"/>
  <sheetViews>
    <sheetView workbookViewId="0">
      <selection activeCell="I27" sqref="I27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465000</v>
      </c>
      <c r="F4" s="29">
        <v>0</v>
      </c>
      <c r="G4" s="13"/>
      <c r="H4" s="22">
        <v>26072150</v>
      </c>
    </row>
    <row r="5" spans="2:11">
      <c r="B5" s="2"/>
      <c r="C5" s="16"/>
      <c r="D5" s="16"/>
      <c r="E5" s="8">
        <f>E4+C5+D5</f>
        <v>465000</v>
      </c>
      <c r="F5" s="17"/>
      <c r="G5" s="17"/>
      <c r="H5" s="17"/>
    </row>
    <row r="6" spans="2:11">
      <c r="B6" s="2">
        <v>44075</v>
      </c>
      <c r="C6" s="16"/>
      <c r="D6" s="16">
        <v>-10000</v>
      </c>
      <c r="E6" s="8">
        <f t="shared" ref="E6:E71" si="0">E5+C6+D6</f>
        <v>455000</v>
      </c>
      <c r="F6" s="17"/>
      <c r="G6" s="17"/>
      <c r="H6" s="17"/>
      <c r="I6" s="10" t="s">
        <v>1079</v>
      </c>
      <c r="J6" s="10"/>
      <c r="K6" s="10"/>
    </row>
    <row r="7" spans="2:11">
      <c r="B7" s="2">
        <v>44075</v>
      </c>
      <c r="C7" s="16">
        <v>1000000</v>
      </c>
      <c r="D7" s="16"/>
      <c r="E7" s="8">
        <f t="shared" si="0"/>
        <v>1455000</v>
      </c>
      <c r="F7" s="17"/>
      <c r="G7" s="17"/>
      <c r="H7" s="17"/>
      <c r="I7" s="10" t="s">
        <v>1051</v>
      </c>
      <c r="J7" s="10"/>
      <c r="K7" s="10"/>
    </row>
    <row r="8" spans="2:11">
      <c r="B8" s="2">
        <v>44077</v>
      </c>
      <c r="C8" s="16"/>
      <c r="D8" s="16">
        <v>-2000</v>
      </c>
      <c r="E8" s="8">
        <f t="shared" si="0"/>
        <v>1453000</v>
      </c>
      <c r="G8" s="17"/>
      <c r="H8" s="17"/>
      <c r="I8" s="10" t="s">
        <v>793</v>
      </c>
      <c r="J8" s="10"/>
      <c r="K8" s="10"/>
    </row>
    <row r="9" spans="2:11">
      <c r="B9" s="2">
        <v>44077</v>
      </c>
      <c r="C9" s="16"/>
      <c r="D9" s="16">
        <v>-3600</v>
      </c>
      <c r="E9" s="8">
        <f t="shared" si="0"/>
        <v>1449400</v>
      </c>
      <c r="F9" s="17"/>
      <c r="G9" s="17"/>
      <c r="H9" s="17"/>
      <c r="I9" s="10" t="s">
        <v>340</v>
      </c>
      <c r="J9" s="10"/>
      <c r="K9" s="10"/>
    </row>
    <row r="10" spans="2:11">
      <c r="B10" s="2">
        <v>44082</v>
      </c>
      <c r="C10" s="16"/>
      <c r="D10" s="16">
        <v>-620000</v>
      </c>
      <c r="E10" s="8">
        <f t="shared" si="0"/>
        <v>829400</v>
      </c>
      <c r="F10" s="17"/>
      <c r="G10" s="17"/>
      <c r="H10" s="17"/>
      <c r="I10" s="10" t="s">
        <v>1082</v>
      </c>
      <c r="J10" s="10"/>
      <c r="K10" s="10"/>
    </row>
    <row r="11" spans="2:11">
      <c r="B11" s="2">
        <v>44083</v>
      </c>
      <c r="C11" s="17">
        <v>400000</v>
      </c>
      <c r="D11" s="17"/>
      <c r="E11" s="8">
        <f t="shared" si="0"/>
        <v>1229400</v>
      </c>
      <c r="F11" s="17"/>
      <c r="G11" s="17"/>
      <c r="H11" s="17"/>
      <c r="I11" s="10" t="s">
        <v>1081</v>
      </c>
      <c r="J11" s="50"/>
      <c r="K11" s="50"/>
    </row>
    <row r="12" spans="2:11">
      <c r="B12" s="2">
        <v>44085</v>
      </c>
      <c r="C12" s="17">
        <v>550000</v>
      </c>
      <c r="D12" s="17"/>
      <c r="E12" s="8">
        <f t="shared" si="0"/>
        <v>1779400</v>
      </c>
      <c r="F12" s="17"/>
      <c r="G12" s="17"/>
      <c r="H12" s="17"/>
      <c r="I12" s="10" t="s">
        <v>1083</v>
      </c>
      <c r="J12" s="50"/>
      <c r="K12" s="50"/>
    </row>
    <row r="13" spans="2:11">
      <c r="B13" s="2">
        <v>44085</v>
      </c>
      <c r="C13" s="17">
        <v>3000000</v>
      </c>
      <c r="D13" s="17"/>
      <c r="E13" s="8">
        <f t="shared" si="0"/>
        <v>4779400</v>
      </c>
      <c r="F13" s="17"/>
      <c r="G13" s="17"/>
      <c r="H13" s="17"/>
      <c r="I13" s="10" t="s">
        <v>1001</v>
      </c>
      <c r="J13" s="50"/>
      <c r="K13" s="50"/>
    </row>
    <row r="14" spans="2:11">
      <c r="B14" s="2">
        <v>44085</v>
      </c>
      <c r="C14" s="17"/>
      <c r="D14" s="17">
        <v>-7400</v>
      </c>
      <c r="E14" s="8">
        <f t="shared" si="0"/>
        <v>4772000</v>
      </c>
      <c r="F14" s="17"/>
      <c r="G14" s="17"/>
      <c r="H14" s="17"/>
      <c r="I14" s="10" t="s">
        <v>340</v>
      </c>
      <c r="J14" s="50"/>
      <c r="K14" s="50"/>
    </row>
    <row r="15" spans="2:11">
      <c r="B15" s="2">
        <v>44090</v>
      </c>
      <c r="C15" s="17">
        <v>150000</v>
      </c>
      <c r="D15" s="17"/>
      <c r="E15" s="8">
        <f t="shared" si="0"/>
        <v>4922000</v>
      </c>
      <c r="F15" s="17"/>
      <c r="G15" s="17"/>
      <c r="H15" s="17"/>
      <c r="I15" s="10" t="s">
        <v>1083</v>
      </c>
      <c r="J15" s="50"/>
      <c r="K15" s="50"/>
    </row>
    <row r="16" spans="2:11">
      <c r="B16" s="2">
        <v>44090</v>
      </c>
      <c r="C16" s="17"/>
      <c r="D16" s="17">
        <v>-73550</v>
      </c>
      <c r="E16" s="8">
        <f t="shared" si="0"/>
        <v>4848450</v>
      </c>
      <c r="F16" s="17"/>
      <c r="G16" s="17"/>
      <c r="H16" s="17"/>
      <c r="I16" s="10" t="s">
        <v>1084</v>
      </c>
      <c r="J16" s="50"/>
      <c r="K16" s="50"/>
    </row>
    <row r="17" spans="2:15">
      <c r="B17" s="32">
        <v>44090</v>
      </c>
      <c r="C17" s="17"/>
      <c r="D17" s="17">
        <v>-15000</v>
      </c>
      <c r="E17" s="9">
        <f t="shared" si="0"/>
        <v>4833450</v>
      </c>
      <c r="F17" s="17"/>
      <c r="G17" s="17"/>
      <c r="H17" s="17"/>
      <c r="I17" s="10" t="s">
        <v>1085</v>
      </c>
      <c r="J17" s="50"/>
      <c r="K17" s="50"/>
    </row>
    <row r="18" spans="2:15">
      <c r="B18" s="32">
        <v>44091</v>
      </c>
      <c r="C18" s="17"/>
      <c r="D18" s="17">
        <v>-92000</v>
      </c>
      <c r="E18" s="9">
        <f t="shared" si="0"/>
        <v>4741450</v>
      </c>
      <c r="F18" s="17"/>
      <c r="G18" s="36"/>
      <c r="H18" s="36"/>
      <c r="I18" s="10" t="s">
        <v>62</v>
      </c>
      <c r="J18" s="50"/>
      <c r="K18" s="50"/>
      <c r="L18" s="20"/>
    </row>
    <row r="19" spans="2:15" ht="12.75" thickBot="1">
      <c r="B19" s="32">
        <v>44091</v>
      </c>
      <c r="C19" s="17"/>
      <c r="D19" s="17">
        <v>-18500</v>
      </c>
      <c r="E19" s="8">
        <f t="shared" si="0"/>
        <v>4722950</v>
      </c>
      <c r="F19" s="17"/>
      <c r="G19" s="17"/>
      <c r="H19" s="17"/>
      <c r="I19" s="10" t="s">
        <v>1086</v>
      </c>
      <c r="J19" s="50"/>
      <c r="K19" s="50"/>
    </row>
    <row r="20" spans="2:15">
      <c r="B20" s="32">
        <v>44031</v>
      </c>
      <c r="C20" s="17"/>
      <c r="D20" s="17">
        <v>-10200</v>
      </c>
      <c r="E20" s="8">
        <f t="shared" si="0"/>
        <v>4712750</v>
      </c>
      <c r="F20" s="17"/>
      <c r="G20" s="17"/>
      <c r="H20" s="17"/>
      <c r="I20" s="50" t="s">
        <v>1087</v>
      </c>
      <c r="J20" s="50"/>
      <c r="K20" s="50"/>
      <c r="M20" s="57" t="s">
        <v>1026</v>
      </c>
      <c r="N20" s="58">
        <v>34200000</v>
      </c>
    </row>
    <row r="21" spans="2:15">
      <c r="B21" s="32">
        <v>44031</v>
      </c>
      <c r="C21" s="17"/>
      <c r="D21" s="17">
        <v>-7500</v>
      </c>
      <c r="E21" s="8">
        <f t="shared" si="0"/>
        <v>4705250</v>
      </c>
      <c r="F21" s="17"/>
      <c r="G21" s="17"/>
      <c r="H21" s="17"/>
      <c r="I21" s="50" t="s">
        <v>1088</v>
      </c>
      <c r="J21" s="50"/>
      <c r="K21" s="50"/>
      <c r="M21" s="59" t="s">
        <v>1027</v>
      </c>
      <c r="N21" s="60">
        <v>-680000</v>
      </c>
    </row>
    <row r="22" spans="2:15" ht="12.75" thickBot="1">
      <c r="B22" s="32">
        <v>44031</v>
      </c>
      <c r="C22" s="17"/>
      <c r="D22" s="17">
        <v>-17000</v>
      </c>
      <c r="E22" s="8">
        <f t="shared" si="0"/>
        <v>4688250</v>
      </c>
      <c r="F22" s="17"/>
      <c r="G22" s="17"/>
      <c r="H22" s="17"/>
      <c r="I22" s="50" t="s">
        <v>275</v>
      </c>
      <c r="J22" s="50"/>
      <c r="K22" s="50"/>
      <c r="M22" s="61" t="s">
        <v>1028</v>
      </c>
      <c r="N22" s="62">
        <f>N20+N21</f>
        <v>33520000</v>
      </c>
    </row>
    <row r="23" spans="2:15">
      <c r="B23" s="32">
        <v>44096</v>
      </c>
      <c r="C23" s="17"/>
      <c r="D23" s="17">
        <v>-20000</v>
      </c>
      <c r="E23" s="8">
        <f t="shared" si="0"/>
        <v>4668250</v>
      </c>
      <c r="F23" s="17"/>
      <c r="G23" s="17"/>
      <c r="H23" s="17"/>
      <c r="I23" s="10" t="s">
        <v>1089</v>
      </c>
      <c r="J23" s="50"/>
      <c r="K23" s="50"/>
      <c r="M23" s="59" t="s">
        <v>1029</v>
      </c>
      <c r="N23" s="60">
        <f>N22*0.1</f>
        <v>3352000</v>
      </c>
      <c r="O23" s="1" t="s">
        <v>1030</v>
      </c>
    </row>
    <row r="24" spans="2:15">
      <c r="B24" s="32">
        <v>44096</v>
      </c>
      <c r="C24" s="17"/>
      <c r="D24" s="17">
        <v>-14000</v>
      </c>
      <c r="E24" s="8">
        <f t="shared" si="0"/>
        <v>4654250</v>
      </c>
      <c r="F24" s="17"/>
      <c r="G24" s="17"/>
      <c r="H24" s="17"/>
      <c r="I24" s="10" t="s">
        <v>1090</v>
      </c>
      <c r="J24" s="50"/>
      <c r="K24" s="50"/>
      <c r="M24" s="59" t="s">
        <v>1031</v>
      </c>
      <c r="N24" s="60">
        <f>N22-30000000</f>
        <v>3520000</v>
      </c>
      <c r="O24" s="1" t="s">
        <v>1032</v>
      </c>
    </row>
    <row r="25" spans="2:15">
      <c r="B25" s="32">
        <v>44096</v>
      </c>
      <c r="C25" s="17"/>
      <c r="D25" s="17"/>
      <c r="E25" s="8">
        <f t="shared" si="0"/>
        <v>4654250</v>
      </c>
      <c r="F25" s="17">
        <v>50000</v>
      </c>
      <c r="G25" s="17"/>
      <c r="H25" s="17"/>
      <c r="I25" s="10" t="s">
        <v>1098</v>
      </c>
      <c r="J25" s="50"/>
      <c r="K25" s="50"/>
      <c r="M25" s="59"/>
      <c r="N25" s="60"/>
    </row>
    <row r="26" spans="2:15" ht="12.75" thickBot="1">
      <c r="B26" s="32">
        <v>44098</v>
      </c>
      <c r="C26" s="17"/>
      <c r="D26" s="17">
        <v>-193600</v>
      </c>
      <c r="E26" s="8">
        <f t="shared" si="0"/>
        <v>4460650</v>
      </c>
      <c r="F26" s="17"/>
      <c r="G26" s="17"/>
      <c r="H26" s="17"/>
      <c r="I26" s="10" t="s">
        <v>61</v>
      </c>
      <c r="J26" s="20"/>
      <c r="K26" s="20"/>
      <c r="M26" s="61"/>
      <c r="N26" s="62">
        <v>270000</v>
      </c>
      <c r="O26" s="1" t="s">
        <v>1033</v>
      </c>
    </row>
    <row r="27" spans="2:15" ht="12.75" thickBot="1">
      <c r="B27" s="2">
        <v>44098</v>
      </c>
      <c r="C27" s="17"/>
      <c r="D27" s="17"/>
      <c r="E27" s="8">
        <f t="shared" si="0"/>
        <v>4460650</v>
      </c>
      <c r="F27" s="17"/>
      <c r="G27" s="17"/>
      <c r="H27" s="17">
        <v>2000000</v>
      </c>
      <c r="I27" s="10" t="s">
        <v>966</v>
      </c>
      <c r="J27" s="20"/>
      <c r="K27" s="20"/>
      <c r="M27" s="63" t="s">
        <v>1034</v>
      </c>
      <c r="N27" s="64">
        <f>SUM(N23:N26)</f>
        <v>7142000</v>
      </c>
    </row>
    <row r="28" spans="2:15">
      <c r="B28" s="32">
        <v>44099</v>
      </c>
      <c r="C28" s="17"/>
      <c r="D28" s="17">
        <v>-7100</v>
      </c>
      <c r="E28" s="8">
        <f t="shared" si="0"/>
        <v>4453550</v>
      </c>
      <c r="F28" s="17"/>
      <c r="G28" s="17"/>
      <c r="H28" s="17"/>
      <c r="I28" s="10" t="s">
        <v>1091</v>
      </c>
      <c r="J28" s="20"/>
      <c r="K28" s="20"/>
    </row>
    <row r="29" spans="2:15">
      <c r="B29" s="32">
        <v>44099</v>
      </c>
      <c r="C29" s="17"/>
      <c r="D29" s="17">
        <v>-37500</v>
      </c>
      <c r="E29" s="8">
        <f t="shared" si="0"/>
        <v>4416050</v>
      </c>
      <c r="F29" s="17"/>
      <c r="G29" s="17"/>
      <c r="I29" s="10" t="s">
        <v>1092</v>
      </c>
      <c r="J29" s="20"/>
      <c r="K29" s="20"/>
      <c r="M29" s="44" t="s">
        <v>1035</v>
      </c>
      <c r="N29" s="44"/>
    </row>
    <row r="30" spans="2:15">
      <c r="B30" s="32">
        <v>44104</v>
      </c>
      <c r="C30" s="17"/>
      <c r="D30" s="17"/>
      <c r="E30" s="8">
        <f t="shared" si="0"/>
        <v>4416050</v>
      </c>
      <c r="F30" s="17"/>
      <c r="G30" s="17"/>
      <c r="H30" s="16">
        <v>-1377500</v>
      </c>
      <c r="I30" s="10" t="s">
        <v>1097</v>
      </c>
      <c r="J30" s="20"/>
      <c r="K30" s="20"/>
      <c r="M30" s="44"/>
      <c r="N30" s="44"/>
    </row>
    <row r="31" spans="2:15">
      <c r="B31" s="32">
        <v>44104</v>
      </c>
      <c r="C31" s="17"/>
      <c r="D31" s="17"/>
      <c r="E31" s="8">
        <f t="shared" si="0"/>
        <v>4416050</v>
      </c>
      <c r="F31" s="17"/>
      <c r="G31" s="17"/>
      <c r="H31" s="17">
        <v>-250300</v>
      </c>
      <c r="I31" s="1" t="s">
        <v>492</v>
      </c>
      <c r="J31" s="20"/>
      <c r="K31" s="20"/>
      <c r="M31" s="44" t="s">
        <v>1036</v>
      </c>
      <c r="N31" s="44"/>
    </row>
    <row r="32" spans="2:15">
      <c r="B32" s="32">
        <v>44105</v>
      </c>
      <c r="C32" s="17"/>
      <c r="D32" s="17"/>
      <c r="E32" s="8">
        <f t="shared" si="0"/>
        <v>4416050</v>
      </c>
      <c r="F32" s="17"/>
      <c r="G32" s="17"/>
      <c r="H32" s="17">
        <v>-250300</v>
      </c>
      <c r="I32" s="10" t="s">
        <v>511</v>
      </c>
      <c r="J32" s="20"/>
      <c r="K32" s="20"/>
    </row>
    <row r="33" spans="2:19">
      <c r="B33" s="32"/>
      <c r="C33" s="17"/>
      <c r="D33" s="17"/>
      <c r="E33" s="9">
        <f t="shared" si="0"/>
        <v>4416050</v>
      </c>
      <c r="F33" s="17"/>
      <c r="G33" s="17"/>
      <c r="H33" s="17"/>
      <c r="I33" s="10"/>
      <c r="J33" s="20"/>
      <c r="K33" s="20"/>
    </row>
    <row r="34" spans="2:19">
      <c r="B34" s="2"/>
      <c r="C34" s="17"/>
      <c r="D34" s="17"/>
      <c r="E34" s="8">
        <f t="shared" si="0"/>
        <v>4416050</v>
      </c>
      <c r="F34" s="17">
        <f>SUM(F4:F33)</f>
        <v>50000</v>
      </c>
      <c r="G34" s="17"/>
      <c r="H34" s="16">
        <f>SUM(H4:H33)</f>
        <v>26194050</v>
      </c>
      <c r="I34" s="10"/>
    </row>
    <row r="35" spans="2:19">
      <c r="B35" s="32"/>
      <c r="C35" s="17"/>
      <c r="D35" s="17"/>
      <c r="E35" s="8">
        <f t="shared" si="0"/>
        <v>4416050</v>
      </c>
      <c r="F35" s="17"/>
      <c r="G35" s="17"/>
      <c r="H35" s="16">
        <f>H34-F34</f>
        <v>26144050</v>
      </c>
      <c r="I35" s="10"/>
    </row>
    <row r="36" spans="2:19">
      <c r="B36" s="32"/>
      <c r="C36" s="17"/>
      <c r="D36" s="17"/>
      <c r="E36" s="9">
        <f t="shared" si="0"/>
        <v>4416050</v>
      </c>
      <c r="F36" s="17"/>
      <c r="G36" s="17"/>
      <c r="H36" s="17">
        <v>-1500000</v>
      </c>
      <c r="I36" s="10" t="s">
        <v>41</v>
      </c>
      <c r="L36" s="20"/>
      <c r="M36" s="20" t="s">
        <v>1068</v>
      </c>
    </row>
    <row r="37" spans="2:19">
      <c r="B37" s="32"/>
      <c r="C37" s="17"/>
      <c r="D37" s="17">
        <v>-1500000</v>
      </c>
      <c r="E37" s="9">
        <f>E36+C37+D37</f>
        <v>2916050</v>
      </c>
      <c r="F37" s="17"/>
      <c r="G37" s="17"/>
      <c r="H37" s="16"/>
      <c r="I37" s="10" t="s">
        <v>42</v>
      </c>
      <c r="L37" s="20">
        <v>780000</v>
      </c>
      <c r="M37" s="20"/>
      <c r="N37" s="2">
        <v>44071</v>
      </c>
    </row>
    <row r="38" spans="2:19">
      <c r="B38" s="32"/>
      <c r="C38" s="17"/>
      <c r="D38" s="17"/>
      <c r="E38" s="8">
        <f t="shared" si="0"/>
        <v>2916050</v>
      </c>
      <c r="F38" s="17"/>
      <c r="G38" s="17"/>
      <c r="H38" s="17"/>
      <c r="I38" s="10"/>
      <c r="L38" s="20">
        <v>-70000</v>
      </c>
      <c r="M38" s="20" t="s">
        <v>1069</v>
      </c>
      <c r="N38" s="2">
        <v>44071</v>
      </c>
    </row>
    <row r="39" spans="2:19">
      <c r="B39" s="28" t="s">
        <v>47</v>
      </c>
      <c r="C39" s="22"/>
      <c r="D39" s="22"/>
      <c r="E39" s="14">
        <f>E38+C39+D39</f>
        <v>2916050</v>
      </c>
      <c r="F39" s="22"/>
      <c r="G39" s="22"/>
      <c r="H39" s="22">
        <f>H35+H36</f>
        <v>24644050</v>
      </c>
      <c r="I39" s="10"/>
      <c r="L39" s="20">
        <v>-25000</v>
      </c>
      <c r="M39" s="20" t="s">
        <v>1070</v>
      </c>
      <c r="N39" s="2">
        <v>44074</v>
      </c>
    </row>
    <row r="40" spans="2:19">
      <c r="B40" s="32"/>
      <c r="C40" s="17"/>
      <c r="D40" s="17"/>
      <c r="E40" s="9">
        <f t="shared" si="0"/>
        <v>2916050</v>
      </c>
      <c r="F40" s="17"/>
      <c r="G40" s="17"/>
      <c r="H40" s="17"/>
      <c r="I40" s="10"/>
      <c r="L40" s="20">
        <v>-30000</v>
      </c>
      <c r="M40" s="20" t="s">
        <v>1071</v>
      </c>
      <c r="N40" s="2">
        <v>44074</v>
      </c>
    </row>
    <row r="41" spans="2:19">
      <c r="B41" s="32"/>
      <c r="C41" s="17"/>
      <c r="D41" s="17"/>
      <c r="E41" s="8">
        <f t="shared" si="0"/>
        <v>2916050</v>
      </c>
      <c r="F41" s="17"/>
      <c r="G41" s="17"/>
      <c r="H41" s="17"/>
      <c r="I41" s="10"/>
      <c r="L41" s="20">
        <v>-98000</v>
      </c>
      <c r="M41" s="20" t="s">
        <v>1072</v>
      </c>
      <c r="N41" s="2">
        <v>44074</v>
      </c>
    </row>
    <row r="42" spans="2:19">
      <c r="B42" s="32"/>
      <c r="C42" s="17"/>
      <c r="D42" s="17"/>
      <c r="E42" s="8">
        <f t="shared" si="0"/>
        <v>2916050</v>
      </c>
      <c r="F42" s="17"/>
      <c r="G42" s="17"/>
      <c r="H42" s="17"/>
      <c r="I42" s="10"/>
      <c r="L42" s="20">
        <v>-14000</v>
      </c>
      <c r="M42" s="20" t="s">
        <v>1073</v>
      </c>
      <c r="N42" s="2">
        <v>44074</v>
      </c>
    </row>
    <row r="43" spans="2:19">
      <c r="B43" s="32"/>
      <c r="C43" s="17"/>
      <c r="D43" s="17"/>
      <c r="E43" s="8">
        <f t="shared" si="0"/>
        <v>2916050</v>
      </c>
      <c r="F43" s="17"/>
      <c r="G43" s="17"/>
      <c r="H43" s="17"/>
      <c r="J43" s="50"/>
      <c r="K43" s="10"/>
      <c r="L43" s="20">
        <v>-111000</v>
      </c>
      <c r="M43" s="20" t="s">
        <v>1074</v>
      </c>
      <c r="N43" s="2">
        <v>44074</v>
      </c>
      <c r="O43" s="10"/>
      <c r="P43" s="10"/>
      <c r="Q43" s="10"/>
      <c r="R43" s="10"/>
      <c r="S43" s="10"/>
    </row>
    <row r="44" spans="2:19">
      <c r="B44" s="32"/>
      <c r="C44" s="17"/>
      <c r="D44" s="17"/>
      <c r="E44" s="8">
        <f t="shared" si="0"/>
        <v>2916050</v>
      </c>
      <c r="F44" s="17"/>
      <c r="G44" s="17"/>
      <c r="H44" s="17"/>
      <c r="I44" s="10"/>
      <c r="J44" s="50"/>
      <c r="K44" s="10"/>
      <c r="L44" s="20">
        <v>-20000</v>
      </c>
      <c r="M44" s="20" t="s">
        <v>1075</v>
      </c>
      <c r="N44" s="2">
        <v>44074</v>
      </c>
      <c r="O44" s="10"/>
      <c r="P44" s="10"/>
      <c r="Q44" s="10"/>
      <c r="R44" s="10"/>
      <c r="S44" s="10"/>
    </row>
    <row r="45" spans="2:19">
      <c r="B45" s="32"/>
      <c r="C45" s="17"/>
      <c r="D45" s="17"/>
      <c r="E45" s="8">
        <f t="shared" si="0"/>
        <v>2916050</v>
      </c>
      <c r="F45" s="17"/>
      <c r="G45" s="17"/>
      <c r="H45" s="16"/>
      <c r="I45" s="10"/>
      <c r="J45" s="50"/>
      <c r="K45" s="10"/>
      <c r="L45" s="20">
        <v>-48500</v>
      </c>
      <c r="M45" s="1" t="s">
        <v>1120</v>
      </c>
      <c r="N45" s="2">
        <v>44056</v>
      </c>
      <c r="O45" s="10"/>
      <c r="P45" s="10"/>
      <c r="Q45" s="10"/>
      <c r="R45" s="10"/>
      <c r="S45" s="10"/>
    </row>
    <row r="46" spans="2:19">
      <c r="B46" s="32"/>
      <c r="C46" s="17"/>
      <c r="D46" s="17"/>
      <c r="E46" s="8">
        <f t="shared" si="0"/>
        <v>2916050</v>
      </c>
      <c r="F46" s="17"/>
      <c r="G46" s="17"/>
      <c r="H46" s="17"/>
      <c r="I46" s="10"/>
      <c r="J46" s="50"/>
      <c r="K46" s="10"/>
      <c r="L46" s="20">
        <v>-11500</v>
      </c>
      <c r="M46" s="1" t="s">
        <v>1121</v>
      </c>
      <c r="N46" s="2">
        <v>44057</v>
      </c>
      <c r="O46" s="10"/>
      <c r="P46" s="10"/>
      <c r="Q46" s="10"/>
      <c r="R46" s="10"/>
      <c r="S46" s="10"/>
    </row>
    <row r="47" spans="2:19">
      <c r="B47" s="32"/>
      <c r="C47" s="17"/>
      <c r="D47" s="17"/>
      <c r="E47" s="9">
        <f t="shared" si="0"/>
        <v>2916050</v>
      </c>
      <c r="F47" s="17"/>
      <c r="G47" s="17"/>
      <c r="H47" s="17"/>
      <c r="I47" s="10"/>
      <c r="J47" s="50"/>
      <c r="K47" s="10"/>
      <c r="L47" s="20">
        <v>-47000</v>
      </c>
      <c r="M47" s="1" t="s">
        <v>1122</v>
      </c>
      <c r="N47" s="2">
        <v>44071</v>
      </c>
      <c r="O47" s="10"/>
      <c r="P47" s="10"/>
      <c r="Q47" s="10"/>
      <c r="R47" s="10"/>
      <c r="S47" s="10"/>
    </row>
    <row r="48" spans="2:19">
      <c r="B48" s="32"/>
      <c r="C48" s="17"/>
      <c r="D48" s="17"/>
      <c r="E48" s="8">
        <f t="shared" si="0"/>
        <v>2916050</v>
      </c>
      <c r="F48" s="17"/>
      <c r="G48" s="17"/>
      <c r="H48" s="17"/>
      <c r="I48" s="10"/>
      <c r="J48" s="50"/>
      <c r="K48" s="10"/>
      <c r="L48" s="32"/>
      <c r="M48" s="10"/>
      <c r="N48" s="10"/>
      <c r="O48" s="10"/>
      <c r="P48" s="10"/>
      <c r="Q48" s="10"/>
      <c r="R48" s="10"/>
      <c r="S48" s="10"/>
    </row>
    <row r="49" spans="1:19">
      <c r="B49" s="32"/>
      <c r="C49" s="17"/>
      <c r="D49" s="17"/>
      <c r="E49" s="8">
        <f t="shared" si="0"/>
        <v>2916050</v>
      </c>
      <c r="F49" s="17"/>
      <c r="G49" s="17"/>
      <c r="H49" s="17"/>
      <c r="I49" s="10"/>
      <c r="J49" s="50"/>
      <c r="K49" s="10"/>
      <c r="L49" s="32"/>
      <c r="M49" s="10"/>
      <c r="N49" s="10"/>
      <c r="O49" s="10"/>
      <c r="P49" s="10"/>
      <c r="Q49" s="10"/>
      <c r="R49" s="10"/>
      <c r="S49" s="10"/>
    </row>
    <row r="50" spans="1:19">
      <c r="B50" s="32"/>
      <c r="C50" s="17"/>
      <c r="D50" s="17"/>
      <c r="E50" s="8">
        <f t="shared" si="0"/>
        <v>2916050</v>
      </c>
      <c r="F50" s="17"/>
      <c r="G50" s="17"/>
      <c r="H50" s="17"/>
      <c r="I50" s="10"/>
      <c r="J50" s="54"/>
      <c r="K50" s="54"/>
      <c r="L50" s="10"/>
      <c r="M50" s="48"/>
      <c r="N50" s="48"/>
      <c r="O50" s="48"/>
      <c r="P50" s="48"/>
      <c r="Q50" s="48"/>
      <c r="R50" s="48"/>
      <c r="S50" s="10"/>
    </row>
    <row r="51" spans="1:19">
      <c r="B51" s="32"/>
      <c r="C51" s="17"/>
      <c r="D51" s="17"/>
      <c r="E51" s="8">
        <f t="shared" si="0"/>
        <v>2916050</v>
      </c>
      <c r="F51" s="17"/>
      <c r="G51" s="17"/>
      <c r="H51" s="17"/>
      <c r="I51" s="10"/>
      <c r="J51" s="50"/>
      <c r="K51" s="50"/>
      <c r="L51" s="10"/>
      <c r="M51" s="10"/>
      <c r="N51" s="10"/>
      <c r="O51" s="10"/>
      <c r="P51" s="10"/>
      <c r="Q51" s="10"/>
      <c r="R51" s="10"/>
      <c r="S51" s="10"/>
    </row>
    <row r="52" spans="1:19">
      <c r="B52" s="32"/>
      <c r="C52" s="17"/>
      <c r="D52" s="17"/>
      <c r="E52" s="8">
        <f t="shared" si="0"/>
        <v>2916050</v>
      </c>
      <c r="F52" s="17"/>
      <c r="G52" s="17"/>
      <c r="H52" s="17"/>
      <c r="I52" s="10"/>
      <c r="J52" s="54"/>
      <c r="K52" s="54"/>
      <c r="L52" s="48"/>
      <c r="M52" s="48"/>
      <c r="N52" s="10"/>
      <c r="O52" s="10"/>
      <c r="P52" s="10"/>
      <c r="Q52" s="10"/>
      <c r="R52" s="10"/>
      <c r="S52" s="10"/>
    </row>
    <row r="53" spans="1:19">
      <c r="A53" s="10"/>
      <c r="B53" s="32"/>
      <c r="C53" s="17"/>
      <c r="D53" s="17"/>
      <c r="E53" s="8">
        <f t="shared" si="0"/>
        <v>2916050</v>
      </c>
      <c r="F53" s="17"/>
      <c r="G53" s="17"/>
      <c r="H53" s="17"/>
      <c r="I53" s="10"/>
      <c r="J53" s="50"/>
      <c r="K53" s="50"/>
      <c r="L53" s="32"/>
      <c r="M53" s="10"/>
      <c r="N53" s="10"/>
      <c r="O53" s="10"/>
      <c r="P53" s="10"/>
      <c r="Q53" s="10"/>
      <c r="R53" s="10"/>
      <c r="S53" s="10"/>
    </row>
    <row r="54" spans="1:19">
      <c r="B54" s="39"/>
      <c r="C54" s="36"/>
      <c r="D54" s="36"/>
      <c r="E54" s="8">
        <f t="shared" si="0"/>
        <v>2916050</v>
      </c>
      <c r="F54" s="36"/>
      <c r="G54" s="36"/>
      <c r="H54" s="36"/>
      <c r="I54" s="10"/>
      <c r="J54" s="50"/>
      <c r="K54" s="50"/>
      <c r="L54" s="32"/>
      <c r="M54" s="10"/>
      <c r="N54" s="10"/>
      <c r="O54" s="10"/>
      <c r="P54" s="10"/>
      <c r="Q54" s="10"/>
      <c r="R54" s="10"/>
      <c r="S54" s="10"/>
    </row>
    <row r="55" spans="1:19">
      <c r="B55" s="32"/>
      <c r="C55" s="17"/>
      <c r="D55" s="17"/>
      <c r="E55" s="8">
        <f t="shared" si="0"/>
        <v>2916050</v>
      </c>
      <c r="F55" s="17"/>
      <c r="G55" s="17"/>
      <c r="H55" s="17"/>
      <c r="I55" s="10"/>
      <c r="J55" s="50"/>
      <c r="K55" s="50"/>
      <c r="L55" s="32"/>
      <c r="M55" s="10"/>
      <c r="N55" s="10"/>
      <c r="O55" s="10"/>
      <c r="P55" s="10"/>
      <c r="Q55" s="10"/>
      <c r="R55" s="10"/>
      <c r="S55" s="10"/>
    </row>
    <row r="56" spans="1:19">
      <c r="B56" s="32"/>
      <c r="C56" s="17"/>
      <c r="D56" s="17"/>
      <c r="E56" s="8">
        <f t="shared" si="0"/>
        <v>2916050</v>
      </c>
      <c r="F56" s="17"/>
      <c r="G56" s="17"/>
      <c r="H56" s="17"/>
      <c r="I56" s="10"/>
      <c r="J56" s="50"/>
      <c r="K56" s="50"/>
      <c r="L56" s="32"/>
      <c r="M56" s="10"/>
      <c r="N56" s="10"/>
      <c r="O56" s="10"/>
      <c r="P56" s="10"/>
      <c r="Q56" s="10"/>
      <c r="R56" s="10"/>
      <c r="S56" s="10"/>
    </row>
    <row r="57" spans="1:19">
      <c r="B57" s="2"/>
      <c r="C57" s="17"/>
      <c r="D57" s="17"/>
      <c r="E57" s="8">
        <f t="shared" si="0"/>
        <v>2916050</v>
      </c>
      <c r="F57" s="17"/>
      <c r="G57" s="17"/>
      <c r="H57" s="17"/>
      <c r="I57" s="10"/>
      <c r="J57" s="50"/>
      <c r="K57" s="50"/>
      <c r="L57" s="32"/>
      <c r="M57" s="10"/>
      <c r="N57" s="10"/>
      <c r="O57" s="10"/>
      <c r="P57" s="10"/>
      <c r="Q57" s="10"/>
      <c r="R57" s="10"/>
      <c r="S57" s="10"/>
    </row>
    <row r="58" spans="1:19">
      <c r="B58" s="2"/>
      <c r="C58" s="17"/>
      <c r="D58" s="17"/>
      <c r="E58" s="8">
        <f t="shared" si="0"/>
        <v>2916050</v>
      </c>
      <c r="F58" s="17"/>
      <c r="G58" s="17"/>
      <c r="H58" s="17"/>
      <c r="I58" s="10"/>
      <c r="J58" s="50"/>
      <c r="K58" s="50"/>
      <c r="L58" s="32"/>
      <c r="M58" s="10"/>
      <c r="N58" s="10"/>
      <c r="O58" s="10"/>
      <c r="P58" s="10"/>
      <c r="Q58" s="10"/>
      <c r="R58" s="10"/>
      <c r="S58" s="10"/>
    </row>
    <row r="59" spans="1:19">
      <c r="B59" s="2"/>
      <c r="C59" s="17"/>
      <c r="D59" s="17"/>
      <c r="E59" s="8">
        <f t="shared" si="0"/>
        <v>2916050</v>
      </c>
      <c r="F59" s="17"/>
      <c r="G59" s="17"/>
      <c r="H59" s="17"/>
      <c r="I59" s="10"/>
      <c r="J59" s="50"/>
      <c r="K59" s="50"/>
      <c r="L59" s="10"/>
      <c r="M59" s="10"/>
      <c r="N59" s="10"/>
      <c r="O59" s="10"/>
      <c r="P59" s="10"/>
      <c r="Q59" s="10"/>
      <c r="R59" s="10"/>
      <c r="S59" s="10"/>
    </row>
    <row r="60" spans="1:19">
      <c r="B60" s="2"/>
      <c r="C60" s="17"/>
      <c r="D60" s="17"/>
      <c r="E60" s="8">
        <f t="shared" si="0"/>
        <v>2916050</v>
      </c>
      <c r="F60" s="17"/>
      <c r="G60" s="17"/>
      <c r="H60" s="17"/>
      <c r="I60" s="10"/>
      <c r="J60" s="54"/>
      <c r="K60" s="54"/>
      <c r="L60" s="10"/>
      <c r="M60" s="10"/>
      <c r="N60" s="10"/>
      <c r="O60" s="10"/>
      <c r="P60" s="10"/>
      <c r="Q60" s="10"/>
      <c r="R60" s="10"/>
      <c r="S60" s="10"/>
    </row>
    <row r="61" spans="1:19">
      <c r="B61" s="32"/>
      <c r="C61" s="17"/>
      <c r="D61" s="17"/>
      <c r="E61" s="8">
        <f t="shared" si="0"/>
        <v>2916050</v>
      </c>
      <c r="F61" s="17"/>
      <c r="G61" s="17"/>
      <c r="H61" s="17"/>
      <c r="I61" s="10"/>
      <c r="J61" s="54"/>
      <c r="K61" s="48"/>
      <c r="L61" s="32"/>
      <c r="M61" s="10"/>
      <c r="N61" s="10"/>
      <c r="O61" s="10"/>
      <c r="P61" s="10"/>
      <c r="Q61" s="10"/>
      <c r="R61" s="10"/>
      <c r="S61" s="10"/>
    </row>
    <row r="62" spans="1:19">
      <c r="B62" s="39"/>
      <c r="C62" s="36"/>
      <c r="D62" s="36"/>
      <c r="E62" s="8">
        <f t="shared" si="0"/>
        <v>2916050</v>
      </c>
      <c r="F62" s="36"/>
      <c r="G62" s="36"/>
      <c r="H62" s="36"/>
      <c r="J62" s="54"/>
      <c r="K62" s="48"/>
      <c r="L62" s="32"/>
      <c r="M62" s="10"/>
      <c r="N62" s="10"/>
      <c r="O62" s="10"/>
      <c r="P62" s="10"/>
      <c r="Q62" s="10"/>
      <c r="R62" s="10"/>
      <c r="S62" s="10"/>
    </row>
    <row r="63" spans="1:19">
      <c r="B63" s="32"/>
      <c r="C63" s="17"/>
      <c r="D63" s="17"/>
      <c r="E63" s="8">
        <f t="shared" si="0"/>
        <v>2916050</v>
      </c>
      <c r="F63" s="17"/>
      <c r="G63" s="17"/>
      <c r="H63" s="17"/>
      <c r="I63" s="10"/>
      <c r="J63" s="50"/>
      <c r="K63" s="10"/>
      <c r="L63" s="32"/>
      <c r="M63" s="10"/>
      <c r="N63" s="10"/>
      <c r="O63" s="10"/>
      <c r="P63" s="10"/>
      <c r="Q63" s="10"/>
      <c r="R63" s="10"/>
      <c r="S63" s="10"/>
    </row>
    <row r="64" spans="1:19">
      <c r="B64" s="32"/>
      <c r="C64" s="17"/>
      <c r="D64" s="17"/>
      <c r="E64" s="8">
        <f t="shared" si="0"/>
        <v>2916050</v>
      </c>
      <c r="F64" s="17"/>
      <c r="G64" s="17"/>
      <c r="H64" s="17"/>
      <c r="I64" s="10"/>
      <c r="J64" s="56"/>
      <c r="K64" s="56"/>
    </row>
    <row r="65" spans="2:13">
      <c r="B65" s="32"/>
      <c r="C65" s="17"/>
      <c r="D65" s="17"/>
      <c r="E65" s="8">
        <f t="shared" si="0"/>
        <v>2916050</v>
      </c>
      <c r="F65" s="17"/>
      <c r="G65" s="17"/>
      <c r="H65" s="17"/>
      <c r="I65" s="10"/>
      <c r="J65" s="20"/>
      <c r="K65" s="20"/>
    </row>
    <row r="66" spans="2:13">
      <c r="B66" s="32"/>
      <c r="C66" s="17"/>
      <c r="D66" s="17"/>
      <c r="E66" s="8">
        <f t="shared" si="0"/>
        <v>2916050</v>
      </c>
      <c r="F66" s="17"/>
      <c r="G66" s="17"/>
      <c r="H66" s="17"/>
      <c r="I66" s="10"/>
      <c r="J66" s="20"/>
      <c r="K66" s="20"/>
    </row>
    <row r="67" spans="2:13">
      <c r="B67" s="32"/>
      <c r="C67" s="17"/>
      <c r="D67" s="17"/>
      <c r="E67" s="8">
        <f t="shared" si="0"/>
        <v>2916050</v>
      </c>
      <c r="F67" s="17"/>
      <c r="G67" s="17"/>
      <c r="H67" s="17"/>
      <c r="I67" s="10"/>
      <c r="J67" s="20"/>
      <c r="K67" s="20"/>
    </row>
    <row r="68" spans="2:13">
      <c r="B68" s="32"/>
      <c r="C68" s="17"/>
      <c r="D68" s="17"/>
      <c r="E68" s="8">
        <f t="shared" si="0"/>
        <v>2916050</v>
      </c>
      <c r="F68" s="17"/>
      <c r="G68" s="17"/>
      <c r="H68" s="17"/>
      <c r="I68" s="10"/>
      <c r="J68" s="20"/>
      <c r="K68" s="20"/>
    </row>
    <row r="69" spans="2:13">
      <c r="B69" s="32"/>
      <c r="C69" s="17"/>
      <c r="D69" s="17"/>
      <c r="E69" s="8">
        <f t="shared" si="0"/>
        <v>2916050</v>
      </c>
      <c r="F69" s="17"/>
      <c r="G69" s="17"/>
      <c r="H69" s="17"/>
      <c r="I69" s="10"/>
    </row>
    <row r="70" spans="2:13">
      <c r="B70" s="32"/>
      <c r="C70" s="17"/>
      <c r="D70" s="17"/>
      <c r="E70" s="8">
        <f t="shared" si="0"/>
        <v>2916050</v>
      </c>
      <c r="F70" s="17"/>
      <c r="G70" s="17"/>
      <c r="H70" s="17"/>
      <c r="I70" s="10"/>
    </row>
    <row r="71" spans="2:13">
      <c r="B71" s="32"/>
      <c r="C71" s="17"/>
      <c r="D71" s="17"/>
      <c r="E71" s="8">
        <f t="shared" si="0"/>
        <v>2916050</v>
      </c>
      <c r="F71" s="17"/>
      <c r="G71" s="17"/>
      <c r="H71" s="17"/>
      <c r="I71" s="10"/>
      <c r="M71" s="2"/>
    </row>
    <row r="72" spans="2:13">
      <c r="B72" s="32"/>
      <c r="C72" s="17"/>
      <c r="D72" s="17"/>
      <c r="E72" s="8">
        <f t="shared" ref="E72:E135" si="1">E71+C72+D72</f>
        <v>2916050</v>
      </c>
      <c r="F72" s="17"/>
      <c r="G72" s="17"/>
      <c r="H72" s="17"/>
      <c r="I72" s="10"/>
      <c r="M72" s="2"/>
    </row>
    <row r="73" spans="2:13">
      <c r="B73" s="32"/>
      <c r="C73" s="17"/>
      <c r="D73" s="17"/>
      <c r="E73" s="8">
        <f t="shared" si="1"/>
        <v>2916050</v>
      </c>
      <c r="F73" s="17"/>
      <c r="G73" s="17"/>
      <c r="H73" s="17"/>
      <c r="I73" s="10"/>
    </row>
    <row r="74" spans="2:13">
      <c r="B74" s="32"/>
      <c r="C74" s="17"/>
      <c r="D74" s="17"/>
      <c r="E74" s="8">
        <f t="shared" si="1"/>
        <v>2916050</v>
      </c>
      <c r="F74" s="17"/>
      <c r="G74" s="17"/>
      <c r="H74" s="17"/>
    </row>
    <row r="75" spans="2:13">
      <c r="B75" s="32"/>
      <c r="C75" s="17"/>
      <c r="D75" s="17"/>
      <c r="E75" s="8">
        <f t="shared" si="1"/>
        <v>2916050</v>
      </c>
      <c r="F75" s="17"/>
      <c r="G75" s="17"/>
      <c r="H75" s="17"/>
      <c r="I75" s="10"/>
    </row>
    <row r="76" spans="2:13">
      <c r="B76" s="32"/>
      <c r="C76" s="17"/>
      <c r="D76" s="17"/>
      <c r="E76" s="8">
        <f t="shared" si="1"/>
        <v>2916050</v>
      </c>
      <c r="F76" s="17"/>
      <c r="G76" s="17"/>
      <c r="H76" s="17"/>
      <c r="I76" s="10"/>
    </row>
    <row r="77" spans="2:13">
      <c r="B77" s="32"/>
      <c r="C77" s="17"/>
      <c r="D77" s="17"/>
      <c r="E77" s="8">
        <f t="shared" si="1"/>
        <v>2916050</v>
      </c>
      <c r="F77" s="17"/>
      <c r="G77" s="17"/>
      <c r="H77" s="17"/>
      <c r="I77" s="10"/>
    </row>
    <row r="78" spans="2:13">
      <c r="B78" s="32"/>
      <c r="C78" s="17"/>
      <c r="D78" s="17"/>
      <c r="E78" s="8">
        <f t="shared" si="1"/>
        <v>2916050</v>
      </c>
      <c r="F78" s="17"/>
      <c r="G78" s="17"/>
      <c r="H78" s="17"/>
      <c r="I78" s="10"/>
      <c r="J78" s="20"/>
      <c r="K78" s="20"/>
    </row>
    <row r="79" spans="2:13">
      <c r="B79" s="32"/>
      <c r="C79" s="17"/>
      <c r="D79" s="17"/>
      <c r="E79" s="8">
        <f t="shared" si="1"/>
        <v>2916050</v>
      </c>
      <c r="F79" s="17"/>
      <c r="G79" s="17"/>
      <c r="H79" s="17"/>
      <c r="I79" s="10"/>
    </row>
    <row r="80" spans="2:13">
      <c r="B80" s="32"/>
      <c r="C80" s="17"/>
      <c r="D80" s="17"/>
      <c r="E80" s="8">
        <f t="shared" si="1"/>
        <v>2916050</v>
      </c>
      <c r="F80" s="17"/>
      <c r="G80" s="17"/>
      <c r="H80" s="17"/>
      <c r="I80" s="10"/>
      <c r="J80" s="20"/>
      <c r="K80" s="20"/>
    </row>
    <row r="81" spans="1:12">
      <c r="B81" s="32"/>
      <c r="C81" s="17"/>
      <c r="D81" s="17"/>
      <c r="E81" s="8">
        <f t="shared" si="1"/>
        <v>2916050</v>
      </c>
      <c r="F81" s="17"/>
      <c r="G81" s="17"/>
      <c r="H81" s="17"/>
      <c r="I81" s="10"/>
      <c r="J81" s="20"/>
      <c r="K81" s="20"/>
    </row>
    <row r="82" spans="1:12">
      <c r="B82" s="32"/>
      <c r="C82" s="17"/>
      <c r="D82" s="17"/>
      <c r="E82" s="8">
        <f t="shared" si="1"/>
        <v>2916050</v>
      </c>
      <c r="F82" s="17"/>
      <c r="G82" s="17"/>
      <c r="H82" s="17"/>
      <c r="I82" s="10"/>
      <c r="J82" s="20"/>
      <c r="K82" s="20"/>
    </row>
    <row r="83" spans="1:12">
      <c r="B83" s="32"/>
      <c r="C83" s="36"/>
      <c r="D83" s="17"/>
      <c r="E83" s="8">
        <f t="shared" si="1"/>
        <v>2916050</v>
      </c>
      <c r="F83" s="36"/>
      <c r="G83" s="36"/>
      <c r="H83" s="36"/>
      <c r="I83" s="10"/>
    </row>
    <row r="84" spans="1:12">
      <c r="B84" s="32"/>
      <c r="C84" s="17"/>
      <c r="D84" s="17"/>
      <c r="E84" s="8">
        <f t="shared" si="1"/>
        <v>2916050</v>
      </c>
      <c r="F84" s="17"/>
      <c r="G84" s="17"/>
      <c r="H84" s="17"/>
      <c r="I84" s="10"/>
    </row>
    <row r="85" spans="1:12">
      <c r="B85" s="32"/>
      <c r="C85" s="17"/>
      <c r="D85" s="17"/>
      <c r="E85" s="8">
        <f t="shared" si="1"/>
        <v>2916050</v>
      </c>
      <c r="F85" s="17"/>
      <c r="G85" s="17"/>
      <c r="H85" s="17"/>
      <c r="I85" s="10"/>
    </row>
    <row r="86" spans="1:12">
      <c r="B86" s="32"/>
      <c r="C86" s="17"/>
      <c r="D86" s="17"/>
      <c r="E86" s="8">
        <f t="shared" si="1"/>
        <v>2916050</v>
      </c>
      <c r="F86" s="17"/>
      <c r="G86" s="17"/>
      <c r="H86" s="17"/>
      <c r="I86" s="10"/>
    </row>
    <row r="87" spans="1:12">
      <c r="B87" s="32"/>
      <c r="C87" s="17"/>
      <c r="D87" s="17"/>
      <c r="E87" s="8">
        <f t="shared" si="1"/>
        <v>2916050</v>
      </c>
      <c r="F87" s="17"/>
      <c r="G87" s="17"/>
      <c r="H87" s="17"/>
      <c r="I87" s="10"/>
      <c r="J87" s="10"/>
      <c r="K87" s="10"/>
      <c r="L87" s="10"/>
    </row>
    <row r="88" spans="1:12">
      <c r="B88" s="32"/>
      <c r="C88" s="17"/>
      <c r="D88" s="17"/>
      <c r="E88" s="8">
        <f t="shared" si="1"/>
        <v>2916050</v>
      </c>
      <c r="F88" s="17"/>
      <c r="G88" s="17"/>
      <c r="H88" s="17"/>
      <c r="I88" s="10"/>
    </row>
    <row r="89" spans="1:12">
      <c r="B89" s="32"/>
      <c r="C89" s="17"/>
      <c r="D89" s="17"/>
      <c r="E89" s="8">
        <f t="shared" si="1"/>
        <v>2916050</v>
      </c>
      <c r="F89" s="17"/>
      <c r="G89" s="17"/>
      <c r="H89" s="17"/>
      <c r="I89" s="10"/>
      <c r="J89" s="10"/>
      <c r="K89" s="10"/>
    </row>
    <row r="90" spans="1:12">
      <c r="B90" s="2"/>
      <c r="C90" s="16"/>
      <c r="D90" s="16"/>
      <c r="E90" s="8">
        <f t="shared" si="1"/>
        <v>2916050</v>
      </c>
      <c r="F90" s="10"/>
      <c r="G90" s="10"/>
      <c r="H90" s="10"/>
      <c r="I90" s="10"/>
      <c r="J90" s="10"/>
      <c r="K90" s="10"/>
    </row>
    <row r="91" spans="1:12">
      <c r="B91" s="2"/>
      <c r="C91" s="16"/>
      <c r="D91" s="16"/>
      <c r="E91" s="8">
        <f t="shared" si="1"/>
        <v>2916050</v>
      </c>
      <c r="F91" s="10"/>
      <c r="G91" s="10"/>
      <c r="H91" s="17"/>
      <c r="I91" s="10"/>
      <c r="J91" s="10"/>
      <c r="K91" s="10"/>
    </row>
    <row r="92" spans="1:12">
      <c r="B92" s="39"/>
      <c r="C92" s="36"/>
      <c r="D92" s="36"/>
      <c r="E92" s="8">
        <f t="shared" si="1"/>
        <v>2916050</v>
      </c>
      <c r="F92" s="48"/>
      <c r="G92" s="48"/>
      <c r="H92" s="36"/>
      <c r="I92" s="10"/>
      <c r="J92" s="10"/>
      <c r="K92" s="10"/>
    </row>
    <row r="93" spans="1:12">
      <c r="B93" s="2"/>
      <c r="C93" s="16"/>
      <c r="D93" s="16"/>
      <c r="E93" s="8">
        <f t="shared" si="1"/>
        <v>2916050</v>
      </c>
      <c r="F93" s="17"/>
      <c r="G93" s="17"/>
      <c r="H93" s="10"/>
      <c r="I93" s="48"/>
      <c r="J93" s="10"/>
      <c r="K93" s="10"/>
    </row>
    <row r="94" spans="1:12">
      <c r="B94" s="2"/>
      <c r="C94" s="16"/>
      <c r="D94" s="16"/>
      <c r="E94" s="8">
        <f t="shared" si="1"/>
        <v>2916050</v>
      </c>
      <c r="F94" s="17"/>
      <c r="G94" s="17"/>
      <c r="H94" s="17"/>
      <c r="I94" s="48"/>
      <c r="J94" s="10"/>
      <c r="K94" s="10"/>
    </row>
    <row r="95" spans="1:12">
      <c r="A95" s="44"/>
      <c r="B95" s="44"/>
      <c r="C95" s="43"/>
      <c r="D95" s="43">
        <v>-42050</v>
      </c>
      <c r="E95" s="8">
        <f t="shared" si="1"/>
        <v>2874000</v>
      </c>
      <c r="F95" s="43"/>
      <c r="G95" s="43"/>
      <c r="H95" s="43"/>
      <c r="I95" s="44" t="s">
        <v>263</v>
      </c>
    </row>
    <row r="96" spans="1:12">
      <c r="B96" s="39"/>
      <c r="C96" s="17"/>
      <c r="D96" s="17"/>
      <c r="E96" s="8">
        <f t="shared" si="1"/>
        <v>2874000</v>
      </c>
      <c r="F96" s="17"/>
      <c r="G96" s="17"/>
      <c r="H96" s="17"/>
      <c r="I96" s="10"/>
    </row>
    <row r="97" spans="2:14">
      <c r="B97" s="32"/>
      <c r="C97" s="17"/>
      <c r="D97" s="17"/>
      <c r="E97" s="8">
        <f t="shared" si="1"/>
        <v>2874000</v>
      </c>
      <c r="F97" s="17"/>
      <c r="G97" s="17"/>
      <c r="H97" s="17"/>
      <c r="I97" s="10"/>
    </row>
    <row r="98" spans="2:14">
      <c r="B98" s="39"/>
      <c r="C98" s="17"/>
      <c r="D98" s="17"/>
      <c r="E98" s="8">
        <f t="shared" si="1"/>
        <v>2874000</v>
      </c>
      <c r="F98" s="36"/>
      <c r="G98" s="36"/>
      <c r="H98" s="36"/>
    </row>
    <row r="99" spans="2:14">
      <c r="B99" s="2"/>
      <c r="C99" s="16"/>
      <c r="D99" s="16"/>
      <c r="E99" s="8">
        <f t="shared" si="1"/>
        <v>2874000</v>
      </c>
      <c r="F99" s="17"/>
      <c r="G99" s="17"/>
      <c r="H99" s="17"/>
      <c r="I99" s="10"/>
      <c r="K99" s="44" t="s">
        <v>790</v>
      </c>
    </row>
    <row r="100" spans="2:14">
      <c r="B100" s="2"/>
      <c r="C100" s="16"/>
      <c r="D100" s="16"/>
      <c r="E100" s="8">
        <f t="shared" si="1"/>
        <v>2874000</v>
      </c>
      <c r="F100" s="17"/>
      <c r="G100" s="17"/>
      <c r="H100" s="17"/>
      <c r="I100" s="48"/>
      <c r="J100" s="48"/>
      <c r="K100" s="44" t="s">
        <v>784</v>
      </c>
      <c r="L100" s="53">
        <v>-18000000</v>
      </c>
      <c r="M100" s="44" t="s">
        <v>788</v>
      </c>
      <c r="N100" s="44"/>
    </row>
    <row r="101" spans="2:14">
      <c r="B101" s="2"/>
      <c r="C101" s="16"/>
      <c r="D101" s="16"/>
      <c r="E101" s="8">
        <f t="shared" si="1"/>
        <v>2874000</v>
      </c>
      <c r="F101" s="17"/>
      <c r="G101" s="17"/>
      <c r="H101" s="17"/>
      <c r="I101" s="48"/>
      <c r="J101" s="48"/>
      <c r="K101" s="44" t="s">
        <v>784</v>
      </c>
      <c r="L101" s="53">
        <v>-35000000</v>
      </c>
      <c r="M101" s="44" t="s">
        <v>789</v>
      </c>
      <c r="N101" s="44"/>
    </row>
    <row r="102" spans="2:14">
      <c r="B102" s="2"/>
      <c r="C102" s="16"/>
      <c r="D102" s="16"/>
      <c r="E102" s="8">
        <f t="shared" si="1"/>
        <v>2874000</v>
      </c>
      <c r="F102" s="16"/>
      <c r="G102" s="16"/>
      <c r="H102" s="16"/>
      <c r="I102" s="48"/>
      <c r="J102" s="48"/>
      <c r="K102" s="44" t="s">
        <v>784</v>
      </c>
      <c r="L102" s="53">
        <v>-10000000</v>
      </c>
      <c r="M102" s="44" t="s">
        <v>782</v>
      </c>
      <c r="N102" s="44"/>
    </row>
    <row r="103" spans="2:14">
      <c r="B103" s="2"/>
      <c r="C103" s="16"/>
      <c r="D103" s="16"/>
      <c r="E103" s="8">
        <f t="shared" si="1"/>
        <v>2874000</v>
      </c>
      <c r="F103" s="16"/>
      <c r="G103" s="16"/>
      <c r="H103" s="16"/>
      <c r="I103" s="54"/>
      <c r="J103" s="48"/>
      <c r="K103" s="44" t="s">
        <v>785</v>
      </c>
      <c r="L103" s="53">
        <f>SUM(L100:L102)</f>
        <v>-63000000</v>
      </c>
      <c r="M103" s="44"/>
      <c r="N103" s="44"/>
    </row>
    <row r="104" spans="2:14">
      <c r="B104" s="2"/>
      <c r="C104" s="16"/>
      <c r="D104" s="16"/>
      <c r="E104" s="8">
        <f t="shared" si="1"/>
        <v>2874000</v>
      </c>
      <c r="F104" s="16"/>
      <c r="G104" s="16"/>
      <c r="H104" s="16"/>
      <c r="I104" s="48"/>
      <c r="J104" s="48"/>
      <c r="K104" s="44"/>
      <c r="L104" s="53">
        <v>80000000</v>
      </c>
      <c r="M104" s="44" t="s">
        <v>713</v>
      </c>
      <c r="N104" s="44"/>
    </row>
    <row r="105" spans="2:14">
      <c r="B105" s="2"/>
      <c r="C105" s="16"/>
      <c r="D105" s="16"/>
      <c r="E105" s="8">
        <f t="shared" si="1"/>
        <v>2874000</v>
      </c>
      <c r="F105" s="16"/>
      <c r="G105" s="16"/>
      <c r="H105" s="16"/>
      <c r="I105" s="48"/>
      <c r="J105" s="48"/>
      <c r="K105" s="44"/>
      <c r="L105" s="53">
        <f>L103+L104</f>
        <v>17000000</v>
      </c>
      <c r="M105" s="44" t="s">
        <v>714</v>
      </c>
      <c r="N105" s="44"/>
    </row>
    <row r="106" spans="2:14">
      <c r="B106" s="2"/>
      <c r="C106" s="16"/>
      <c r="D106" s="16"/>
      <c r="E106" s="8">
        <f t="shared" si="1"/>
        <v>2874000</v>
      </c>
      <c r="F106" s="16"/>
      <c r="G106" s="16"/>
      <c r="H106" s="16"/>
      <c r="I106" s="10"/>
      <c r="J106" s="10"/>
      <c r="K106" s="44" t="s">
        <v>784</v>
      </c>
      <c r="L106" s="53">
        <v>-10000000</v>
      </c>
      <c r="M106" s="44" t="s">
        <v>783</v>
      </c>
      <c r="N106" s="19"/>
    </row>
    <row r="107" spans="2:14">
      <c r="B107" s="2"/>
      <c r="C107" s="16"/>
      <c r="D107" s="16"/>
      <c r="E107" s="8">
        <f t="shared" si="1"/>
        <v>2874000</v>
      </c>
      <c r="F107" s="16"/>
      <c r="G107" s="16"/>
      <c r="H107" s="16"/>
      <c r="K107" s="44" t="s">
        <v>784</v>
      </c>
      <c r="L107" s="53">
        <v>-7000000</v>
      </c>
      <c r="M107" s="44" t="s">
        <v>786</v>
      </c>
      <c r="N107" s="19"/>
    </row>
    <row r="108" spans="2:14">
      <c r="B108" s="2"/>
      <c r="C108" s="16"/>
      <c r="D108" s="16"/>
      <c r="E108" s="8">
        <f t="shared" si="1"/>
        <v>2874000</v>
      </c>
      <c r="F108" s="16"/>
      <c r="G108" s="16"/>
      <c r="H108" s="16"/>
      <c r="K108" s="44" t="s">
        <v>714</v>
      </c>
      <c r="L108" s="53">
        <f>L105+L106+L107</f>
        <v>0</v>
      </c>
    </row>
    <row r="109" spans="2:14">
      <c r="B109" s="2"/>
      <c r="C109" s="16"/>
      <c r="D109" s="16"/>
      <c r="E109" s="8">
        <f t="shared" si="1"/>
        <v>2874000</v>
      </c>
      <c r="F109" s="16"/>
      <c r="G109" s="16"/>
      <c r="H109" s="16"/>
    </row>
    <row r="110" spans="2:14">
      <c r="B110" s="2"/>
      <c r="C110" s="17"/>
      <c r="D110" s="17"/>
      <c r="E110" s="8">
        <f t="shared" si="1"/>
        <v>2874000</v>
      </c>
      <c r="F110" s="17"/>
      <c r="G110" s="17"/>
      <c r="H110" s="17"/>
      <c r="I110" s="10"/>
    </row>
    <row r="111" spans="2:14">
      <c r="B111" s="32"/>
      <c r="C111" s="17"/>
      <c r="D111" s="17"/>
      <c r="E111" s="8">
        <f t="shared" si="1"/>
        <v>2874000</v>
      </c>
      <c r="F111" s="17"/>
      <c r="G111" s="17"/>
      <c r="H111" s="17"/>
      <c r="I111" s="10"/>
      <c r="J111" s="10"/>
      <c r="K111" s="10"/>
      <c r="L111" s="10"/>
      <c r="M111" s="10"/>
    </row>
    <row r="112" spans="2:14">
      <c r="B112" s="32"/>
      <c r="C112" s="17"/>
      <c r="D112" s="17"/>
      <c r="E112" s="8">
        <f t="shared" si="1"/>
        <v>2874000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32"/>
      <c r="C113" s="17"/>
      <c r="D113" s="17"/>
      <c r="E113" s="8">
        <f t="shared" si="1"/>
        <v>2874000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2"/>
      <c r="C114" s="16"/>
      <c r="D114" s="16"/>
      <c r="E114" s="8">
        <f t="shared" si="1"/>
        <v>2874000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2874000</v>
      </c>
      <c r="F115" s="17"/>
      <c r="G115" s="17"/>
      <c r="H115" s="17"/>
      <c r="I115" s="10"/>
      <c r="J115" s="10"/>
      <c r="K115" s="10"/>
      <c r="L115" s="10"/>
      <c r="M115" s="10"/>
    </row>
    <row r="116" spans="2:13">
      <c r="B116" s="2"/>
      <c r="C116" s="16"/>
      <c r="D116" s="16"/>
      <c r="E116" s="8">
        <f t="shared" si="1"/>
        <v>2874000</v>
      </c>
      <c r="F116" s="17"/>
      <c r="G116" s="17"/>
      <c r="H116" s="17"/>
      <c r="I116" s="10"/>
      <c r="J116" s="10"/>
      <c r="K116" s="10"/>
      <c r="L116" s="10"/>
      <c r="M116" s="10"/>
    </row>
    <row r="117" spans="2:13">
      <c r="B117" s="2"/>
      <c r="C117" s="16"/>
      <c r="D117" s="16"/>
      <c r="E117" s="8">
        <f t="shared" si="1"/>
        <v>2874000</v>
      </c>
      <c r="F117" s="16"/>
      <c r="G117" s="16"/>
      <c r="H117" s="16"/>
    </row>
    <row r="118" spans="2:13">
      <c r="B118" s="2"/>
      <c r="C118" s="16"/>
      <c r="D118" s="16"/>
      <c r="E118" s="8">
        <f t="shared" si="1"/>
        <v>2874000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2874000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2874000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2874000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2874000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2874000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2874000</v>
      </c>
      <c r="F124" s="16"/>
      <c r="G124" s="16"/>
      <c r="H124" s="16"/>
    </row>
    <row r="125" spans="2:13">
      <c r="B125" s="2"/>
      <c r="C125" s="16"/>
      <c r="D125" s="16"/>
      <c r="E125" s="8">
        <f t="shared" si="1"/>
        <v>2874000</v>
      </c>
      <c r="F125" s="16"/>
      <c r="G125" s="16"/>
      <c r="H125" s="16"/>
    </row>
    <row r="126" spans="2:13">
      <c r="B126" s="2"/>
      <c r="C126" s="16"/>
      <c r="D126" s="16"/>
      <c r="E126" s="8">
        <f t="shared" si="1"/>
        <v>2874000</v>
      </c>
      <c r="F126" s="16"/>
      <c r="G126" s="16"/>
      <c r="H126" s="16"/>
    </row>
    <row r="127" spans="2:13">
      <c r="C127" s="16"/>
      <c r="D127" s="16"/>
      <c r="E127" s="8">
        <f t="shared" si="1"/>
        <v>2874000</v>
      </c>
      <c r="G127" s="16"/>
      <c r="I127" s="24"/>
    </row>
    <row r="128" spans="2:13">
      <c r="C128" s="16"/>
      <c r="D128" s="16"/>
      <c r="E128" s="8">
        <f t="shared" si="1"/>
        <v>2874000</v>
      </c>
      <c r="I128" s="24"/>
    </row>
    <row r="129" spans="2:8">
      <c r="B129" s="2"/>
      <c r="C129" s="16"/>
      <c r="D129" s="16"/>
      <c r="E129" s="8">
        <f t="shared" si="1"/>
        <v>2874000</v>
      </c>
      <c r="F129" s="16"/>
      <c r="G129" s="16"/>
      <c r="H129" s="16"/>
    </row>
    <row r="130" spans="2:8">
      <c r="C130" s="16"/>
      <c r="D130" s="16"/>
      <c r="E130" s="8">
        <f t="shared" si="1"/>
        <v>2874000</v>
      </c>
      <c r="F130" s="16"/>
      <c r="G130" s="16"/>
      <c r="H130" s="16"/>
    </row>
    <row r="131" spans="2:8">
      <c r="C131" s="16"/>
      <c r="D131" s="16"/>
      <c r="E131" s="8">
        <f t="shared" si="1"/>
        <v>2874000</v>
      </c>
      <c r="F131" s="16"/>
      <c r="G131" s="16"/>
      <c r="H131" s="16"/>
    </row>
    <row r="132" spans="2:8">
      <c r="C132" s="16"/>
      <c r="D132" s="16"/>
      <c r="E132" s="8">
        <f t="shared" si="1"/>
        <v>2874000</v>
      </c>
      <c r="F132" s="16"/>
      <c r="G132" s="16"/>
      <c r="H132" s="16"/>
    </row>
    <row r="133" spans="2:8">
      <c r="C133" s="16"/>
      <c r="D133" s="16"/>
      <c r="E133" s="8">
        <f t="shared" si="1"/>
        <v>2874000</v>
      </c>
      <c r="F133" s="16"/>
      <c r="G133" s="16"/>
      <c r="H133" s="16"/>
    </row>
    <row r="134" spans="2:8">
      <c r="B134" s="2"/>
      <c r="C134" s="16"/>
      <c r="D134" s="16"/>
      <c r="E134" s="8">
        <f t="shared" si="1"/>
        <v>2874000</v>
      </c>
      <c r="F134" s="16"/>
      <c r="G134" s="16"/>
      <c r="H134" s="16"/>
    </row>
    <row r="135" spans="2:8">
      <c r="B135" s="2"/>
      <c r="C135" s="16"/>
      <c r="D135" s="16"/>
      <c r="E135" s="8">
        <f t="shared" si="1"/>
        <v>2874000</v>
      </c>
      <c r="F135" s="16"/>
      <c r="G135" s="16"/>
      <c r="H135" s="16"/>
    </row>
    <row r="136" spans="2:8">
      <c r="C136" s="16"/>
      <c r="D136" s="16"/>
      <c r="E136" s="8">
        <f t="shared" ref="E136:E155" si="2">E135+C136+D136</f>
        <v>2874000</v>
      </c>
      <c r="F136" s="16"/>
      <c r="G136" s="16"/>
      <c r="H136" s="16"/>
    </row>
    <row r="137" spans="2:8">
      <c r="C137" s="16"/>
      <c r="D137" s="16"/>
      <c r="E137" s="8">
        <f t="shared" si="2"/>
        <v>2874000</v>
      </c>
      <c r="F137" s="16"/>
      <c r="G137" s="16"/>
      <c r="H137" s="16"/>
    </row>
    <row r="138" spans="2:8">
      <c r="C138" s="16"/>
      <c r="D138" s="16"/>
      <c r="E138" s="8">
        <f t="shared" si="2"/>
        <v>2874000</v>
      </c>
      <c r="F138" s="16"/>
      <c r="G138" s="16"/>
      <c r="H138" s="16"/>
    </row>
    <row r="139" spans="2:8">
      <c r="C139" s="16"/>
      <c r="D139" s="16"/>
      <c r="E139" s="8">
        <f t="shared" si="2"/>
        <v>2874000</v>
      </c>
      <c r="F139" s="16"/>
      <c r="G139" s="16"/>
      <c r="H139" s="16"/>
    </row>
    <row r="140" spans="2:8">
      <c r="C140" s="16"/>
      <c r="D140" s="16"/>
      <c r="E140" s="8">
        <f t="shared" si="2"/>
        <v>2874000</v>
      </c>
      <c r="F140" s="16"/>
      <c r="G140" s="16"/>
      <c r="H140" s="16"/>
    </row>
    <row r="141" spans="2:8">
      <c r="C141" s="16"/>
      <c r="D141" s="16"/>
      <c r="E141" s="8">
        <f t="shared" si="2"/>
        <v>2874000</v>
      </c>
      <c r="F141" s="16"/>
      <c r="G141" s="16"/>
      <c r="H141" s="16"/>
    </row>
    <row r="142" spans="2:8">
      <c r="C142" s="16"/>
      <c r="D142" s="16"/>
      <c r="E142" s="8">
        <f t="shared" si="2"/>
        <v>2874000</v>
      </c>
      <c r="F142" s="16"/>
      <c r="G142" s="16"/>
      <c r="H142" s="16"/>
    </row>
    <row r="143" spans="2:8">
      <c r="C143" s="16"/>
      <c r="D143" s="16"/>
      <c r="E143" s="8">
        <f t="shared" si="2"/>
        <v>2874000</v>
      </c>
      <c r="F143" s="16"/>
      <c r="G143" s="16"/>
      <c r="H143" s="16"/>
    </row>
    <row r="144" spans="2:8">
      <c r="C144" s="16"/>
      <c r="D144" s="16"/>
      <c r="E144" s="8">
        <f t="shared" si="2"/>
        <v>2874000</v>
      </c>
      <c r="F144" s="16"/>
      <c r="G144" s="16"/>
      <c r="H144" s="16"/>
    </row>
    <row r="145" spans="3:12">
      <c r="C145" s="16"/>
      <c r="D145" s="16"/>
      <c r="E145" s="8">
        <f t="shared" si="2"/>
        <v>2874000</v>
      </c>
      <c r="F145" s="16"/>
      <c r="G145" s="16"/>
      <c r="H145" s="16"/>
    </row>
    <row r="146" spans="3:12">
      <c r="C146" s="16"/>
      <c r="D146" s="16"/>
      <c r="E146" s="8">
        <f t="shared" si="2"/>
        <v>2874000</v>
      </c>
      <c r="F146" s="16"/>
      <c r="G146" s="16"/>
      <c r="H146" s="16"/>
    </row>
    <row r="147" spans="3:12">
      <c r="C147" s="16"/>
      <c r="D147" s="16"/>
      <c r="E147" s="8">
        <f>E146+C147+D147</f>
        <v>2874000</v>
      </c>
      <c r="F147" s="16"/>
      <c r="G147" s="16"/>
      <c r="H147" s="16"/>
    </row>
    <row r="148" spans="3:12">
      <c r="C148" s="16"/>
      <c r="D148" s="16">
        <v>-1300000</v>
      </c>
      <c r="E148" s="8">
        <f t="shared" si="2"/>
        <v>1574000</v>
      </c>
      <c r="F148" s="16"/>
      <c r="G148" s="16"/>
      <c r="H148" s="16"/>
      <c r="I148" s="1" t="s">
        <v>1093</v>
      </c>
    </row>
    <row r="149" spans="3:12">
      <c r="C149" s="16"/>
      <c r="D149" s="16"/>
      <c r="E149" s="8">
        <f t="shared" si="2"/>
        <v>1574000</v>
      </c>
      <c r="F149" s="16"/>
      <c r="G149" s="16"/>
      <c r="H149" s="16"/>
    </row>
    <row r="150" spans="3:12">
      <c r="C150" s="16"/>
      <c r="D150" s="16"/>
      <c r="E150" s="8">
        <f t="shared" si="2"/>
        <v>1574000</v>
      </c>
      <c r="F150" s="16"/>
      <c r="G150" s="16"/>
      <c r="H150" s="16"/>
    </row>
    <row r="151" spans="3:12">
      <c r="C151" s="16"/>
      <c r="D151" s="16"/>
      <c r="E151" s="8">
        <f t="shared" si="2"/>
        <v>1574000</v>
      </c>
      <c r="F151" s="16"/>
      <c r="G151" s="16"/>
      <c r="H151" s="16"/>
      <c r="I151" s="2"/>
    </row>
    <row r="152" spans="3:12">
      <c r="C152" s="16"/>
      <c r="D152" s="16"/>
      <c r="E152" s="8">
        <f t="shared" si="2"/>
        <v>1574000</v>
      </c>
      <c r="F152" s="16"/>
      <c r="G152" s="16"/>
      <c r="H152" s="16"/>
      <c r="J152" s="4"/>
    </row>
    <row r="153" spans="3:12">
      <c r="C153" s="16"/>
      <c r="D153" s="16"/>
      <c r="E153" s="8">
        <f t="shared" si="2"/>
        <v>1574000</v>
      </c>
      <c r="F153" s="16"/>
      <c r="G153" s="16"/>
      <c r="H153" s="16"/>
      <c r="J153" s="4"/>
      <c r="K153" s="2"/>
      <c r="L153" s="20"/>
    </row>
    <row r="154" spans="3:12">
      <c r="C154" s="16"/>
      <c r="D154" s="16"/>
      <c r="E154" s="8">
        <f>E153+C154+D154</f>
        <v>1574000</v>
      </c>
      <c r="F154" s="16"/>
      <c r="G154" s="16"/>
      <c r="H154" s="16"/>
      <c r="J154" s="4"/>
    </row>
    <row r="155" spans="3:12">
      <c r="C155" s="4"/>
      <c r="D155" s="16"/>
      <c r="E155" s="8">
        <f t="shared" si="2"/>
        <v>1574000</v>
      </c>
      <c r="F155" s="4"/>
      <c r="G155" s="4"/>
      <c r="H155" s="4"/>
      <c r="J155" s="4"/>
    </row>
    <row r="156" spans="3:12">
      <c r="C156" s="4"/>
      <c r="D156" s="4"/>
      <c r="E156" s="8"/>
      <c r="F156" s="4"/>
      <c r="G156" s="4"/>
      <c r="H156" s="4"/>
    </row>
    <row r="157" spans="3:12">
      <c r="C157" s="4"/>
      <c r="D157" s="4"/>
      <c r="E157" s="8"/>
      <c r="F157" s="4"/>
      <c r="G157" s="4"/>
      <c r="H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C160" s="4"/>
      <c r="D160" s="4"/>
      <c r="E160" s="8"/>
      <c r="F160" s="4"/>
      <c r="G160" s="4"/>
      <c r="H160" s="4"/>
    </row>
    <row r="161" spans="3:8">
      <c r="C161" s="4"/>
      <c r="D161" s="4"/>
      <c r="E161" s="8"/>
      <c r="F161" s="4"/>
      <c r="G161" s="4"/>
      <c r="H161" s="4"/>
    </row>
    <row r="162" spans="3:8">
      <c r="E162" s="7"/>
    </row>
    <row r="163" spans="3:8">
      <c r="E163" s="7"/>
    </row>
    <row r="164" spans="3:8">
      <c r="E164" s="7"/>
    </row>
  </sheetData>
  <pageMargins left="0.7" right="0.7" top="0.75" bottom="0.75" header="0.3" footer="0.3"/>
  <pageSetup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>
  <dimension ref="A2:S164"/>
  <sheetViews>
    <sheetView workbookViewId="0">
      <selection activeCell="I20" sqref="I20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6.140625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2916050</v>
      </c>
      <c r="F4" s="29">
        <v>0</v>
      </c>
      <c r="G4" s="13"/>
      <c r="H4" s="22">
        <v>24644050</v>
      </c>
    </row>
    <row r="5" spans="2:11">
      <c r="B5" s="2"/>
      <c r="C5" s="16"/>
      <c r="D5" s="16"/>
      <c r="E5" s="8">
        <f>E4+C5+D5</f>
        <v>2916050</v>
      </c>
      <c r="F5" s="17"/>
      <c r="G5" s="17"/>
      <c r="H5" s="17"/>
    </row>
    <row r="6" spans="2:11">
      <c r="B6" s="2">
        <v>44110</v>
      </c>
      <c r="C6" s="16"/>
      <c r="D6" s="16">
        <v>-130800</v>
      </c>
      <c r="E6" s="8">
        <f t="shared" ref="E6:E71" si="0">E5+C6+D6</f>
        <v>2785250</v>
      </c>
      <c r="F6" s="17"/>
      <c r="G6" s="17"/>
      <c r="H6" s="17"/>
      <c r="I6" s="10" t="s">
        <v>96</v>
      </c>
      <c r="J6" s="10"/>
      <c r="K6" s="10"/>
    </row>
    <row r="7" spans="2:11">
      <c r="B7" s="2">
        <v>44111</v>
      </c>
      <c r="C7" s="16"/>
      <c r="D7" s="16">
        <v>-3350</v>
      </c>
      <c r="E7" s="8">
        <f t="shared" si="0"/>
        <v>2781900</v>
      </c>
      <c r="F7" s="17"/>
      <c r="G7" s="17"/>
      <c r="H7" s="17"/>
      <c r="I7" s="10" t="s">
        <v>1094</v>
      </c>
      <c r="J7" s="10"/>
      <c r="K7" s="10"/>
    </row>
    <row r="8" spans="2:11">
      <c r="B8" s="2">
        <v>44112</v>
      </c>
      <c r="C8" s="16"/>
      <c r="D8" s="16">
        <v>-13500</v>
      </c>
      <c r="E8" s="8">
        <f t="shared" si="0"/>
        <v>2768400</v>
      </c>
      <c r="G8" s="17"/>
      <c r="H8" s="17"/>
      <c r="I8" s="10" t="s">
        <v>1095</v>
      </c>
      <c r="J8" s="10"/>
      <c r="K8" s="10"/>
    </row>
    <row r="9" spans="2:11">
      <c r="B9" s="2">
        <v>44112</v>
      </c>
      <c r="C9" s="16"/>
      <c r="D9" s="16">
        <v>-7800</v>
      </c>
      <c r="E9" s="8">
        <f t="shared" si="0"/>
        <v>2760600</v>
      </c>
      <c r="F9" s="17"/>
      <c r="G9" s="17"/>
      <c r="H9" s="17"/>
      <c r="I9" s="10" t="s">
        <v>340</v>
      </c>
      <c r="J9" s="10"/>
      <c r="K9" s="10"/>
    </row>
    <row r="10" spans="2:11">
      <c r="B10" s="2">
        <v>44112</v>
      </c>
      <c r="C10" s="16">
        <v>700000</v>
      </c>
      <c r="D10" s="16"/>
      <c r="E10" s="8">
        <f t="shared" si="0"/>
        <v>3460600</v>
      </c>
      <c r="F10" s="17"/>
      <c r="G10" s="17"/>
      <c r="H10" s="17"/>
      <c r="I10" s="10" t="s">
        <v>1096</v>
      </c>
      <c r="J10" s="10"/>
      <c r="K10" s="10"/>
    </row>
    <row r="11" spans="2:11">
      <c r="B11" s="2">
        <v>44117</v>
      </c>
      <c r="C11" s="17">
        <v>3000000</v>
      </c>
      <c r="D11" s="17"/>
      <c r="E11" s="8">
        <f t="shared" si="0"/>
        <v>6460600</v>
      </c>
      <c r="F11" s="17"/>
      <c r="G11" s="17"/>
      <c r="H11" s="17"/>
      <c r="I11" s="1" t="s">
        <v>577</v>
      </c>
      <c r="J11" s="50"/>
      <c r="K11" s="50"/>
    </row>
    <row r="12" spans="2:11">
      <c r="B12" s="2">
        <v>44118</v>
      </c>
      <c r="C12" s="17"/>
      <c r="D12" s="17">
        <v>-92000</v>
      </c>
      <c r="E12" s="8">
        <f t="shared" si="0"/>
        <v>6368600</v>
      </c>
      <c r="F12" s="17"/>
      <c r="G12" s="17"/>
      <c r="H12" s="17"/>
      <c r="I12" s="10" t="s">
        <v>62</v>
      </c>
      <c r="J12" s="50"/>
      <c r="K12" s="50"/>
    </row>
    <row r="13" spans="2:11">
      <c r="B13" s="2">
        <v>44123</v>
      </c>
      <c r="C13" s="17"/>
      <c r="D13" s="17">
        <v>-2400</v>
      </c>
      <c r="E13" s="8">
        <f t="shared" si="0"/>
        <v>6366200</v>
      </c>
      <c r="F13" s="17"/>
      <c r="G13" s="17"/>
      <c r="H13" s="17"/>
      <c r="I13" s="10" t="s">
        <v>1099</v>
      </c>
      <c r="J13" s="50"/>
      <c r="K13" s="50"/>
    </row>
    <row r="14" spans="2:11">
      <c r="B14" s="2">
        <v>44124</v>
      </c>
      <c r="C14" s="17">
        <v>500000</v>
      </c>
      <c r="D14" s="17"/>
      <c r="E14" s="8">
        <f t="shared" si="0"/>
        <v>6866200</v>
      </c>
      <c r="F14" s="17"/>
      <c r="G14" s="17"/>
      <c r="H14" s="17"/>
      <c r="I14" s="10" t="s">
        <v>1100</v>
      </c>
      <c r="J14" s="50"/>
      <c r="K14" s="50"/>
    </row>
    <row r="15" spans="2:11">
      <c r="B15" s="2">
        <v>44124</v>
      </c>
      <c r="C15" s="17"/>
      <c r="D15" s="17">
        <v>-40000</v>
      </c>
      <c r="E15" s="8">
        <f t="shared" si="0"/>
        <v>6826200</v>
      </c>
      <c r="F15" s="17"/>
      <c r="G15" s="17"/>
      <c r="H15" s="17"/>
      <c r="I15" s="10" t="s">
        <v>1101</v>
      </c>
      <c r="J15" s="50"/>
      <c r="K15" s="50"/>
    </row>
    <row r="16" spans="2:11">
      <c r="B16" s="2">
        <v>44127</v>
      </c>
      <c r="C16" s="17"/>
      <c r="D16" s="17"/>
      <c r="E16" s="8">
        <f t="shared" si="0"/>
        <v>6826200</v>
      </c>
      <c r="F16" s="17">
        <v>55050</v>
      </c>
      <c r="G16" s="17"/>
      <c r="H16" s="17"/>
      <c r="I16" s="10" t="s">
        <v>1269</v>
      </c>
      <c r="J16" s="50"/>
      <c r="K16" s="50"/>
    </row>
    <row r="17" spans="2:15">
      <c r="B17" s="2">
        <v>44131</v>
      </c>
      <c r="C17" s="17"/>
      <c r="D17" s="17"/>
      <c r="E17" s="8">
        <f t="shared" si="0"/>
        <v>6826200</v>
      </c>
      <c r="F17" s="17"/>
      <c r="G17" s="17"/>
      <c r="H17" s="17">
        <v>-125600</v>
      </c>
      <c r="I17" s="10" t="s">
        <v>917</v>
      </c>
      <c r="J17" s="50"/>
      <c r="K17" s="50"/>
    </row>
    <row r="18" spans="2:15">
      <c r="B18" s="32">
        <v>44131</v>
      </c>
      <c r="C18" s="17">
        <v>3500000</v>
      </c>
      <c r="D18" s="17"/>
      <c r="E18" s="8">
        <f t="shared" si="0"/>
        <v>10326200</v>
      </c>
      <c r="F18" s="17"/>
      <c r="G18" s="17"/>
      <c r="H18" s="17"/>
      <c r="I18" s="10" t="s">
        <v>1102</v>
      </c>
      <c r="J18" s="50"/>
      <c r="K18" s="50"/>
    </row>
    <row r="19" spans="2:15">
      <c r="B19" s="32">
        <v>44131</v>
      </c>
      <c r="C19" s="17"/>
      <c r="D19" s="17">
        <v>-10000</v>
      </c>
      <c r="E19" s="8">
        <f t="shared" si="0"/>
        <v>10316200</v>
      </c>
      <c r="F19" s="17"/>
      <c r="G19" s="36"/>
      <c r="H19" s="36"/>
      <c r="I19" s="10" t="s">
        <v>1103</v>
      </c>
      <c r="J19" s="50"/>
      <c r="K19" s="50"/>
      <c r="L19" s="20"/>
    </row>
    <row r="20" spans="2:15" ht="12.75" thickBot="1">
      <c r="B20" s="32">
        <v>44131</v>
      </c>
      <c r="C20" s="17"/>
      <c r="D20" s="17">
        <v>-28000</v>
      </c>
      <c r="E20" s="8">
        <f t="shared" si="0"/>
        <v>10288200</v>
      </c>
      <c r="F20" s="17"/>
      <c r="G20" s="17"/>
      <c r="H20" s="17"/>
      <c r="I20" s="10" t="s">
        <v>1104</v>
      </c>
      <c r="J20" s="50"/>
      <c r="K20" s="50"/>
    </row>
    <row r="21" spans="2:15">
      <c r="B21" s="32">
        <v>44133</v>
      </c>
      <c r="C21" s="17"/>
      <c r="D21" s="17"/>
      <c r="E21" s="8">
        <f t="shared" si="0"/>
        <v>10288200</v>
      </c>
      <c r="F21" s="17"/>
      <c r="G21" s="17"/>
      <c r="H21" s="17">
        <v>-250300</v>
      </c>
      <c r="I21" s="1" t="s">
        <v>510</v>
      </c>
      <c r="J21" s="50"/>
      <c r="K21" s="50"/>
      <c r="M21" s="57" t="s">
        <v>1026</v>
      </c>
      <c r="N21" s="58">
        <v>34200000</v>
      </c>
    </row>
    <row r="22" spans="2:15">
      <c r="B22" s="32">
        <v>44133</v>
      </c>
      <c r="C22" s="17"/>
      <c r="D22" s="17"/>
      <c r="E22" s="8">
        <f t="shared" si="0"/>
        <v>10288200</v>
      </c>
      <c r="F22" s="17"/>
      <c r="G22" s="17"/>
      <c r="H22" s="17">
        <v>-250300</v>
      </c>
      <c r="I22" s="10" t="s">
        <v>539</v>
      </c>
      <c r="J22" s="50"/>
      <c r="K22" s="50"/>
      <c r="M22" s="59" t="s">
        <v>1027</v>
      </c>
      <c r="N22" s="60">
        <v>-680000</v>
      </c>
    </row>
    <row r="23" spans="2:15" ht="12.75" thickBot="1">
      <c r="B23" s="32"/>
      <c r="C23" s="17"/>
      <c r="D23" s="17"/>
      <c r="E23" s="8">
        <f t="shared" si="0"/>
        <v>10288200</v>
      </c>
      <c r="F23" s="17"/>
      <c r="G23" s="17"/>
      <c r="H23" s="17"/>
      <c r="I23" s="50"/>
      <c r="J23" s="50"/>
      <c r="K23" s="50"/>
      <c r="M23" s="61" t="s">
        <v>1028</v>
      </c>
      <c r="N23" s="62">
        <f>N21+N22</f>
        <v>33520000</v>
      </c>
    </row>
    <row r="24" spans="2:15">
      <c r="B24" s="32"/>
      <c r="C24" s="17"/>
      <c r="D24" s="17"/>
      <c r="E24" s="8">
        <f t="shared" si="0"/>
        <v>10288200</v>
      </c>
      <c r="F24" s="17">
        <f>SUM(F4:F23)</f>
        <v>55050</v>
      </c>
      <c r="G24" s="17"/>
      <c r="H24" s="17">
        <f>SUM(H4:H23)</f>
        <v>24017850</v>
      </c>
      <c r="I24" s="10"/>
      <c r="J24" s="50"/>
      <c r="K24" s="50"/>
      <c r="M24" s="59" t="s">
        <v>1029</v>
      </c>
      <c r="N24" s="60">
        <f>N23*0.1</f>
        <v>3352000</v>
      </c>
      <c r="O24" s="1" t="s">
        <v>1030</v>
      </c>
    </row>
    <row r="25" spans="2:15">
      <c r="B25" s="32"/>
      <c r="C25" s="17"/>
      <c r="D25" s="17"/>
      <c r="E25" s="8">
        <f t="shared" si="0"/>
        <v>10288200</v>
      </c>
      <c r="F25" s="17"/>
      <c r="G25" s="17"/>
      <c r="H25" s="17">
        <f>H24-F24</f>
        <v>23962800</v>
      </c>
      <c r="I25" s="10"/>
      <c r="J25" s="50"/>
      <c r="K25" s="50"/>
      <c r="M25" s="59"/>
      <c r="N25" s="60"/>
    </row>
    <row r="26" spans="2:15">
      <c r="B26" s="32"/>
      <c r="C26" s="17"/>
      <c r="D26" s="17"/>
      <c r="E26" s="8">
        <f t="shared" si="0"/>
        <v>10288200</v>
      </c>
      <c r="F26" s="17"/>
      <c r="G26" s="17"/>
      <c r="H26" s="17">
        <v>-2500000</v>
      </c>
      <c r="I26" s="10" t="s">
        <v>41</v>
      </c>
      <c r="J26" s="50"/>
      <c r="K26" s="50"/>
      <c r="M26" s="59" t="s">
        <v>1031</v>
      </c>
      <c r="N26" s="60">
        <f>N23-30000000</f>
        <v>3520000</v>
      </c>
      <c r="O26" s="1" t="s">
        <v>1032</v>
      </c>
    </row>
    <row r="27" spans="2:15" ht="12.75" thickBot="1">
      <c r="B27" s="32"/>
      <c r="C27" s="17"/>
      <c r="D27" s="17">
        <v>-2500000</v>
      </c>
      <c r="E27" s="8">
        <f t="shared" si="0"/>
        <v>7788200</v>
      </c>
      <c r="F27" s="17"/>
      <c r="G27" s="17"/>
      <c r="H27" s="17"/>
      <c r="I27" s="10" t="s">
        <v>42</v>
      </c>
      <c r="J27" s="20"/>
      <c r="K27" s="20"/>
      <c r="M27" s="61"/>
      <c r="N27" s="62">
        <v>270000</v>
      </c>
      <c r="O27" s="1" t="s">
        <v>1033</v>
      </c>
    </row>
    <row r="28" spans="2:15" ht="12.75" thickBot="1">
      <c r="B28" s="2"/>
      <c r="C28" s="17"/>
      <c r="D28" s="17"/>
      <c r="E28" s="9">
        <f t="shared" si="0"/>
        <v>7788200</v>
      </c>
      <c r="F28" s="17"/>
      <c r="G28" s="17"/>
      <c r="H28" s="17"/>
      <c r="I28" s="10"/>
      <c r="J28" s="20"/>
      <c r="K28" s="20"/>
      <c r="M28" s="63" t="s">
        <v>1034</v>
      </c>
      <c r="N28" s="64">
        <f>SUM(N24:N27)</f>
        <v>7142000</v>
      </c>
    </row>
    <row r="29" spans="2:15">
      <c r="B29" s="28" t="s">
        <v>47</v>
      </c>
      <c r="C29" s="22"/>
      <c r="D29" s="22"/>
      <c r="E29" s="14">
        <f t="shared" si="0"/>
        <v>7788200</v>
      </c>
      <c r="F29" s="22"/>
      <c r="G29" s="22"/>
      <c r="H29" s="22">
        <f>H25+H26</f>
        <v>21462800</v>
      </c>
      <c r="I29" s="10"/>
      <c r="J29" s="20"/>
      <c r="K29" s="20"/>
    </row>
    <row r="30" spans="2:15">
      <c r="B30" s="32"/>
      <c r="C30" s="17"/>
      <c r="D30" s="17"/>
      <c r="E30" s="8">
        <f t="shared" si="0"/>
        <v>7788200</v>
      </c>
      <c r="F30" s="17"/>
      <c r="G30" s="17"/>
      <c r="I30" s="10"/>
      <c r="J30" s="20"/>
      <c r="K30" s="20"/>
      <c r="M30" s="44" t="s">
        <v>1035</v>
      </c>
      <c r="N30" s="44"/>
    </row>
    <row r="31" spans="2:15">
      <c r="B31" s="32"/>
      <c r="C31" s="17"/>
      <c r="D31" s="17"/>
      <c r="E31" s="8">
        <f t="shared" si="0"/>
        <v>7788200</v>
      </c>
      <c r="F31" s="17"/>
      <c r="G31" s="17"/>
      <c r="H31" s="17"/>
      <c r="J31" s="20"/>
      <c r="K31" s="20"/>
      <c r="M31" s="44" t="s">
        <v>1036</v>
      </c>
      <c r="N31" s="44"/>
    </row>
    <row r="32" spans="2:15">
      <c r="B32" s="32"/>
      <c r="C32" s="17"/>
      <c r="D32" s="17"/>
      <c r="E32" s="8">
        <f t="shared" si="0"/>
        <v>7788200</v>
      </c>
      <c r="F32" s="17"/>
      <c r="G32" s="17"/>
      <c r="H32" s="17"/>
      <c r="I32" s="10"/>
      <c r="J32" s="20"/>
      <c r="K32" s="20"/>
    </row>
    <row r="33" spans="2:19">
      <c r="B33" s="32"/>
      <c r="C33" s="17"/>
      <c r="D33" s="17"/>
      <c r="E33" s="8">
        <f t="shared" si="0"/>
        <v>7788200</v>
      </c>
      <c r="F33" s="17"/>
      <c r="G33" s="17"/>
      <c r="H33" s="17"/>
      <c r="I33" s="10"/>
      <c r="J33" s="20"/>
      <c r="K33" s="20"/>
    </row>
    <row r="34" spans="2:19">
      <c r="B34" s="2"/>
      <c r="C34" s="17"/>
      <c r="D34" s="17"/>
      <c r="E34" s="8">
        <f>E33+C34+D34</f>
        <v>7788200</v>
      </c>
      <c r="F34" s="17"/>
      <c r="G34" s="17"/>
      <c r="H34" s="16"/>
      <c r="I34" s="10"/>
    </row>
    <row r="35" spans="2:19">
      <c r="B35" s="32"/>
      <c r="C35" s="17"/>
      <c r="D35" s="17"/>
      <c r="E35" s="8">
        <f t="shared" si="0"/>
        <v>7788200</v>
      </c>
      <c r="F35" s="17"/>
      <c r="G35" s="17"/>
      <c r="H35" s="16"/>
      <c r="I35" s="10"/>
    </row>
    <row r="36" spans="2:19">
      <c r="B36" s="32"/>
      <c r="C36" s="17"/>
      <c r="D36" s="17"/>
      <c r="E36" s="9">
        <f t="shared" si="0"/>
        <v>7788200</v>
      </c>
      <c r="F36" s="17"/>
      <c r="G36" s="17"/>
      <c r="H36" s="17"/>
      <c r="I36" s="10"/>
    </row>
    <row r="37" spans="2:19">
      <c r="B37" s="32"/>
      <c r="C37" s="17"/>
      <c r="D37" s="17"/>
      <c r="E37" s="9">
        <f>E36+C37+D37</f>
        <v>7788200</v>
      </c>
      <c r="F37" s="17"/>
      <c r="G37" s="17"/>
      <c r="H37" s="16"/>
      <c r="I37" s="10"/>
    </row>
    <row r="38" spans="2:19">
      <c r="B38" s="32"/>
      <c r="C38" s="17"/>
      <c r="D38" s="17"/>
      <c r="E38" s="8">
        <f t="shared" si="0"/>
        <v>7788200</v>
      </c>
      <c r="F38" s="17"/>
      <c r="G38" s="17"/>
      <c r="H38" s="17"/>
      <c r="I38" s="10"/>
      <c r="L38" s="20"/>
      <c r="M38" s="20" t="s">
        <v>1068</v>
      </c>
    </row>
    <row r="39" spans="2:19">
      <c r="B39" s="32"/>
      <c r="C39" s="17"/>
      <c r="D39" s="17"/>
      <c r="E39" s="9">
        <f>E38+C39+D39</f>
        <v>7788200</v>
      </c>
      <c r="F39" s="36"/>
      <c r="G39" s="36"/>
      <c r="H39" s="36"/>
      <c r="I39" s="10"/>
      <c r="L39" s="20">
        <v>780000</v>
      </c>
      <c r="M39" s="20"/>
      <c r="N39" s="2">
        <v>44071</v>
      </c>
    </row>
    <row r="40" spans="2:19">
      <c r="B40" s="32"/>
      <c r="C40" s="17"/>
      <c r="D40" s="17"/>
      <c r="E40" s="9">
        <f t="shared" si="0"/>
        <v>7788200</v>
      </c>
      <c r="F40" s="17"/>
      <c r="G40" s="17"/>
      <c r="H40" s="17"/>
      <c r="I40" s="10"/>
      <c r="L40" s="20">
        <v>-70000</v>
      </c>
      <c r="M40" s="20" t="s">
        <v>1069</v>
      </c>
      <c r="N40" s="2">
        <v>44071</v>
      </c>
    </row>
    <row r="41" spans="2:19">
      <c r="B41" s="32"/>
      <c r="C41" s="17"/>
      <c r="D41" s="17"/>
      <c r="E41" s="8">
        <f t="shared" si="0"/>
        <v>7788200</v>
      </c>
      <c r="F41" s="17"/>
      <c r="G41" s="17"/>
      <c r="H41" s="17"/>
      <c r="I41" s="10"/>
      <c r="L41" s="20">
        <v>-25000</v>
      </c>
      <c r="M41" s="20" t="s">
        <v>1070</v>
      </c>
      <c r="N41" s="2">
        <v>44074</v>
      </c>
    </row>
    <row r="42" spans="2:19">
      <c r="B42" s="32"/>
      <c r="C42" s="17"/>
      <c r="D42" s="17"/>
      <c r="E42" s="8">
        <f t="shared" si="0"/>
        <v>7788200</v>
      </c>
      <c r="F42" s="17"/>
      <c r="G42" s="17"/>
      <c r="H42" s="17"/>
      <c r="I42" s="10"/>
      <c r="L42" s="20">
        <v>-30000</v>
      </c>
      <c r="M42" s="20" t="s">
        <v>1071</v>
      </c>
      <c r="N42" s="2">
        <v>44074</v>
      </c>
    </row>
    <row r="43" spans="2:19">
      <c r="B43" s="32"/>
      <c r="C43" s="17"/>
      <c r="D43" s="17"/>
      <c r="E43" s="8">
        <f t="shared" si="0"/>
        <v>7788200</v>
      </c>
      <c r="F43" s="17"/>
      <c r="G43" s="17"/>
      <c r="H43" s="17"/>
      <c r="J43" s="50"/>
      <c r="K43" s="10"/>
      <c r="L43" s="20">
        <v>-98000</v>
      </c>
      <c r="M43" s="20" t="s">
        <v>1072</v>
      </c>
      <c r="N43" s="2">
        <v>44074</v>
      </c>
      <c r="O43" s="10"/>
      <c r="P43" s="10"/>
      <c r="Q43" s="10"/>
      <c r="R43" s="10"/>
      <c r="S43" s="10"/>
    </row>
    <row r="44" spans="2:19">
      <c r="B44" s="32"/>
      <c r="C44" s="17"/>
      <c r="D44" s="17"/>
      <c r="E44" s="8">
        <f t="shared" si="0"/>
        <v>7788200</v>
      </c>
      <c r="F44" s="17"/>
      <c r="G44" s="17"/>
      <c r="H44" s="17"/>
      <c r="I44" s="10"/>
      <c r="J44" s="50"/>
      <c r="K44" s="10"/>
      <c r="L44" s="20">
        <v>-14000</v>
      </c>
      <c r="M44" s="20" t="s">
        <v>1073</v>
      </c>
      <c r="N44" s="2">
        <v>44074</v>
      </c>
      <c r="O44" s="10"/>
      <c r="P44" s="10"/>
      <c r="Q44" s="10"/>
      <c r="R44" s="10"/>
      <c r="S44" s="10"/>
    </row>
    <row r="45" spans="2:19">
      <c r="B45" s="32"/>
      <c r="C45" s="17"/>
      <c r="D45" s="17"/>
      <c r="E45" s="8">
        <f t="shared" si="0"/>
        <v>7788200</v>
      </c>
      <c r="F45" s="17"/>
      <c r="G45" s="17"/>
      <c r="H45" s="16"/>
      <c r="I45" s="10"/>
      <c r="J45" s="50"/>
      <c r="K45" s="10"/>
      <c r="L45" s="20">
        <v>-111000</v>
      </c>
      <c r="M45" s="20" t="s">
        <v>1074</v>
      </c>
      <c r="N45" s="2">
        <v>44074</v>
      </c>
      <c r="O45" s="10"/>
      <c r="P45" s="10"/>
      <c r="Q45" s="10"/>
      <c r="R45" s="10"/>
      <c r="S45" s="10"/>
    </row>
    <row r="46" spans="2:19">
      <c r="B46" s="32"/>
      <c r="C46" s="17"/>
      <c r="D46" s="17"/>
      <c r="E46" s="8">
        <f t="shared" si="0"/>
        <v>7788200</v>
      </c>
      <c r="F46" s="17"/>
      <c r="G46" s="17"/>
      <c r="H46" s="17"/>
      <c r="I46" s="10"/>
      <c r="J46" s="50"/>
      <c r="K46" s="10"/>
      <c r="L46" s="20">
        <v>-20000</v>
      </c>
      <c r="M46" s="20" t="s">
        <v>1075</v>
      </c>
      <c r="N46" s="2">
        <v>44074</v>
      </c>
      <c r="O46" s="10"/>
      <c r="P46" s="10"/>
      <c r="Q46" s="10"/>
      <c r="R46" s="10"/>
      <c r="S46" s="10"/>
    </row>
    <row r="47" spans="2:19">
      <c r="B47" s="32"/>
      <c r="C47" s="17"/>
      <c r="D47" s="17"/>
      <c r="E47" s="9">
        <f t="shared" si="0"/>
        <v>7788200</v>
      </c>
      <c r="F47" s="17"/>
      <c r="G47" s="17"/>
      <c r="H47" s="17"/>
      <c r="I47" s="10"/>
      <c r="J47" s="50"/>
      <c r="K47" s="10"/>
      <c r="L47" s="20">
        <v>-48500</v>
      </c>
      <c r="M47" s="1" t="s">
        <v>1120</v>
      </c>
      <c r="N47" s="2">
        <v>44056</v>
      </c>
      <c r="O47" s="10"/>
      <c r="P47" s="10"/>
      <c r="Q47" s="10"/>
      <c r="R47" s="10"/>
      <c r="S47" s="10"/>
    </row>
    <row r="48" spans="2:19">
      <c r="B48" s="32"/>
      <c r="C48" s="17"/>
      <c r="D48" s="17"/>
      <c r="E48" s="8">
        <f t="shared" si="0"/>
        <v>7788200</v>
      </c>
      <c r="F48" s="17"/>
      <c r="G48" s="17"/>
      <c r="H48" s="17"/>
      <c r="I48" s="10"/>
      <c r="J48" s="50"/>
      <c r="K48" s="10"/>
      <c r="L48" s="20">
        <v>-11500</v>
      </c>
      <c r="M48" s="1" t="s">
        <v>1121</v>
      </c>
      <c r="N48" s="2">
        <v>44057</v>
      </c>
      <c r="O48" s="10"/>
      <c r="P48" s="10"/>
      <c r="Q48" s="10"/>
      <c r="R48" s="10"/>
      <c r="S48" s="10"/>
    </row>
    <row r="49" spans="1:19">
      <c r="B49" s="32"/>
      <c r="C49" s="17"/>
      <c r="D49" s="17"/>
      <c r="E49" s="8">
        <f t="shared" si="0"/>
        <v>7788200</v>
      </c>
      <c r="F49" s="17"/>
      <c r="G49" s="17"/>
      <c r="H49" s="17"/>
      <c r="I49" s="10"/>
      <c r="J49" s="50"/>
      <c r="K49" s="10"/>
      <c r="L49" s="20">
        <v>-47000</v>
      </c>
      <c r="M49" s="1" t="s">
        <v>1122</v>
      </c>
      <c r="N49" s="2">
        <v>44071</v>
      </c>
      <c r="O49" s="10"/>
      <c r="P49" s="10"/>
      <c r="Q49" s="10"/>
      <c r="R49" s="10"/>
      <c r="S49" s="10"/>
    </row>
    <row r="50" spans="1:19">
      <c r="B50" s="32"/>
      <c r="C50" s="17"/>
      <c r="D50" s="17"/>
      <c r="E50" s="8">
        <f t="shared" si="0"/>
        <v>7788200</v>
      </c>
      <c r="F50" s="17"/>
      <c r="G50" s="17"/>
      <c r="H50" s="17"/>
      <c r="I50" s="10"/>
      <c r="J50" s="54"/>
      <c r="K50" s="54"/>
      <c r="L50" s="10"/>
      <c r="M50" s="48"/>
      <c r="N50" s="48"/>
      <c r="O50" s="48"/>
      <c r="P50" s="48"/>
      <c r="Q50" s="48"/>
      <c r="R50" s="48"/>
      <c r="S50" s="10"/>
    </row>
    <row r="51" spans="1:19">
      <c r="B51" s="32"/>
      <c r="C51" s="17"/>
      <c r="D51" s="17"/>
      <c r="E51" s="8">
        <f t="shared" si="0"/>
        <v>7788200</v>
      </c>
      <c r="F51" s="17"/>
      <c r="G51" s="17"/>
      <c r="H51" s="17"/>
      <c r="I51" s="10"/>
      <c r="J51" s="50"/>
      <c r="K51" s="50"/>
      <c r="L51" s="10"/>
      <c r="M51" s="10"/>
      <c r="N51" s="10"/>
      <c r="O51" s="10"/>
      <c r="P51" s="10"/>
      <c r="Q51" s="10"/>
      <c r="R51" s="10"/>
      <c r="S51" s="10"/>
    </row>
    <row r="52" spans="1:19">
      <c r="B52" s="32"/>
      <c r="C52" s="17"/>
      <c r="D52" s="17"/>
      <c r="E52" s="8">
        <f t="shared" si="0"/>
        <v>7788200</v>
      </c>
      <c r="F52" s="17"/>
      <c r="G52" s="17"/>
      <c r="H52" s="17"/>
      <c r="I52" s="10"/>
      <c r="J52" s="54"/>
      <c r="K52" s="54"/>
      <c r="L52" s="48"/>
      <c r="M52" s="48"/>
      <c r="N52" s="10"/>
      <c r="O52" s="10"/>
      <c r="P52" s="10"/>
      <c r="Q52" s="10"/>
      <c r="R52" s="10"/>
      <c r="S52" s="10"/>
    </row>
    <row r="53" spans="1:19">
      <c r="A53" s="10"/>
      <c r="B53" s="32"/>
      <c r="C53" s="17"/>
      <c r="D53" s="17"/>
      <c r="E53" s="8">
        <f t="shared" si="0"/>
        <v>7788200</v>
      </c>
      <c r="F53" s="17"/>
      <c r="G53" s="17"/>
      <c r="H53" s="17"/>
      <c r="I53" s="10"/>
      <c r="J53" s="50"/>
      <c r="K53" s="50"/>
      <c r="L53" s="32"/>
      <c r="M53" s="10"/>
      <c r="N53" s="10"/>
      <c r="O53" s="10"/>
      <c r="P53" s="10"/>
      <c r="Q53" s="10"/>
      <c r="R53" s="10"/>
      <c r="S53" s="10"/>
    </row>
    <row r="54" spans="1:19">
      <c r="B54" s="39"/>
      <c r="C54" s="36"/>
      <c r="D54" s="36"/>
      <c r="E54" s="8">
        <f t="shared" si="0"/>
        <v>7788200</v>
      </c>
      <c r="F54" s="36"/>
      <c r="G54" s="36"/>
      <c r="H54" s="36"/>
      <c r="I54" s="10"/>
      <c r="J54" s="50"/>
      <c r="K54" s="50"/>
      <c r="L54" s="32"/>
      <c r="M54" s="10"/>
      <c r="N54" s="10"/>
      <c r="O54" s="10"/>
      <c r="P54" s="10"/>
      <c r="Q54" s="10"/>
      <c r="R54" s="10"/>
      <c r="S54" s="10"/>
    </row>
    <row r="55" spans="1:19">
      <c r="B55" s="32"/>
      <c r="C55" s="17"/>
      <c r="D55" s="17"/>
      <c r="E55" s="8">
        <f t="shared" si="0"/>
        <v>7788200</v>
      </c>
      <c r="F55" s="17"/>
      <c r="G55" s="17"/>
      <c r="H55" s="17"/>
      <c r="I55" s="10"/>
      <c r="J55" s="50"/>
      <c r="K55" s="50"/>
      <c r="L55" s="32"/>
      <c r="M55" s="10"/>
      <c r="N55" s="10"/>
      <c r="O55" s="10"/>
      <c r="P55" s="10"/>
      <c r="Q55" s="10"/>
      <c r="R55" s="10"/>
      <c r="S55" s="10"/>
    </row>
    <row r="56" spans="1:19">
      <c r="B56" s="32"/>
      <c r="C56" s="17"/>
      <c r="D56" s="17"/>
      <c r="E56" s="8">
        <f t="shared" si="0"/>
        <v>7788200</v>
      </c>
      <c r="F56" s="17"/>
      <c r="G56" s="17"/>
      <c r="H56" s="17"/>
      <c r="I56" s="10"/>
      <c r="J56" s="50"/>
      <c r="K56" s="50"/>
      <c r="L56" s="32"/>
      <c r="M56" s="10"/>
      <c r="N56" s="10"/>
      <c r="O56" s="10"/>
      <c r="P56" s="10"/>
      <c r="Q56" s="10"/>
      <c r="R56" s="10"/>
      <c r="S56" s="10"/>
    </row>
    <row r="57" spans="1:19">
      <c r="B57" s="2"/>
      <c r="C57" s="17"/>
      <c r="D57" s="17"/>
      <c r="E57" s="8">
        <f t="shared" si="0"/>
        <v>7788200</v>
      </c>
      <c r="F57" s="17"/>
      <c r="G57" s="17"/>
      <c r="H57" s="17"/>
      <c r="I57" s="10"/>
      <c r="J57" s="50"/>
      <c r="K57" s="50"/>
      <c r="L57" s="32"/>
      <c r="M57" s="10"/>
      <c r="N57" s="10"/>
      <c r="O57" s="10"/>
      <c r="P57" s="10"/>
      <c r="Q57" s="10"/>
      <c r="R57" s="10"/>
      <c r="S57" s="10"/>
    </row>
    <row r="58" spans="1:19">
      <c r="B58" s="2"/>
      <c r="C58" s="17"/>
      <c r="D58" s="17"/>
      <c r="E58" s="8">
        <f t="shared" si="0"/>
        <v>7788200</v>
      </c>
      <c r="F58" s="17"/>
      <c r="G58" s="17"/>
      <c r="H58" s="17"/>
      <c r="I58" s="10"/>
      <c r="J58" s="50"/>
      <c r="K58" s="50"/>
      <c r="L58" s="32"/>
      <c r="M58" s="10"/>
      <c r="N58" s="10"/>
      <c r="O58" s="10"/>
      <c r="P58" s="10"/>
      <c r="Q58" s="10"/>
      <c r="R58" s="10"/>
      <c r="S58" s="10"/>
    </row>
    <row r="59" spans="1:19">
      <c r="B59" s="2"/>
      <c r="C59" s="17"/>
      <c r="D59" s="17"/>
      <c r="E59" s="8">
        <f t="shared" si="0"/>
        <v>7788200</v>
      </c>
      <c r="F59" s="17"/>
      <c r="G59" s="17"/>
      <c r="H59" s="17"/>
      <c r="I59" s="10"/>
      <c r="J59" s="50"/>
      <c r="K59" s="50"/>
      <c r="L59" s="10"/>
      <c r="M59" s="10"/>
      <c r="N59" s="10"/>
      <c r="O59" s="10"/>
      <c r="P59" s="10"/>
      <c r="Q59" s="10"/>
      <c r="R59" s="10"/>
      <c r="S59" s="10"/>
    </row>
    <row r="60" spans="1:19">
      <c r="B60" s="2"/>
      <c r="C60" s="17"/>
      <c r="D60" s="17"/>
      <c r="E60" s="8">
        <f t="shared" si="0"/>
        <v>7788200</v>
      </c>
      <c r="F60" s="17"/>
      <c r="G60" s="17"/>
      <c r="H60" s="17"/>
      <c r="I60" s="10"/>
      <c r="J60" s="54"/>
      <c r="K60" s="54"/>
      <c r="L60" s="10"/>
      <c r="M60" s="10"/>
      <c r="N60" s="10"/>
      <c r="O60" s="10"/>
      <c r="P60" s="10"/>
      <c r="Q60" s="10"/>
      <c r="R60" s="10"/>
      <c r="S60" s="10"/>
    </row>
    <row r="61" spans="1:19">
      <c r="B61" s="32"/>
      <c r="C61" s="17"/>
      <c r="D61" s="17"/>
      <c r="E61" s="8">
        <f t="shared" si="0"/>
        <v>7788200</v>
      </c>
      <c r="F61" s="17"/>
      <c r="G61" s="17"/>
      <c r="H61" s="17"/>
      <c r="I61" s="10"/>
      <c r="J61" s="54"/>
      <c r="K61" s="48"/>
      <c r="L61" s="32"/>
      <c r="M61" s="10"/>
      <c r="N61" s="10"/>
      <c r="O61" s="10"/>
      <c r="P61" s="10"/>
      <c r="Q61" s="10"/>
      <c r="R61" s="10"/>
      <c r="S61" s="10"/>
    </row>
    <row r="62" spans="1:19">
      <c r="B62" s="39"/>
      <c r="C62" s="36"/>
      <c r="D62" s="36"/>
      <c r="E62" s="8">
        <f t="shared" si="0"/>
        <v>7788200</v>
      </c>
      <c r="F62" s="36"/>
      <c r="G62" s="36"/>
      <c r="H62" s="36"/>
      <c r="J62" s="54"/>
      <c r="K62" s="48"/>
      <c r="L62" s="32"/>
      <c r="M62" s="10"/>
      <c r="N62" s="10"/>
      <c r="O62" s="10"/>
      <c r="P62" s="10"/>
      <c r="Q62" s="10"/>
      <c r="R62" s="10"/>
      <c r="S62" s="10"/>
    </row>
    <row r="63" spans="1:19">
      <c r="B63" s="32"/>
      <c r="C63" s="17"/>
      <c r="D63" s="17"/>
      <c r="E63" s="8">
        <f t="shared" si="0"/>
        <v>7788200</v>
      </c>
      <c r="F63" s="17"/>
      <c r="G63" s="17"/>
      <c r="H63" s="17"/>
      <c r="I63" s="10"/>
      <c r="J63" s="50"/>
      <c r="K63" s="10"/>
      <c r="L63" s="32"/>
      <c r="M63" s="10"/>
      <c r="N63" s="10"/>
      <c r="O63" s="10"/>
      <c r="P63" s="10"/>
      <c r="Q63" s="10"/>
      <c r="R63" s="10"/>
      <c r="S63" s="10"/>
    </row>
    <row r="64" spans="1:19">
      <c r="B64" s="32"/>
      <c r="C64" s="17"/>
      <c r="D64" s="17"/>
      <c r="E64" s="8">
        <f t="shared" si="0"/>
        <v>7788200</v>
      </c>
      <c r="F64" s="17"/>
      <c r="G64" s="17"/>
      <c r="H64" s="17"/>
      <c r="I64" s="10"/>
      <c r="J64" s="56"/>
      <c r="K64" s="56"/>
    </row>
    <row r="65" spans="2:13">
      <c r="B65" s="32"/>
      <c r="C65" s="17"/>
      <c r="D65" s="17"/>
      <c r="E65" s="8">
        <f t="shared" si="0"/>
        <v>7788200</v>
      </c>
      <c r="F65" s="17"/>
      <c r="G65" s="17"/>
      <c r="H65" s="17"/>
      <c r="I65" s="10"/>
      <c r="J65" s="20"/>
      <c r="K65" s="20"/>
    </row>
    <row r="66" spans="2:13">
      <c r="B66" s="32"/>
      <c r="C66" s="17"/>
      <c r="D66" s="17"/>
      <c r="E66" s="8">
        <f t="shared" si="0"/>
        <v>7788200</v>
      </c>
      <c r="F66" s="17"/>
      <c r="G66" s="17"/>
      <c r="H66" s="17"/>
      <c r="I66" s="10"/>
      <c r="J66" s="20"/>
      <c r="K66" s="20"/>
    </row>
    <row r="67" spans="2:13">
      <c r="B67" s="32"/>
      <c r="C67" s="17"/>
      <c r="D67" s="17"/>
      <c r="E67" s="8">
        <f t="shared" si="0"/>
        <v>7788200</v>
      </c>
      <c r="F67" s="17"/>
      <c r="G67" s="17"/>
      <c r="H67" s="17"/>
      <c r="I67" s="10"/>
      <c r="J67" s="20"/>
      <c r="K67" s="20"/>
    </row>
    <row r="68" spans="2:13">
      <c r="B68" s="32"/>
      <c r="C68" s="17"/>
      <c r="D68" s="17"/>
      <c r="E68" s="8">
        <f t="shared" si="0"/>
        <v>7788200</v>
      </c>
      <c r="F68" s="17"/>
      <c r="G68" s="17"/>
      <c r="H68" s="17"/>
      <c r="I68" s="10"/>
      <c r="J68" s="20"/>
      <c r="K68" s="20"/>
    </row>
    <row r="69" spans="2:13">
      <c r="B69" s="32"/>
      <c r="C69" s="17"/>
      <c r="D69" s="17"/>
      <c r="E69" s="8">
        <f t="shared" si="0"/>
        <v>7788200</v>
      </c>
      <c r="F69" s="17"/>
      <c r="G69" s="17"/>
      <c r="H69" s="17"/>
      <c r="I69" s="10"/>
    </row>
    <row r="70" spans="2:13">
      <c r="B70" s="32"/>
      <c r="C70" s="17"/>
      <c r="D70" s="17"/>
      <c r="E70" s="8">
        <f t="shared" si="0"/>
        <v>7788200</v>
      </c>
      <c r="F70" s="17"/>
      <c r="G70" s="17"/>
      <c r="H70" s="17"/>
      <c r="I70" s="10"/>
    </row>
    <row r="71" spans="2:13">
      <c r="B71" s="32"/>
      <c r="C71" s="17"/>
      <c r="D71" s="17"/>
      <c r="E71" s="8">
        <f t="shared" si="0"/>
        <v>7788200</v>
      </c>
      <c r="F71" s="17"/>
      <c r="G71" s="17"/>
      <c r="H71" s="17"/>
      <c r="I71" s="10"/>
      <c r="M71" s="2"/>
    </row>
    <row r="72" spans="2:13">
      <c r="B72" s="32"/>
      <c r="C72" s="17"/>
      <c r="D72" s="17"/>
      <c r="E72" s="8">
        <f t="shared" ref="E72:E135" si="1">E71+C72+D72</f>
        <v>7788200</v>
      </c>
      <c r="F72" s="17"/>
      <c r="G72" s="17"/>
      <c r="H72" s="17"/>
      <c r="I72" s="10"/>
      <c r="M72" s="2"/>
    </row>
    <row r="73" spans="2:13">
      <c r="B73" s="32"/>
      <c r="C73" s="17"/>
      <c r="D73" s="17"/>
      <c r="E73" s="8">
        <f t="shared" si="1"/>
        <v>7788200</v>
      </c>
      <c r="F73" s="17"/>
      <c r="G73" s="17"/>
      <c r="H73" s="17"/>
      <c r="I73" s="10"/>
    </row>
    <row r="74" spans="2:13">
      <c r="B74" s="32"/>
      <c r="C74" s="17"/>
      <c r="D74" s="17"/>
      <c r="E74" s="8">
        <f t="shared" si="1"/>
        <v>7788200</v>
      </c>
      <c r="F74" s="17"/>
      <c r="G74" s="17"/>
      <c r="H74" s="17"/>
    </row>
    <row r="75" spans="2:13">
      <c r="B75" s="32"/>
      <c r="C75" s="17"/>
      <c r="D75" s="17"/>
      <c r="E75" s="8">
        <f t="shared" si="1"/>
        <v>7788200</v>
      </c>
      <c r="F75" s="17"/>
      <c r="G75" s="17"/>
      <c r="H75" s="17"/>
      <c r="I75" s="10"/>
    </row>
    <row r="76" spans="2:13">
      <c r="B76" s="32"/>
      <c r="C76" s="17"/>
      <c r="D76" s="17"/>
      <c r="E76" s="8">
        <f t="shared" si="1"/>
        <v>7788200</v>
      </c>
      <c r="F76" s="17"/>
      <c r="G76" s="17"/>
      <c r="H76" s="17"/>
      <c r="I76" s="10"/>
    </row>
    <row r="77" spans="2:13">
      <c r="B77" s="32"/>
      <c r="C77" s="17"/>
      <c r="D77" s="17"/>
      <c r="E77" s="8">
        <f t="shared" si="1"/>
        <v>7788200</v>
      </c>
      <c r="F77" s="17"/>
      <c r="G77" s="17"/>
      <c r="H77" s="17"/>
      <c r="I77" s="10"/>
    </row>
    <row r="78" spans="2:13">
      <c r="B78" s="32"/>
      <c r="C78" s="17"/>
      <c r="D78" s="17"/>
      <c r="E78" s="8">
        <f t="shared" si="1"/>
        <v>7788200</v>
      </c>
      <c r="F78" s="17"/>
      <c r="G78" s="17"/>
      <c r="H78" s="17"/>
      <c r="I78" s="10"/>
      <c r="J78" s="20"/>
      <c r="K78" s="20"/>
    </row>
    <row r="79" spans="2:13">
      <c r="B79" s="32"/>
      <c r="C79" s="17"/>
      <c r="D79" s="17"/>
      <c r="E79" s="8">
        <f t="shared" si="1"/>
        <v>7788200</v>
      </c>
      <c r="F79" s="17"/>
      <c r="G79" s="17"/>
      <c r="H79" s="17"/>
      <c r="I79" s="10"/>
    </row>
    <row r="80" spans="2:13">
      <c r="B80" s="32"/>
      <c r="C80" s="17"/>
      <c r="D80" s="17"/>
      <c r="E80" s="8">
        <f t="shared" si="1"/>
        <v>7788200</v>
      </c>
      <c r="F80" s="17"/>
      <c r="G80" s="17"/>
      <c r="H80" s="17"/>
      <c r="I80" s="10"/>
      <c r="J80" s="20"/>
      <c r="K80" s="20"/>
    </row>
    <row r="81" spans="1:12">
      <c r="B81" s="32"/>
      <c r="C81" s="17"/>
      <c r="D81" s="17"/>
      <c r="E81" s="8">
        <f t="shared" si="1"/>
        <v>7788200</v>
      </c>
      <c r="F81" s="17"/>
      <c r="G81" s="17"/>
      <c r="H81" s="17"/>
      <c r="I81" s="10"/>
      <c r="J81" s="20"/>
      <c r="K81" s="20"/>
    </row>
    <row r="82" spans="1:12">
      <c r="B82" s="32"/>
      <c r="C82" s="17"/>
      <c r="D82" s="17"/>
      <c r="E82" s="8">
        <f t="shared" si="1"/>
        <v>7788200</v>
      </c>
      <c r="F82" s="17"/>
      <c r="G82" s="17"/>
      <c r="H82" s="17"/>
      <c r="I82" s="10"/>
      <c r="J82" s="20"/>
      <c r="K82" s="20"/>
    </row>
    <row r="83" spans="1:12">
      <c r="B83" s="32"/>
      <c r="C83" s="36"/>
      <c r="D83" s="17"/>
      <c r="E83" s="8">
        <f t="shared" si="1"/>
        <v>7788200</v>
      </c>
      <c r="F83" s="36"/>
      <c r="G83" s="36"/>
      <c r="H83" s="36"/>
      <c r="I83" s="10"/>
    </row>
    <row r="84" spans="1:12">
      <c r="B84" s="32"/>
      <c r="C84" s="17"/>
      <c r="D84" s="17"/>
      <c r="E84" s="8">
        <f t="shared" si="1"/>
        <v>7788200</v>
      </c>
      <c r="F84" s="17"/>
      <c r="G84" s="17"/>
      <c r="H84" s="17"/>
      <c r="I84" s="10"/>
    </row>
    <row r="85" spans="1:12">
      <c r="B85" s="32"/>
      <c r="C85" s="17"/>
      <c r="D85" s="17"/>
      <c r="E85" s="8">
        <f t="shared" si="1"/>
        <v>7788200</v>
      </c>
      <c r="F85" s="17"/>
      <c r="G85" s="17"/>
      <c r="H85" s="17"/>
      <c r="I85" s="10"/>
    </row>
    <row r="86" spans="1:12">
      <c r="B86" s="32"/>
      <c r="C86" s="17"/>
      <c r="D86" s="17"/>
      <c r="E86" s="8">
        <f t="shared" si="1"/>
        <v>7788200</v>
      </c>
      <c r="F86" s="17"/>
      <c r="G86" s="17"/>
      <c r="H86" s="17"/>
      <c r="I86" s="10"/>
    </row>
    <row r="87" spans="1:12">
      <c r="B87" s="32"/>
      <c r="C87" s="17"/>
      <c r="D87" s="17"/>
      <c r="E87" s="8">
        <f t="shared" si="1"/>
        <v>7788200</v>
      </c>
      <c r="F87" s="17"/>
      <c r="G87" s="17"/>
      <c r="H87" s="17"/>
      <c r="I87" s="10"/>
      <c r="J87" s="10"/>
      <c r="K87" s="10"/>
      <c r="L87" s="10"/>
    </row>
    <row r="88" spans="1:12">
      <c r="B88" s="32"/>
      <c r="C88" s="17"/>
      <c r="D88" s="17"/>
      <c r="E88" s="8">
        <f t="shared" si="1"/>
        <v>7788200</v>
      </c>
      <c r="F88" s="17"/>
      <c r="G88" s="17"/>
      <c r="H88" s="17"/>
      <c r="I88" s="10"/>
    </row>
    <row r="89" spans="1:12">
      <c r="B89" s="32"/>
      <c r="C89" s="17"/>
      <c r="D89" s="17"/>
      <c r="E89" s="8">
        <f t="shared" si="1"/>
        <v>7788200</v>
      </c>
      <c r="F89" s="17"/>
      <c r="G89" s="17"/>
      <c r="H89" s="17"/>
      <c r="I89" s="10"/>
      <c r="J89" s="10"/>
      <c r="K89" s="10"/>
    </row>
    <row r="90" spans="1:12">
      <c r="B90" s="2"/>
      <c r="C90" s="16"/>
      <c r="D90" s="16"/>
      <c r="E90" s="8">
        <f t="shared" si="1"/>
        <v>7788200</v>
      </c>
      <c r="F90" s="10"/>
      <c r="G90" s="10"/>
      <c r="H90" s="10"/>
      <c r="I90" s="10"/>
      <c r="J90" s="10"/>
      <c r="K90" s="10"/>
    </row>
    <row r="91" spans="1:12">
      <c r="B91" s="2"/>
      <c r="C91" s="16"/>
      <c r="D91" s="16"/>
      <c r="E91" s="8">
        <f t="shared" si="1"/>
        <v>7788200</v>
      </c>
      <c r="F91" s="10"/>
      <c r="G91" s="10"/>
      <c r="H91" s="17"/>
      <c r="I91" s="10"/>
      <c r="J91" s="10"/>
      <c r="K91" s="10"/>
    </row>
    <row r="92" spans="1:12">
      <c r="B92" s="39"/>
      <c r="C92" s="36"/>
      <c r="D92" s="36"/>
      <c r="E92" s="8">
        <f t="shared" si="1"/>
        <v>7788200</v>
      </c>
      <c r="F92" s="48"/>
      <c r="G92" s="48"/>
      <c r="H92" s="36"/>
      <c r="I92" s="10"/>
      <c r="J92" s="10"/>
      <c r="K92" s="10"/>
    </row>
    <row r="93" spans="1:12">
      <c r="B93" s="2"/>
      <c r="C93" s="16"/>
      <c r="D93" s="16"/>
      <c r="E93" s="8">
        <f t="shared" si="1"/>
        <v>7788200</v>
      </c>
      <c r="F93" s="17"/>
      <c r="G93" s="17"/>
      <c r="H93" s="10"/>
      <c r="I93" s="48"/>
      <c r="J93" s="10"/>
      <c r="K93" s="10"/>
    </row>
    <row r="94" spans="1:12">
      <c r="B94" s="2"/>
      <c r="C94" s="16"/>
      <c r="D94" s="16"/>
      <c r="E94" s="8">
        <f t="shared" si="1"/>
        <v>7788200</v>
      </c>
      <c r="F94" s="17"/>
      <c r="G94" s="17"/>
      <c r="H94" s="17"/>
      <c r="I94" s="48"/>
      <c r="J94" s="10"/>
      <c r="K94" s="10"/>
    </row>
    <row r="95" spans="1:12">
      <c r="A95" s="44"/>
      <c r="B95" s="44"/>
      <c r="C95" s="43"/>
      <c r="D95" s="43">
        <v>-44200</v>
      </c>
      <c r="E95" s="8">
        <f t="shared" si="1"/>
        <v>7744000</v>
      </c>
      <c r="F95" s="43"/>
      <c r="G95" s="43"/>
      <c r="H95" s="43"/>
      <c r="I95" s="44" t="s">
        <v>263</v>
      </c>
    </row>
    <row r="96" spans="1:12">
      <c r="B96" s="39"/>
      <c r="C96" s="17"/>
      <c r="D96" s="17"/>
      <c r="E96" s="8">
        <f t="shared" si="1"/>
        <v>7744000</v>
      </c>
      <c r="F96" s="17"/>
      <c r="G96" s="17"/>
      <c r="H96" s="17"/>
      <c r="I96" s="10"/>
    </row>
    <row r="97" spans="2:14">
      <c r="B97" s="32"/>
      <c r="C97" s="17"/>
      <c r="D97" s="17"/>
      <c r="E97" s="8">
        <f t="shared" si="1"/>
        <v>7744000</v>
      </c>
      <c r="F97" s="17"/>
      <c r="G97" s="17"/>
      <c r="H97" s="17"/>
      <c r="I97" s="10"/>
    </row>
    <row r="98" spans="2:14">
      <c r="B98" s="39"/>
      <c r="C98" s="17"/>
      <c r="D98" s="17"/>
      <c r="E98" s="8">
        <f t="shared" si="1"/>
        <v>7744000</v>
      </c>
      <c r="F98" s="36"/>
      <c r="G98" s="36"/>
      <c r="H98" s="36"/>
    </row>
    <row r="99" spans="2:14">
      <c r="B99" s="2"/>
      <c r="C99" s="16"/>
      <c r="D99" s="16"/>
      <c r="E99" s="8">
        <f t="shared" si="1"/>
        <v>7744000</v>
      </c>
      <c r="F99" s="17"/>
      <c r="G99" s="17"/>
      <c r="H99" s="17"/>
      <c r="I99" s="10"/>
      <c r="K99" s="44" t="s">
        <v>790</v>
      </c>
    </row>
    <row r="100" spans="2:14">
      <c r="B100" s="2"/>
      <c r="C100" s="16"/>
      <c r="D100" s="16"/>
      <c r="E100" s="8">
        <f t="shared" si="1"/>
        <v>7744000</v>
      </c>
      <c r="F100" s="17"/>
      <c r="G100" s="17"/>
      <c r="H100" s="17"/>
      <c r="I100" s="48"/>
      <c r="J100" s="48"/>
      <c r="K100" s="44" t="s">
        <v>784</v>
      </c>
      <c r="L100" s="53">
        <v>-18000000</v>
      </c>
      <c r="M100" s="44" t="s">
        <v>788</v>
      </c>
      <c r="N100" s="44"/>
    </row>
    <row r="101" spans="2:14">
      <c r="B101" s="2"/>
      <c r="C101" s="16"/>
      <c r="D101" s="16"/>
      <c r="E101" s="8">
        <f t="shared" si="1"/>
        <v>7744000</v>
      </c>
      <c r="F101" s="17"/>
      <c r="G101" s="17"/>
      <c r="H101" s="17"/>
      <c r="I101" s="48"/>
      <c r="J101" s="48"/>
      <c r="K101" s="44" t="s">
        <v>784</v>
      </c>
      <c r="L101" s="53">
        <v>-35000000</v>
      </c>
      <c r="M101" s="44" t="s">
        <v>789</v>
      </c>
      <c r="N101" s="44"/>
    </row>
    <row r="102" spans="2:14">
      <c r="B102" s="2"/>
      <c r="C102" s="16"/>
      <c r="D102" s="16"/>
      <c r="E102" s="8">
        <f t="shared" si="1"/>
        <v>7744000</v>
      </c>
      <c r="F102" s="16"/>
      <c r="G102" s="16"/>
      <c r="H102" s="16"/>
      <c r="I102" s="48"/>
      <c r="J102" s="48"/>
      <c r="K102" s="44" t="s">
        <v>784</v>
      </c>
      <c r="L102" s="53">
        <v>-10000000</v>
      </c>
      <c r="M102" s="44" t="s">
        <v>782</v>
      </c>
      <c r="N102" s="44"/>
    </row>
    <row r="103" spans="2:14">
      <c r="B103" s="2"/>
      <c r="C103" s="16"/>
      <c r="D103" s="16"/>
      <c r="E103" s="8">
        <f t="shared" si="1"/>
        <v>7744000</v>
      </c>
      <c r="F103" s="16"/>
      <c r="G103" s="16"/>
      <c r="H103" s="16"/>
      <c r="I103" s="54"/>
      <c r="J103" s="48"/>
      <c r="K103" s="44" t="s">
        <v>785</v>
      </c>
      <c r="L103" s="53">
        <f>SUM(L100:L102)</f>
        <v>-63000000</v>
      </c>
      <c r="M103" s="44"/>
      <c r="N103" s="44"/>
    </row>
    <row r="104" spans="2:14">
      <c r="B104" s="2"/>
      <c r="C104" s="16"/>
      <c r="D104" s="16"/>
      <c r="E104" s="8">
        <f t="shared" si="1"/>
        <v>7744000</v>
      </c>
      <c r="F104" s="16"/>
      <c r="G104" s="16"/>
      <c r="H104" s="16"/>
      <c r="I104" s="48"/>
      <c r="J104" s="48"/>
      <c r="K104" s="44"/>
      <c r="L104" s="53">
        <v>80000000</v>
      </c>
      <c r="M104" s="44" t="s">
        <v>713</v>
      </c>
      <c r="N104" s="44"/>
    </row>
    <row r="105" spans="2:14">
      <c r="B105" s="2"/>
      <c r="C105" s="16"/>
      <c r="D105" s="16"/>
      <c r="E105" s="8">
        <f t="shared" si="1"/>
        <v>7744000</v>
      </c>
      <c r="F105" s="16"/>
      <c r="G105" s="16"/>
      <c r="H105" s="16"/>
      <c r="I105" s="48"/>
      <c r="J105" s="48"/>
      <c r="K105" s="44"/>
      <c r="L105" s="53">
        <f>L103+L104</f>
        <v>17000000</v>
      </c>
      <c r="M105" s="44" t="s">
        <v>714</v>
      </c>
      <c r="N105" s="44"/>
    </row>
    <row r="106" spans="2:14">
      <c r="B106" s="2"/>
      <c r="C106" s="16"/>
      <c r="D106" s="16"/>
      <c r="E106" s="8">
        <f t="shared" si="1"/>
        <v>7744000</v>
      </c>
      <c r="F106" s="16"/>
      <c r="G106" s="16"/>
      <c r="H106" s="16"/>
      <c r="I106" s="10"/>
      <c r="J106" s="10"/>
      <c r="K106" s="44" t="s">
        <v>784</v>
      </c>
      <c r="L106" s="53">
        <v>-10000000</v>
      </c>
      <c r="M106" s="44" t="s">
        <v>783</v>
      </c>
      <c r="N106" s="19"/>
    </row>
    <row r="107" spans="2:14">
      <c r="B107" s="2"/>
      <c r="C107" s="16"/>
      <c r="D107" s="16"/>
      <c r="E107" s="8">
        <f t="shared" si="1"/>
        <v>7744000</v>
      </c>
      <c r="F107" s="16"/>
      <c r="G107" s="16"/>
      <c r="H107" s="16"/>
      <c r="K107" s="44" t="s">
        <v>784</v>
      </c>
      <c r="L107" s="53">
        <v>-7000000</v>
      </c>
      <c r="M107" s="44" t="s">
        <v>786</v>
      </c>
      <c r="N107" s="19"/>
    </row>
    <row r="108" spans="2:14">
      <c r="B108" s="2"/>
      <c r="C108" s="16"/>
      <c r="D108" s="16"/>
      <c r="E108" s="8">
        <f t="shared" si="1"/>
        <v>7744000</v>
      </c>
      <c r="F108" s="16"/>
      <c r="G108" s="16"/>
      <c r="H108" s="16"/>
      <c r="K108" s="44" t="s">
        <v>714</v>
      </c>
      <c r="L108" s="53">
        <f>L105+L106+L107</f>
        <v>0</v>
      </c>
    </row>
    <row r="109" spans="2:14">
      <c r="B109" s="2"/>
      <c r="C109" s="16"/>
      <c r="D109" s="16"/>
      <c r="E109" s="8">
        <f t="shared" si="1"/>
        <v>7744000</v>
      </c>
      <c r="F109" s="16"/>
      <c r="G109" s="16"/>
      <c r="H109" s="16"/>
    </row>
    <row r="110" spans="2:14">
      <c r="B110" s="2"/>
      <c r="C110" s="17"/>
      <c r="D110" s="17"/>
      <c r="E110" s="8">
        <f t="shared" si="1"/>
        <v>7744000</v>
      </c>
      <c r="F110" s="17"/>
      <c r="G110" s="17"/>
      <c r="H110" s="17"/>
      <c r="I110" s="10"/>
    </row>
    <row r="111" spans="2:14">
      <c r="B111" s="32"/>
      <c r="C111" s="17"/>
      <c r="D111" s="17"/>
      <c r="E111" s="8">
        <f t="shared" si="1"/>
        <v>7744000</v>
      </c>
      <c r="F111" s="17"/>
      <c r="G111" s="17"/>
      <c r="H111" s="17"/>
      <c r="I111" s="10"/>
      <c r="J111" s="10"/>
      <c r="K111" s="10"/>
      <c r="L111" s="10"/>
      <c r="M111" s="10"/>
    </row>
    <row r="112" spans="2:14">
      <c r="B112" s="32"/>
      <c r="C112" s="17"/>
      <c r="D112" s="17"/>
      <c r="E112" s="8">
        <f t="shared" si="1"/>
        <v>7744000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32"/>
      <c r="C113" s="17"/>
      <c r="D113" s="17"/>
      <c r="E113" s="8">
        <f t="shared" si="1"/>
        <v>7744000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2"/>
      <c r="C114" s="16"/>
      <c r="D114" s="16"/>
      <c r="E114" s="8">
        <f t="shared" si="1"/>
        <v>7744000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7744000</v>
      </c>
      <c r="F115" s="17"/>
      <c r="G115" s="17"/>
      <c r="H115" s="17"/>
      <c r="I115" s="10"/>
      <c r="J115" s="10"/>
      <c r="K115" s="10"/>
      <c r="L115" s="10"/>
      <c r="M115" s="10"/>
    </row>
    <row r="116" spans="2:13">
      <c r="B116" s="2"/>
      <c r="C116" s="16"/>
      <c r="D116" s="16"/>
      <c r="E116" s="8">
        <f t="shared" si="1"/>
        <v>7744000</v>
      </c>
      <c r="F116" s="17"/>
      <c r="G116" s="17"/>
      <c r="H116" s="17"/>
      <c r="I116" s="10"/>
      <c r="J116" s="10"/>
      <c r="K116" s="10"/>
      <c r="L116" s="10"/>
      <c r="M116" s="10"/>
    </row>
    <row r="117" spans="2:13">
      <c r="B117" s="2"/>
      <c r="C117" s="16"/>
      <c r="D117" s="16"/>
      <c r="E117" s="8">
        <f t="shared" si="1"/>
        <v>7744000</v>
      </c>
      <c r="F117" s="16"/>
      <c r="G117" s="16"/>
      <c r="H117" s="16"/>
    </row>
    <row r="118" spans="2:13">
      <c r="B118" s="2"/>
      <c r="C118" s="16"/>
      <c r="D118" s="16"/>
      <c r="E118" s="8">
        <f t="shared" si="1"/>
        <v>7744000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7744000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7744000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7744000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7744000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7744000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7744000</v>
      </c>
      <c r="F124" s="16"/>
      <c r="G124" s="16"/>
      <c r="H124" s="16"/>
    </row>
    <row r="125" spans="2:13">
      <c r="B125" s="2"/>
      <c r="C125" s="16"/>
      <c r="D125" s="16"/>
      <c r="E125" s="8">
        <f t="shared" si="1"/>
        <v>7744000</v>
      </c>
      <c r="F125" s="16"/>
      <c r="G125" s="16"/>
      <c r="H125" s="16"/>
    </row>
    <row r="126" spans="2:13">
      <c r="B126" s="2"/>
      <c r="C126" s="16"/>
      <c r="D126" s="16"/>
      <c r="E126" s="8">
        <f t="shared" si="1"/>
        <v>7744000</v>
      </c>
      <c r="F126" s="16"/>
      <c r="G126" s="16"/>
      <c r="H126" s="16"/>
    </row>
    <row r="127" spans="2:13">
      <c r="C127" s="16"/>
      <c r="D127" s="16"/>
      <c r="E127" s="8">
        <f t="shared" si="1"/>
        <v>7744000</v>
      </c>
      <c r="G127" s="16"/>
      <c r="I127" s="24"/>
    </row>
    <row r="128" spans="2:13">
      <c r="C128" s="16"/>
      <c r="D128" s="16"/>
      <c r="E128" s="8">
        <f t="shared" si="1"/>
        <v>7744000</v>
      </c>
      <c r="I128" s="24"/>
    </row>
    <row r="129" spans="2:8">
      <c r="B129" s="2"/>
      <c r="C129" s="16"/>
      <c r="D129" s="16"/>
      <c r="E129" s="8">
        <f t="shared" si="1"/>
        <v>7744000</v>
      </c>
      <c r="F129" s="16"/>
      <c r="G129" s="16"/>
      <c r="H129" s="16"/>
    </row>
    <row r="130" spans="2:8">
      <c r="C130" s="16"/>
      <c r="D130" s="16"/>
      <c r="E130" s="8">
        <f t="shared" si="1"/>
        <v>7744000</v>
      </c>
      <c r="F130" s="16"/>
      <c r="G130" s="16"/>
      <c r="H130" s="16"/>
    </row>
    <row r="131" spans="2:8">
      <c r="C131" s="16"/>
      <c r="D131" s="16"/>
      <c r="E131" s="8">
        <f t="shared" si="1"/>
        <v>7744000</v>
      </c>
      <c r="F131" s="16"/>
      <c r="G131" s="16"/>
      <c r="H131" s="16"/>
    </row>
    <row r="132" spans="2:8">
      <c r="C132" s="16"/>
      <c r="D132" s="16"/>
      <c r="E132" s="8">
        <f t="shared" si="1"/>
        <v>7744000</v>
      </c>
      <c r="F132" s="16"/>
      <c r="G132" s="16"/>
      <c r="H132" s="16"/>
    </row>
    <row r="133" spans="2:8">
      <c r="C133" s="16"/>
      <c r="D133" s="16"/>
      <c r="E133" s="8">
        <f t="shared" si="1"/>
        <v>7744000</v>
      </c>
      <c r="F133" s="16"/>
      <c r="G133" s="16"/>
      <c r="H133" s="16"/>
    </row>
    <row r="134" spans="2:8">
      <c r="B134" s="2"/>
      <c r="C134" s="16"/>
      <c r="D134" s="16"/>
      <c r="E134" s="8">
        <f t="shared" si="1"/>
        <v>7744000</v>
      </c>
      <c r="F134" s="16"/>
      <c r="G134" s="16"/>
      <c r="H134" s="16"/>
    </row>
    <row r="135" spans="2:8">
      <c r="B135" s="2"/>
      <c r="C135" s="16"/>
      <c r="D135" s="16"/>
      <c r="E135" s="8">
        <f t="shared" si="1"/>
        <v>7744000</v>
      </c>
      <c r="F135" s="16"/>
      <c r="G135" s="16"/>
      <c r="H135" s="16"/>
    </row>
    <row r="136" spans="2:8">
      <c r="C136" s="16"/>
      <c r="D136" s="16"/>
      <c r="E136" s="8">
        <f t="shared" ref="E136:E155" si="2">E135+C136+D136</f>
        <v>7744000</v>
      </c>
      <c r="F136" s="16"/>
      <c r="G136" s="16"/>
      <c r="H136" s="16"/>
    </row>
    <row r="137" spans="2:8">
      <c r="C137" s="16"/>
      <c r="D137" s="16"/>
      <c r="E137" s="8">
        <f t="shared" si="2"/>
        <v>7744000</v>
      </c>
      <c r="F137" s="16"/>
      <c r="G137" s="16"/>
      <c r="H137" s="16"/>
    </row>
    <row r="138" spans="2:8">
      <c r="C138" s="16"/>
      <c r="D138" s="16"/>
      <c r="E138" s="8">
        <f t="shared" si="2"/>
        <v>7744000</v>
      </c>
      <c r="F138" s="16"/>
      <c r="G138" s="16"/>
      <c r="H138" s="16"/>
    </row>
    <row r="139" spans="2:8">
      <c r="C139" s="16"/>
      <c r="D139" s="16"/>
      <c r="E139" s="8">
        <f t="shared" si="2"/>
        <v>7744000</v>
      </c>
      <c r="F139" s="16"/>
      <c r="G139" s="16"/>
      <c r="H139" s="16"/>
    </row>
    <row r="140" spans="2:8">
      <c r="C140" s="16"/>
      <c r="D140" s="16"/>
      <c r="E140" s="8">
        <f t="shared" si="2"/>
        <v>7744000</v>
      </c>
      <c r="F140" s="16"/>
      <c r="G140" s="16"/>
      <c r="H140" s="16"/>
    </row>
    <row r="141" spans="2:8">
      <c r="C141" s="16"/>
      <c r="D141" s="16"/>
      <c r="E141" s="8">
        <f t="shared" si="2"/>
        <v>7744000</v>
      </c>
      <c r="F141" s="16"/>
      <c r="G141" s="16"/>
      <c r="H141" s="16"/>
    </row>
    <row r="142" spans="2:8">
      <c r="C142" s="16"/>
      <c r="D142" s="16"/>
      <c r="E142" s="8">
        <f t="shared" si="2"/>
        <v>7744000</v>
      </c>
      <c r="F142" s="16"/>
      <c r="G142" s="16"/>
      <c r="H142" s="16"/>
    </row>
    <row r="143" spans="2:8">
      <c r="C143" s="16"/>
      <c r="D143" s="16"/>
      <c r="E143" s="8">
        <f t="shared" si="2"/>
        <v>7744000</v>
      </c>
      <c r="F143" s="16"/>
      <c r="G143" s="16"/>
      <c r="H143" s="16"/>
    </row>
    <row r="144" spans="2:8">
      <c r="C144" s="16"/>
      <c r="D144" s="16"/>
      <c r="E144" s="8">
        <f t="shared" si="2"/>
        <v>7744000</v>
      </c>
      <c r="F144" s="16"/>
      <c r="G144" s="16"/>
      <c r="H144" s="16"/>
    </row>
    <row r="145" spans="3:12">
      <c r="C145" s="16"/>
      <c r="D145" s="16"/>
      <c r="E145" s="8">
        <f t="shared" si="2"/>
        <v>7744000</v>
      </c>
      <c r="F145" s="16"/>
      <c r="G145" s="16"/>
      <c r="H145" s="16"/>
    </row>
    <row r="146" spans="3:12">
      <c r="C146" s="16"/>
      <c r="D146" s="16"/>
      <c r="E146" s="8">
        <f t="shared" si="2"/>
        <v>7744000</v>
      </c>
      <c r="F146" s="16"/>
      <c r="G146" s="16"/>
      <c r="H146" s="16"/>
    </row>
    <row r="147" spans="3:12">
      <c r="C147" s="16"/>
      <c r="D147" s="16"/>
      <c r="E147" s="8">
        <f>E146+C147+D147</f>
        <v>7744000</v>
      </c>
      <c r="F147" s="16"/>
      <c r="G147" s="16"/>
      <c r="H147" s="16"/>
    </row>
    <row r="148" spans="3:12">
      <c r="C148" s="16"/>
      <c r="D148" s="16"/>
      <c r="E148" s="8">
        <f t="shared" si="2"/>
        <v>7744000</v>
      </c>
      <c r="F148" s="16"/>
      <c r="G148" s="16"/>
      <c r="H148" s="16"/>
    </row>
    <row r="149" spans="3:12">
      <c r="C149" s="16"/>
      <c r="D149" s="16"/>
      <c r="E149" s="8">
        <f t="shared" si="2"/>
        <v>7744000</v>
      </c>
      <c r="F149" s="16"/>
      <c r="G149" s="16"/>
      <c r="H149" s="16"/>
    </row>
    <row r="150" spans="3:12">
      <c r="C150" s="16"/>
      <c r="D150" s="16">
        <v>-5500000</v>
      </c>
      <c r="E150" s="8">
        <f t="shared" si="2"/>
        <v>2244000</v>
      </c>
      <c r="F150" s="16"/>
      <c r="G150" s="16"/>
      <c r="H150" s="16"/>
      <c r="I150" s="1" t="s">
        <v>557</v>
      </c>
    </row>
    <row r="151" spans="3:12">
      <c r="C151" s="16"/>
      <c r="D151" s="16"/>
      <c r="E151" s="8">
        <f t="shared" si="2"/>
        <v>2244000</v>
      </c>
      <c r="F151" s="16"/>
      <c r="G151" s="16"/>
      <c r="H151" s="16"/>
      <c r="I151" s="2"/>
    </row>
    <row r="152" spans="3:12">
      <c r="C152" s="16"/>
      <c r="D152" s="16"/>
      <c r="E152" s="8">
        <f t="shared" si="2"/>
        <v>2244000</v>
      </c>
      <c r="F152" s="16"/>
      <c r="G152" s="16"/>
      <c r="H152" s="16"/>
      <c r="J152" s="4"/>
    </row>
    <row r="153" spans="3:12">
      <c r="C153" s="16"/>
      <c r="D153" s="16"/>
      <c r="E153" s="8">
        <f t="shared" si="2"/>
        <v>2244000</v>
      </c>
      <c r="F153" s="16"/>
      <c r="G153" s="16"/>
      <c r="H153" s="16"/>
      <c r="J153" s="4"/>
      <c r="K153" s="2"/>
      <c r="L153" s="20"/>
    </row>
    <row r="154" spans="3:12">
      <c r="C154" s="16"/>
      <c r="D154" s="16"/>
      <c r="E154" s="8">
        <f>E153+C154+D154</f>
        <v>2244000</v>
      </c>
      <c r="F154" s="16"/>
      <c r="G154" s="16"/>
      <c r="H154" s="16"/>
      <c r="J154" s="4"/>
    </row>
    <row r="155" spans="3:12">
      <c r="C155" s="4"/>
      <c r="D155" s="16"/>
      <c r="E155" s="8">
        <f t="shared" si="2"/>
        <v>2244000</v>
      </c>
      <c r="F155" s="4"/>
      <c r="G155" s="4"/>
      <c r="H155" s="4"/>
      <c r="J155" s="4"/>
    </row>
    <row r="156" spans="3:12">
      <c r="C156" s="4"/>
      <c r="D156" s="4"/>
      <c r="E156" s="8"/>
      <c r="F156" s="4"/>
      <c r="G156" s="4"/>
      <c r="H156" s="4"/>
    </row>
    <row r="157" spans="3:12">
      <c r="C157" s="4"/>
      <c r="D157" s="4"/>
      <c r="E157" s="8"/>
      <c r="F157" s="4"/>
      <c r="G157" s="4"/>
      <c r="H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C160" s="4"/>
      <c r="D160" s="4"/>
      <c r="E160" s="8"/>
      <c r="F160" s="4"/>
      <c r="G160" s="4"/>
      <c r="H160" s="4"/>
    </row>
    <row r="161" spans="3:8">
      <c r="C161" s="4"/>
      <c r="D161" s="4"/>
      <c r="E161" s="8"/>
      <c r="F161" s="4"/>
      <c r="G161" s="4"/>
      <c r="H161" s="4"/>
    </row>
    <row r="162" spans="3:8">
      <c r="E162" s="7"/>
    </row>
    <row r="163" spans="3:8">
      <c r="E163" s="7"/>
    </row>
    <row r="164" spans="3:8">
      <c r="E164" s="7"/>
    </row>
  </sheetData>
  <pageMargins left="0.7" right="0.7" top="0.75" bottom="0.75" header="0.3" footer="0.3"/>
  <pageSetup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>
  <dimension ref="A2:AJ162"/>
  <sheetViews>
    <sheetView workbookViewId="0">
      <selection activeCell="I11" sqref="I11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7788200</v>
      </c>
      <c r="F4" s="29">
        <v>0</v>
      </c>
      <c r="G4" s="13"/>
      <c r="H4" s="22">
        <v>21462800</v>
      </c>
    </row>
    <row r="5" spans="2:11">
      <c r="B5" s="2"/>
      <c r="C5" s="16"/>
      <c r="D5" s="16"/>
      <c r="E5" s="8">
        <f>E4+C5+D5</f>
        <v>7788200</v>
      </c>
      <c r="F5" s="17"/>
      <c r="G5" s="17"/>
      <c r="H5" s="17"/>
    </row>
    <row r="6" spans="2:11">
      <c r="B6" s="2">
        <v>44144</v>
      </c>
      <c r="C6" s="16"/>
      <c r="D6" s="16"/>
      <c r="E6" s="8">
        <f t="shared" ref="E6:E69" si="0">E5+C6+D6</f>
        <v>7788200</v>
      </c>
      <c r="F6" s="17"/>
      <c r="G6" s="17"/>
      <c r="H6" s="17">
        <v>150000</v>
      </c>
      <c r="I6" s="1" t="s">
        <v>1107</v>
      </c>
      <c r="J6" s="10"/>
      <c r="K6" s="10"/>
    </row>
    <row r="7" spans="2:11">
      <c r="B7" s="2">
        <v>44145</v>
      </c>
      <c r="C7" s="16">
        <v>500000</v>
      </c>
      <c r="D7" s="16"/>
      <c r="E7" s="8">
        <f>E6+C7+D7</f>
        <v>8288200</v>
      </c>
      <c r="F7" s="17"/>
      <c r="G7" s="17"/>
      <c r="H7" s="17"/>
      <c r="I7" s="10" t="s">
        <v>1106</v>
      </c>
      <c r="J7" s="10"/>
      <c r="K7" s="10"/>
    </row>
    <row r="8" spans="2:11">
      <c r="B8" s="2">
        <v>44145</v>
      </c>
      <c r="C8" s="16"/>
      <c r="D8" s="16"/>
      <c r="E8" s="8">
        <f t="shared" si="0"/>
        <v>8288200</v>
      </c>
      <c r="G8" s="17"/>
      <c r="H8" s="17">
        <v>-91700</v>
      </c>
      <c r="I8" s="1" t="s">
        <v>976</v>
      </c>
      <c r="J8" s="10"/>
      <c r="K8" s="10"/>
    </row>
    <row r="9" spans="2:11">
      <c r="B9" s="2">
        <v>44146</v>
      </c>
      <c r="C9" s="16"/>
      <c r="D9" s="16"/>
      <c r="E9" s="8">
        <f t="shared" si="0"/>
        <v>8288200</v>
      </c>
      <c r="F9" s="17"/>
      <c r="G9" s="17"/>
      <c r="H9" s="17">
        <v>100000</v>
      </c>
      <c r="I9" s="10" t="s">
        <v>1108</v>
      </c>
      <c r="J9" s="10"/>
      <c r="K9" s="10"/>
    </row>
    <row r="10" spans="2:11">
      <c r="B10" s="2">
        <v>44147</v>
      </c>
      <c r="C10" s="16"/>
      <c r="D10" s="16">
        <v>-16600</v>
      </c>
      <c r="E10" s="8">
        <f t="shared" si="0"/>
        <v>8271600</v>
      </c>
      <c r="F10" s="17"/>
      <c r="G10" s="17"/>
      <c r="H10" s="17"/>
      <c r="I10" s="10" t="s">
        <v>490</v>
      </c>
      <c r="J10" s="10"/>
      <c r="K10" s="10"/>
    </row>
    <row r="11" spans="2:11">
      <c r="B11" s="2">
        <v>44152</v>
      </c>
      <c r="C11" s="17">
        <v>3000000</v>
      </c>
      <c r="D11" s="17"/>
      <c r="E11" s="8">
        <f t="shared" si="0"/>
        <v>11271600</v>
      </c>
      <c r="F11" s="17"/>
      <c r="G11" s="17"/>
      <c r="H11" s="17"/>
      <c r="I11" s="1" t="s">
        <v>577</v>
      </c>
      <c r="J11" s="50"/>
      <c r="K11" s="50"/>
    </row>
    <row r="12" spans="2:11">
      <c r="B12" s="2">
        <v>44152</v>
      </c>
      <c r="C12" s="17"/>
      <c r="D12" s="17"/>
      <c r="E12" s="8">
        <f t="shared" si="0"/>
        <v>11271600</v>
      </c>
      <c r="F12" s="17"/>
      <c r="G12" s="17"/>
      <c r="H12" s="17">
        <v>160000</v>
      </c>
      <c r="I12" s="10" t="s">
        <v>1109</v>
      </c>
      <c r="J12" s="50"/>
      <c r="K12" s="50"/>
    </row>
    <row r="13" spans="2:11">
      <c r="B13" s="2">
        <v>44156</v>
      </c>
      <c r="C13" s="17"/>
      <c r="D13" s="17"/>
      <c r="E13" s="8">
        <f t="shared" si="0"/>
        <v>11271600</v>
      </c>
      <c r="F13" s="17"/>
      <c r="G13" s="17"/>
      <c r="H13" s="17">
        <v>-121100</v>
      </c>
      <c r="I13" s="10" t="s">
        <v>917</v>
      </c>
      <c r="J13" s="50"/>
      <c r="K13" s="50"/>
    </row>
    <row r="14" spans="2:11">
      <c r="B14" s="2">
        <v>44158</v>
      </c>
      <c r="C14" s="17">
        <v>100000</v>
      </c>
      <c r="D14" s="17"/>
      <c r="E14" s="8">
        <f t="shared" si="0"/>
        <v>11371600</v>
      </c>
      <c r="F14" s="17"/>
      <c r="G14" s="17"/>
      <c r="H14" s="17"/>
      <c r="I14" s="10" t="s">
        <v>1110</v>
      </c>
      <c r="J14" s="50"/>
      <c r="K14" s="50"/>
    </row>
    <row r="15" spans="2:11">
      <c r="B15" s="2">
        <v>44158</v>
      </c>
      <c r="C15" s="17"/>
      <c r="D15" s="17">
        <v>-250000</v>
      </c>
      <c r="E15" s="8">
        <f t="shared" si="0"/>
        <v>11121600</v>
      </c>
      <c r="F15" s="17">
        <v>-250000</v>
      </c>
      <c r="G15" s="17"/>
      <c r="H15" s="17"/>
      <c r="I15" s="10" t="s">
        <v>1111</v>
      </c>
      <c r="J15" s="50"/>
      <c r="K15" s="50"/>
    </row>
    <row r="16" spans="2:11">
      <c r="B16" s="2">
        <v>44159</v>
      </c>
      <c r="C16" s="17"/>
      <c r="D16" s="17">
        <v>-21500</v>
      </c>
      <c r="E16" s="8">
        <f t="shared" si="0"/>
        <v>11100100</v>
      </c>
      <c r="F16" s="17"/>
      <c r="G16" s="17"/>
      <c r="H16" s="17"/>
      <c r="I16" s="10" t="s">
        <v>1112</v>
      </c>
      <c r="J16" s="50"/>
      <c r="K16" s="50"/>
    </row>
    <row r="17" spans="2:15">
      <c r="B17" s="32">
        <v>44159</v>
      </c>
      <c r="C17" s="17"/>
      <c r="D17" s="17">
        <v>-2400</v>
      </c>
      <c r="E17" s="9">
        <f t="shared" si="0"/>
        <v>11097700</v>
      </c>
      <c r="F17" s="17"/>
      <c r="G17" s="17"/>
      <c r="H17" s="17"/>
      <c r="I17" s="10" t="s">
        <v>1113</v>
      </c>
      <c r="J17" s="50"/>
      <c r="K17" s="50"/>
    </row>
    <row r="18" spans="2:15">
      <c r="B18" s="32">
        <v>44159</v>
      </c>
      <c r="C18" s="17">
        <v>60000</v>
      </c>
      <c r="D18" s="17"/>
      <c r="E18" s="9">
        <f t="shared" si="0"/>
        <v>11157700</v>
      </c>
      <c r="F18" s="17"/>
      <c r="G18" s="36"/>
      <c r="H18" s="36"/>
      <c r="I18" s="10" t="s">
        <v>1114</v>
      </c>
      <c r="J18" s="50"/>
      <c r="K18" s="50"/>
      <c r="L18" s="20"/>
    </row>
    <row r="19" spans="2:15" ht="12.75" thickBot="1">
      <c r="B19" s="32">
        <v>44159</v>
      </c>
      <c r="C19" s="17"/>
      <c r="D19" s="17">
        <v>-20000</v>
      </c>
      <c r="E19" s="8">
        <f t="shared" si="0"/>
        <v>11137700</v>
      </c>
      <c r="F19" s="17"/>
      <c r="G19" s="17"/>
      <c r="H19" s="17"/>
      <c r="I19" s="10" t="s">
        <v>1115</v>
      </c>
      <c r="J19" s="50"/>
      <c r="K19" s="50"/>
    </row>
    <row r="20" spans="2:15">
      <c r="B20" s="32">
        <v>44161</v>
      </c>
      <c r="C20" s="17">
        <v>300000</v>
      </c>
      <c r="D20" s="17"/>
      <c r="E20" s="8">
        <f t="shared" si="0"/>
        <v>11437700</v>
      </c>
      <c r="F20" s="17"/>
      <c r="G20" s="17"/>
      <c r="H20" s="17"/>
      <c r="I20" s="1" t="s">
        <v>1116</v>
      </c>
      <c r="J20" s="50"/>
      <c r="K20" s="50"/>
      <c r="M20" s="57" t="s">
        <v>1026</v>
      </c>
      <c r="N20" s="58">
        <v>34200000</v>
      </c>
    </row>
    <row r="21" spans="2:15">
      <c r="B21" s="32">
        <v>44162</v>
      </c>
      <c r="C21" s="17">
        <v>200000</v>
      </c>
      <c r="D21" s="17"/>
      <c r="E21" s="8">
        <f t="shared" si="0"/>
        <v>11637700</v>
      </c>
      <c r="F21" s="17"/>
      <c r="G21" s="17"/>
      <c r="H21" s="17"/>
      <c r="I21" s="10" t="s">
        <v>1117</v>
      </c>
      <c r="J21" s="50"/>
      <c r="K21" s="50"/>
      <c r="M21" s="59" t="s">
        <v>1027</v>
      </c>
      <c r="N21" s="60">
        <v>-680000</v>
      </c>
    </row>
    <row r="22" spans="2:15" ht="12.75" thickBot="1">
      <c r="B22" s="32">
        <v>44162</v>
      </c>
      <c r="C22" s="17"/>
      <c r="D22" s="17"/>
      <c r="E22" s="8">
        <f t="shared" si="0"/>
        <v>11637700</v>
      </c>
      <c r="F22" s="17"/>
      <c r="G22" s="17"/>
      <c r="H22" s="17">
        <v>6966000</v>
      </c>
      <c r="I22" s="50" t="s">
        <v>1118</v>
      </c>
      <c r="J22" s="50"/>
      <c r="K22" s="50"/>
      <c r="M22" s="61" t="s">
        <v>1028</v>
      </c>
      <c r="N22" s="62">
        <f>N20+N21</f>
        <v>33520000</v>
      </c>
    </row>
    <row r="23" spans="2:15">
      <c r="B23" s="32">
        <v>44162</v>
      </c>
      <c r="C23" s="17"/>
      <c r="D23" s="17"/>
      <c r="E23" s="8">
        <f t="shared" si="0"/>
        <v>11637700</v>
      </c>
      <c r="F23" s="17"/>
      <c r="G23" s="17"/>
      <c r="H23" s="17"/>
      <c r="I23" s="10" t="s">
        <v>1119</v>
      </c>
      <c r="J23" s="50"/>
      <c r="K23" s="50"/>
      <c r="M23" s="59" t="s">
        <v>1029</v>
      </c>
      <c r="N23" s="60">
        <f>N22*0.1</f>
        <v>3352000</v>
      </c>
      <c r="O23" s="1" t="s">
        <v>1030</v>
      </c>
    </row>
    <row r="24" spans="2:15">
      <c r="B24" s="32">
        <v>44165</v>
      </c>
      <c r="C24" s="17"/>
      <c r="D24" s="17"/>
      <c r="E24" s="8">
        <f t="shared" si="0"/>
        <v>11637700</v>
      </c>
      <c r="F24" s="17"/>
      <c r="G24" s="17"/>
      <c r="H24" s="17">
        <v>-250300</v>
      </c>
      <c r="I24" s="1" t="s">
        <v>569</v>
      </c>
      <c r="J24" s="50"/>
      <c r="K24" s="50"/>
      <c r="M24" s="59" t="s">
        <v>1031</v>
      </c>
      <c r="N24" s="60">
        <f>N22-30000000</f>
        <v>3520000</v>
      </c>
      <c r="O24" s="1" t="s">
        <v>1032</v>
      </c>
    </row>
    <row r="25" spans="2:15" ht="12.75" thickBot="1">
      <c r="B25" s="32">
        <v>44165</v>
      </c>
      <c r="C25" s="17"/>
      <c r="D25" s="17"/>
      <c r="E25" s="8">
        <f t="shared" si="0"/>
        <v>11637700</v>
      </c>
      <c r="F25" s="17"/>
      <c r="G25" s="17"/>
      <c r="H25" s="17">
        <v>-250300</v>
      </c>
      <c r="I25" s="10" t="s">
        <v>570</v>
      </c>
      <c r="J25" s="20"/>
      <c r="K25" s="20"/>
      <c r="M25" s="61"/>
      <c r="N25" s="62">
        <v>270000</v>
      </c>
      <c r="O25" s="1" t="s">
        <v>1033</v>
      </c>
    </row>
    <row r="26" spans="2:15" ht="12.75" thickBot="1">
      <c r="B26" s="2"/>
      <c r="C26" s="17"/>
      <c r="D26" s="17"/>
      <c r="E26" s="9">
        <f t="shared" si="0"/>
        <v>11637700</v>
      </c>
      <c r="F26" s="17"/>
      <c r="G26" s="17"/>
      <c r="H26" s="17"/>
      <c r="I26" s="10"/>
      <c r="J26" s="20"/>
      <c r="K26" s="20"/>
      <c r="M26" s="63" t="s">
        <v>1034</v>
      </c>
      <c r="N26" s="64">
        <f>SUM(N23:N25)</f>
        <v>7142000</v>
      </c>
    </row>
    <row r="27" spans="2:15">
      <c r="B27" s="32"/>
      <c r="C27" s="17"/>
      <c r="D27" s="17"/>
      <c r="E27" s="9">
        <f t="shared" si="0"/>
        <v>11637700</v>
      </c>
      <c r="F27" s="17">
        <f>SUM(F4:F26)</f>
        <v>-250000</v>
      </c>
      <c r="G27" s="17"/>
      <c r="H27" s="17">
        <f>SUM(H4:H26)</f>
        <v>28125400</v>
      </c>
      <c r="I27" s="10"/>
      <c r="J27" s="20"/>
      <c r="K27" s="20"/>
    </row>
    <row r="28" spans="2:15">
      <c r="B28" s="32"/>
      <c r="C28" s="17"/>
      <c r="D28" s="17"/>
      <c r="E28" s="8">
        <f t="shared" si="0"/>
        <v>11637700</v>
      </c>
      <c r="F28" s="17"/>
      <c r="G28" s="17"/>
      <c r="H28" s="16">
        <f>H27-F27</f>
        <v>28375400</v>
      </c>
      <c r="I28" s="10"/>
      <c r="J28" s="20"/>
      <c r="K28" s="20"/>
      <c r="M28" s="44" t="s">
        <v>1035</v>
      </c>
      <c r="N28" s="44"/>
    </row>
    <row r="29" spans="2:15">
      <c r="B29" s="32"/>
      <c r="C29" s="17"/>
      <c r="D29" s="17"/>
      <c r="E29" s="8">
        <f t="shared" si="0"/>
        <v>11637700</v>
      </c>
      <c r="F29" s="17"/>
      <c r="G29" s="17"/>
      <c r="H29" s="17"/>
      <c r="J29" s="20"/>
      <c r="K29" s="20"/>
      <c r="M29" s="44" t="s">
        <v>1036</v>
      </c>
      <c r="N29" s="44"/>
    </row>
    <row r="30" spans="2:15">
      <c r="B30" s="32"/>
      <c r="C30" s="17"/>
      <c r="D30" s="17"/>
      <c r="E30" s="8">
        <f t="shared" si="0"/>
        <v>11637700</v>
      </c>
      <c r="F30" s="17"/>
      <c r="G30" s="17"/>
      <c r="H30" s="17">
        <v>-2000000</v>
      </c>
      <c r="I30" s="10" t="s">
        <v>41</v>
      </c>
      <c r="J30" s="20"/>
      <c r="K30" s="20"/>
    </row>
    <row r="31" spans="2:15">
      <c r="B31" s="32"/>
      <c r="C31" s="17"/>
      <c r="D31" s="17">
        <v>-2000000</v>
      </c>
      <c r="E31" s="8">
        <f t="shared" si="0"/>
        <v>9637700</v>
      </c>
      <c r="F31" s="17"/>
      <c r="G31" s="17"/>
      <c r="H31" s="17"/>
      <c r="I31" s="10" t="s">
        <v>42</v>
      </c>
      <c r="J31" s="20"/>
      <c r="K31" s="20"/>
    </row>
    <row r="32" spans="2:15">
      <c r="B32" s="2"/>
      <c r="C32" s="17"/>
      <c r="D32" s="17"/>
      <c r="E32" s="8">
        <f>E31+C32+D32</f>
        <v>9637700</v>
      </c>
      <c r="F32" s="17"/>
      <c r="G32" s="17"/>
      <c r="H32" s="16"/>
      <c r="I32" s="10"/>
    </row>
    <row r="33" spans="2:36">
      <c r="B33" s="28" t="s">
        <v>47</v>
      </c>
      <c r="C33" s="22"/>
      <c r="D33" s="22"/>
      <c r="E33" s="14">
        <f t="shared" si="0"/>
        <v>9637700</v>
      </c>
      <c r="F33" s="22"/>
      <c r="G33" s="22"/>
      <c r="H33" s="22">
        <f>H28+H30</f>
        <v>26375400</v>
      </c>
      <c r="I33" s="10"/>
    </row>
    <row r="34" spans="2:36">
      <c r="B34" s="32"/>
      <c r="C34" s="17"/>
      <c r="D34" s="17"/>
      <c r="E34" s="9">
        <f t="shared" si="0"/>
        <v>9637700</v>
      </c>
      <c r="F34" s="17"/>
      <c r="G34" s="17"/>
      <c r="H34" s="17"/>
      <c r="I34" s="10"/>
    </row>
    <row r="35" spans="2:36">
      <c r="B35" s="32"/>
      <c r="C35" s="17"/>
      <c r="D35" s="17"/>
      <c r="E35" s="9">
        <f>E34+C35+D35</f>
        <v>9637700</v>
      </c>
      <c r="F35" s="17"/>
      <c r="G35" s="17"/>
      <c r="H35" s="16"/>
      <c r="I35" s="10"/>
    </row>
    <row r="36" spans="2:36">
      <c r="B36" s="32"/>
      <c r="C36" s="17"/>
      <c r="D36" s="17"/>
      <c r="E36" s="8">
        <f t="shared" si="0"/>
        <v>9637700</v>
      </c>
      <c r="F36" s="17"/>
      <c r="G36" s="17"/>
      <c r="H36" s="17"/>
      <c r="I36" s="10"/>
      <c r="L36" s="20"/>
      <c r="M36" s="20" t="s">
        <v>1068</v>
      </c>
    </row>
    <row r="37" spans="2:36">
      <c r="B37" s="32"/>
      <c r="C37" s="17"/>
      <c r="D37" s="17"/>
      <c r="E37" s="9">
        <f>E36+C37+D37</f>
        <v>9637700</v>
      </c>
      <c r="F37" s="36"/>
      <c r="G37" s="36"/>
      <c r="H37" s="36"/>
      <c r="I37" s="10"/>
      <c r="L37" s="20">
        <v>780000</v>
      </c>
      <c r="M37" s="20"/>
      <c r="N37" s="2">
        <v>44071</v>
      </c>
    </row>
    <row r="38" spans="2:36">
      <c r="B38" s="32"/>
      <c r="C38" s="17"/>
      <c r="D38" s="17"/>
      <c r="E38" s="9">
        <f t="shared" si="0"/>
        <v>9637700</v>
      </c>
      <c r="F38" s="17"/>
      <c r="G38" s="17"/>
      <c r="H38" s="17"/>
      <c r="I38" s="10"/>
      <c r="L38" s="20">
        <v>-70000</v>
      </c>
      <c r="M38" s="20" t="s">
        <v>1069</v>
      </c>
      <c r="N38" s="2">
        <v>44071</v>
      </c>
    </row>
    <row r="39" spans="2:36">
      <c r="B39" s="32"/>
      <c r="C39" s="17"/>
      <c r="D39" s="17"/>
      <c r="E39" s="8">
        <f t="shared" si="0"/>
        <v>9637700</v>
      </c>
      <c r="F39" s="17"/>
      <c r="G39" s="17"/>
      <c r="H39" s="17"/>
      <c r="I39" s="10"/>
      <c r="L39" s="20">
        <v>-25000</v>
      </c>
      <c r="M39" s="20" t="s">
        <v>1070</v>
      </c>
      <c r="N39" s="2">
        <v>44074</v>
      </c>
    </row>
    <row r="40" spans="2:36">
      <c r="B40" s="32"/>
      <c r="C40" s="17"/>
      <c r="D40" s="17"/>
      <c r="E40" s="8">
        <f t="shared" si="0"/>
        <v>9637700</v>
      </c>
      <c r="F40" s="17"/>
      <c r="G40" s="17"/>
      <c r="H40" s="17"/>
      <c r="I40" s="10"/>
      <c r="L40" s="20">
        <v>-30000</v>
      </c>
      <c r="M40" s="20" t="s">
        <v>1071</v>
      </c>
      <c r="N40" s="2">
        <v>44074</v>
      </c>
    </row>
    <row r="41" spans="2:36">
      <c r="B41" s="32"/>
      <c r="C41" s="17"/>
      <c r="D41" s="17"/>
      <c r="E41" s="8">
        <f t="shared" si="0"/>
        <v>9637700</v>
      </c>
      <c r="F41" s="17"/>
      <c r="G41" s="17"/>
      <c r="H41" s="17"/>
      <c r="J41" s="50"/>
      <c r="K41" s="10"/>
      <c r="L41" s="20">
        <v>-98000</v>
      </c>
      <c r="M41" s="20" t="s">
        <v>1072</v>
      </c>
      <c r="N41" s="2">
        <v>44074</v>
      </c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</row>
    <row r="42" spans="2:36">
      <c r="B42" s="32"/>
      <c r="C42" s="17"/>
      <c r="D42" s="17"/>
      <c r="E42" s="8">
        <f t="shared" si="0"/>
        <v>9637700</v>
      </c>
      <c r="F42" s="17"/>
      <c r="G42" s="17"/>
      <c r="H42" s="17"/>
      <c r="I42" s="10"/>
      <c r="J42" s="50"/>
      <c r="K42" s="10"/>
      <c r="L42" s="20">
        <v>-14000</v>
      </c>
      <c r="M42" s="20" t="s">
        <v>1073</v>
      </c>
      <c r="N42" s="2">
        <v>44074</v>
      </c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</row>
    <row r="43" spans="2:36">
      <c r="B43" s="32"/>
      <c r="C43" s="17"/>
      <c r="D43" s="17"/>
      <c r="E43" s="8">
        <f t="shared" si="0"/>
        <v>9637700</v>
      </c>
      <c r="F43" s="17"/>
      <c r="G43" s="17"/>
      <c r="H43" s="16"/>
      <c r="I43" s="10"/>
      <c r="J43" s="50"/>
      <c r="K43" s="10"/>
      <c r="L43" s="20">
        <v>-111000</v>
      </c>
      <c r="M43" s="20" t="s">
        <v>1074</v>
      </c>
      <c r="N43" s="2">
        <v>44074</v>
      </c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</row>
    <row r="44" spans="2:36">
      <c r="B44" s="32"/>
      <c r="C44" s="17"/>
      <c r="D44" s="17"/>
      <c r="E44" s="8">
        <f t="shared" si="0"/>
        <v>9637700</v>
      </c>
      <c r="F44" s="17"/>
      <c r="G44" s="17"/>
      <c r="H44" s="17"/>
      <c r="I44" s="10"/>
      <c r="J44" s="50"/>
      <c r="K44" s="10"/>
      <c r="L44" s="20">
        <v>-20000</v>
      </c>
      <c r="M44" s="20" t="s">
        <v>1075</v>
      </c>
      <c r="N44" s="2">
        <v>44074</v>
      </c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</row>
    <row r="45" spans="2:36">
      <c r="B45" s="32"/>
      <c r="C45" s="17"/>
      <c r="D45" s="17"/>
      <c r="E45" s="9">
        <f t="shared" si="0"/>
        <v>9637700</v>
      </c>
      <c r="F45" s="17"/>
      <c r="G45" s="17"/>
      <c r="H45" s="17"/>
      <c r="I45" s="10"/>
      <c r="J45" s="50"/>
      <c r="K45" s="10"/>
      <c r="L45" s="20">
        <v>-48500</v>
      </c>
      <c r="M45" s="1" t="s">
        <v>1120</v>
      </c>
      <c r="N45" s="2">
        <v>44056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</row>
    <row r="46" spans="2:36">
      <c r="B46" s="32"/>
      <c r="C46" s="17"/>
      <c r="D46" s="17"/>
      <c r="E46" s="8">
        <f t="shared" si="0"/>
        <v>9637700</v>
      </c>
      <c r="F46" s="17"/>
      <c r="G46" s="17"/>
      <c r="H46" s="17"/>
      <c r="I46" s="10"/>
      <c r="J46" s="50"/>
      <c r="K46" s="10"/>
      <c r="L46" s="20">
        <v>-11500</v>
      </c>
      <c r="M46" s="1" t="s">
        <v>1121</v>
      </c>
      <c r="N46" s="2">
        <v>44057</v>
      </c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</row>
    <row r="47" spans="2:36">
      <c r="B47" s="32"/>
      <c r="C47" s="17"/>
      <c r="D47" s="17"/>
      <c r="E47" s="8">
        <f t="shared" si="0"/>
        <v>9637700</v>
      </c>
      <c r="F47" s="17"/>
      <c r="G47" s="17"/>
      <c r="H47" s="17"/>
      <c r="I47" s="10"/>
      <c r="J47" s="50"/>
      <c r="K47" s="10"/>
      <c r="L47" s="20">
        <v>-47000</v>
      </c>
      <c r="M47" s="1" t="s">
        <v>1122</v>
      </c>
      <c r="N47" s="2">
        <v>44071</v>
      </c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</row>
    <row r="48" spans="2:36">
      <c r="B48" s="32"/>
      <c r="C48" s="17"/>
      <c r="D48" s="17"/>
      <c r="E48" s="8">
        <f t="shared" si="0"/>
        <v>9637700</v>
      </c>
      <c r="F48" s="17"/>
      <c r="G48" s="17"/>
      <c r="H48" s="17"/>
      <c r="I48" s="10"/>
      <c r="J48" s="54"/>
      <c r="K48" s="54"/>
      <c r="L48" s="10"/>
      <c r="M48" s="48"/>
      <c r="N48" s="48"/>
      <c r="O48" s="48"/>
      <c r="P48" s="48"/>
      <c r="Q48" s="48"/>
      <c r="R48" s="48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</row>
    <row r="49" spans="1:36">
      <c r="B49" s="32"/>
      <c r="C49" s="17"/>
      <c r="D49" s="17"/>
      <c r="E49" s="8">
        <f t="shared" si="0"/>
        <v>9637700</v>
      </c>
      <c r="F49" s="17"/>
      <c r="G49" s="17"/>
      <c r="H49" s="17"/>
      <c r="I49" s="10"/>
      <c r="J49" s="50"/>
      <c r="K49" s="5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</row>
    <row r="50" spans="1:36">
      <c r="B50" s="32"/>
      <c r="C50" s="17"/>
      <c r="D50" s="17"/>
      <c r="E50" s="8">
        <f t="shared" si="0"/>
        <v>9637700</v>
      </c>
      <c r="F50" s="17"/>
      <c r="G50" s="17"/>
      <c r="H50" s="17"/>
      <c r="I50" s="10"/>
      <c r="J50" s="54"/>
      <c r="K50" s="54"/>
      <c r="L50" s="48"/>
      <c r="M50" s="48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>
      <c r="A51" s="10"/>
      <c r="B51" s="32"/>
      <c r="C51" s="17"/>
      <c r="D51" s="17"/>
      <c r="E51" s="8">
        <f t="shared" si="0"/>
        <v>9637700</v>
      </c>
      <c r="F51" s="17"/>
      <c r="G51" s="17"/>
      <c r="H51" s="17"/>
      <c r="I51" s="10"/>
      <c r="J51" s="50"/>
      <c r="K51" s="50"/>
      <c r="L51" s="32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</row>
    <row r="52" spans="1:36">
      <c r="B52" s="39"/>
      <c r="C52" s="36"/>
      <c r="D52" s="36"/>
      <c r="E52" s="8">
        <f t="shared" si="0"/>
        <v>9637700</v>
      </c>
      <c r="F52" s="36"/>
      <c r="G52" s="36"/>
      <c r="H52" s="36"/>
      <c r="I52" s="10"/>
      <c r="J52" s="50"/>
      <c r="K52" s="50"/>
      <c r="L52" s="32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>
      <c r="B53" s="32"/>
      <c r="C53" s="17"/>
      <c r="D53" s="17"/>
      <c r="E53" s="8">
        <f t="shared" si="0"/>
        <v>9637700</v>
      </c>
      <c r="F53" s="17"/>
      <c r="G53" s="17"/>
      <c r="H53" s="17"/>
      <c r="I53" s="10"/>
      <c r="J53" s="50"/>
      <c r="K53" s="50"/>
      <c r="L53" s="32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</row>
    <row r="54" spans="1:36">
      <c r="B54" s="32"/>
      <c r="C54" s="17"/>
      <c r="D54" s="17"/>
      <c r="E54" s="8">
        <f t="shared" si="0"/>
        <v>9637700</v>
      </c>
      <c r="F54" s="17"/>
      <c r="G54" s="17"/>
      <c r="H54" s="17"/>
      <c r="I54" s="10"/>
      <c r="J54" s="50"/>
      <c r="K54" s="50"/>
      <c r="L54" s="32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</row>
    <row r="55" spans="1:36">
      <c r="B55" s="2"/>
      <c r="C55" s="17"/>
      <c r="D55" s="17"/>
      <c r="E55" s="8">
        <f t="shared" si="0"/>
        <v>9637700</v>
      </c>
      <c r="F55" s="17"/>
      <c r="G55" s="17"/>
      <c r="H55" s="17"/>
      <c r="I55" s="10"/>
      <c r="J55" s="50"/>
      <c r="K55" s="50"/>
      <c r="L55" s="32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</row>
    <row r="56" spans="1:36">
      <c r="B56" s="2"/>
      <c r="C56" s="17"/>
      <c r="D56" s="17"/>
      <c r="E56" s="8">
        <f t="shared" si="0"/>
        <v>9637700</v>
      </c>
      <c r="F56" s="17"/>
      <c r="G56" s="17"/>
      <c r="H56" s="17"/>
      <c r="I56" s="10"/>
      <c r="J56" s="50"/>
      <c r="K56" s="50"/>
      <c r="L56" s="32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</row>
    <row r="57" spans="1:36">
      <c r="B57" s="2"/>
      <c r="C57" s="17"/>
      <c r="D57" s="17"/>
      <c r="E57" s="8">
        <f t="shared" si="0"/>
        <v>9637700</v>
      </c>
      <c r="F57" s="17"/>
      <c r="G57" s="17"/>
      <c r="H57" s="17"/>
      <c r="I57" s="10"/>
      <c r="J57" s="50"/>
      <c r="K57" s="5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</row>
    <row r="58" spans="1:36">
      <c r="B58" s="2"/>
      <c r="C58" s="17"/>
      <c r="D58" s="17"/>
      <c r="E58" s="8">
        <f t="shared" si="0"/>
        <v>9637700</v>
      </c>
      <c r="F58" s="17"/>
      <c r="G58" s="17"/>
      <c r="H58" s="17"/>
      <c r="I58" s="10"/>
      <c r="J58" s="54"/>
      <c r="K58" s="54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36">
      <c r="B59" s="32"/>
      <c r="C59" s="17"/>
      <c r="D59" s="17"/>
      <c r="E59" s="8">
        <f t="shared" si="0"/>
        <v>9637700</v>
      </c>
      <c r="F59" s="17"/>
      <c r="G59" s="17"/>
      <c r="H59" s="17"/>
      <c r="I59" s="10"/>
      <c r="J59" s="54"/>
      <c r="K59" s="48"/>
      <c r="L59" s="32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</row>
    <row r="60" spans="1:36">
      <c r="B60" s="39"/>
      <c r="C60" s="36"/>
      <c r="D60" s="36"/>
      <c r="E60" s="8">
        <f t="shared" si="0"/>
        <v>9637700</v>
      </c>
      <c r="F60" s="36"/>
      <c r="G60" s="36"/>
      <c r="H60" s="36"/>
      <c r="J60" s="54"/>
      <c r="K60" s="48"/>
      <c r="L60" s="32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</row>
    <row r="61" spans="1:36">
      <c r="B61" s="32"/>
      <c r="C61" s="17"/>
      <c r="D61" s="17"/>
      <c r="E61" s="8">
        <f t="shared" si="0"/>
        <v>9637700</v>
      </c>
      <c r="F61" s="17"/>
      <c r="G61" s="17"/>
      <c r="H61" s="17"/>
      <c r="I61" s="10"/>
      <c r="J61" s="50"/>
      <c r="K61" s="10"/>
      <c r="L61" s="32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</row>
    <row r="62" spans="1:36">
      <c r="B62" s="32"/>
      <c r="C62" s="17"/>
      <c r="D62" s="17"/>
      <c r="E62" s="8">
        <f t="shared" si="0"/>
        <v>9637700</v>
      </c>
      <c r="F62" s="17"/>
      <c r="G62" s="17"/>
      <c r="H62" s="17"/>
      <c r="I62" s="10"/>
      <c r="J62" s="54"/>
      <c r="K62" s="54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36">
      <c r="B63" s="32"/>
      <c r="C63" s="17"/>
      <c r="D63" s="17"/>
      <c r="E63" s="8">
        <f t="shared" si="0"/>
        <v>9637700</v>
      </c>
      <c r="F63" s="17"/>
      <c r="G63" s="17"/>
      <c r="H63" s="17"/>
      <c r="I63" s="10"/>
      <c r="J63" s="20"/>
      <c r="K63" s="20"/>
    </row>
    <row r="64" spans="1:36">
      <c r="B64" s="32"/>
      <c r="C64" s="17"/>
      <c r="D64" s="17"/>
      <c r="E64" s="8">
        <f t="shared" si="0"/>
        <v>9637700</v>
      </c>
      <c r="F64" s="17"/>
      <c r="G64" s="17"/>
      <c r="H64" s="17"/>
      <c r="I64" s="10"/>
      <c r="J64" s="20"/>
      <c r="K64" s="20"/>
    </row>
    <row r="65" spans="2:13">
      <c r="B65" s="32"/>
      <c r="C65" s="17"/>
      <c r="D65" s="17"/>
      <c r="E65" s="8">
        <f t="shared" si="0"/>
        <v>9637700</v>
      </c>
      <c r="F65" s="17"/>
      <c r="G65" s="17"/>
      <c r="H65" s="17"/>
      <c r="I65" s="10"/>
      <c r="J65" s="20"/>
      <c r="K65" s="20"/>
    </row>
    <row r="66" spans="2:13">
      <c r="B66" s="32"/>
      <c r="C66" s="17"/>
      <c r="D66" s="17"/>
      <c r="E66" s="8">
        <f t="shared" si="0"/>
        <v>9637700</v>
      </c>
      <c r="F66" s="17"/>
      <c r="G66" s="17"/>
      <c r="H66" s="17"/>
      <c r="I66" s="10"/>
      <c r="J66" s="20"/>
      <c r="K66" s="20"/>
    </row>
    <row r="67" spans="2:13">
      <c r="B67" s="32"/>
      <c r="C67" s="17"/>
      <c r="D67" s="17"/>
      <c r="E67" s="8">
        <f t="shared" si="0"/>
        <v>9637700</v>
      </c>
      <c r="F67" s="17"/>
      <c r="G67" s="17"/>
      <c r="H67" s="17"/>
      <c r="I67" s="10"/>
    </row>
    <row r="68" spans="2:13">
      <c r="B68" s="32"/>
      <c r="C68" s="17"/>
      <c r="D68" s="17"/>
      <c r="E68" s="8">
        <f t="shared" si="0"/>
        <v>9637700</v>
      </c>
      <c r="F68" s="17"/>
      <c r="G68" s="17"/>
      <c r="H68" s="17"/>
      <c r="I68" s="10"/>
    </row>
    <row r="69" spans="2:13">
      <c r="B69" s="32"/>
      <c r="C69" s="17"/>
      <c r="D69" s="17"/>
      <c r="E69" s="8">
        <f t="shared" si="0"/>
        <v>9637700</v>
      </c>
      <c r="F69" s="17"/>
      <c r="G69" s="17"/>
      <c r="H69" s="17"/>
      <c r="I69" s="10"/>
      <c r="M69" s="2"/>
    </row>
    <row r="70" spans="2:13">
      <c r="B70" s="32"/>
      <c r="C70" s="17"/>
      <c r="D70" s="17"/>
      <c r="E70" s="8">
        <f t="shared" ref="E70:E133" si="1">E69+C70+D70</f>
        <v>9637700</v>
      </c>
      <c r="F70" s="17"/>
      <c r="G70" s="17"/>
      <c r="H70" s="17"/>
      <c r="I70" s="10"/>
      <c r="M70" s="2"/>
    </row>
    <row r="71" spans="2:13">
      <c r="B71" s="32"/>
      <c r="C71" s="17"/>
      <c r="D71" s="17"/>
      <c r="E71" s="8">
        <f t="shared" si="1"/>
        <v>9637700</v>
      </c>
      <c r="F71" s="17"/>
      <c r="G71" s="17"/>
      <c r="H71" s="17"/>
      <c r="I71" s="10"/>
    </row>
    <row r="72" spans="2:13">
      <c r="B72" s="32"/>
      <c r="C72" s="17"/>
      <c r="D72" s="17"/>
      <c r="E72" s="8">
        <f t="shared" si="1"/>
        <v>9637700</v>
      </c>
      <c r="F72" s="17"/>
      <c r="G72" s="17"/>
      <c r="H72" s="17"/>
    </row>
    <row r="73" spans="2:13">
      <c r="B73" s="32"/>
      <c r="C73" s="17"/>
      <c r="D73" s="17"/>
      <c r="E73" s="8">
        <f t="shared" si="1"/>
        <v>9637700</v>
      </c>
      <c r="F73" s="17"/>
      <c r="G73" s="17"/>
      <c r="H73" s="17"/>
      <c r="I73" s="10"/>
    </row>
    <row r="74" spans="2:13">
      <c r="B74" s="32"/>
      <c r="C74" s="17"/>
      <c r="D74" s="17"/>
      <c r="E74" s="8">
        <f t="shared" si="1"/>
        <v>9637700</v>
      </c>
      <c r="F74" s="17"/>
      <c r="G74" s="17"/>
      <c r="H74" s="17"/>
      <c r="I74" s="10"/>
    </row>
    <row r="75" spans="2:13">
      <c r="B75" s="32"/>
      <c r="C75" s="17"/>
      <c r="D75" s="17"/>
      <c r="E75" s="8">
        <f t="shared" si="1"/>
        <v>9637700</v>
      </c>
      <c r="F75" s="17"/>
      <c r="G75" s="17"/>
      <c r="H75" s="17"/>
      <c r="I75" s="10"/>
    </row>
    <row r="76" spans="2:13">
      <c r="B76" s="32"/>
      <c r="C76" s="17"/>
      <c r="D76" s="17"/>
      <c r="E76" s="8">
        <f t="shared" si="1"/>
        <v>9637700</v>
      </c>
      <c r="F76" s="17"/>
      <c r="G76" s="17"/>
      <c r="H76" s="17"/>
      <c r="I76" s="10"/>
      <c r="J76" s="20"/>
      <c r="K76" s="20"/>
    </row>
    <row r="77" spans="2:13">
      <c r="B77" s="32"/>
      <c r="C77" s="17"/>
      <c r="D77" s="17"/>
      <c r="E77" s="8">
        <f t="shared" si="1"/>
        <v>9637700</v>
      </c>
      <c r="F77" s="17"/>
      <c r="G77" s="17"/>
      <c r="H77" s="17"/>
      <c r="I77" s="10"/>
    </row>
    <row r="78" spans="2:13">
      <c r="B78" s="32"/>
      <c r="C78" s="17"/>
      <c r="D78" s="17"/>
      <c r="E78" s="8">
        <f t="shared" si="1"/>
        <v>9637700</v>
      </c>
      <c r="F78" s="17"/>
      <c r="G78" s="17"/>
      <c r="H78" s="17"/>
      <c r="I78" s="10"/>
      <c r="J78" s="20"/>
      <c r="K78" s="20"/>
    </row>
    <row r="79" spans="2:13">
      <c r="B79" s="32"/>
      <c r="C79" s="17"/>
      <c r="D79" s="17"/>
      <c r="E79" s="8">
        <f t="shared" si="1"/>
        <v>9637700</v>
      </c>
      <c r="F79" s="17"/>
      <c r="G79" s="17"/>
      <c r="H79" s="17"/>
      <c r="I79" s="10"/>
      <c r="J79" s="20"/>
      <c r="K79" s="20"/>
    </row>
    <row r="80" spans="2:13">
      <c r="B80" s="32"/>
      <c r="C80" s="17"/>
      <c r="D80" s="17"/>
      <c r="E80" s="8">
        <f t="shared" si="1"/>
        <v>9637700</v>
      </c>
      <c r="F80" s="17"/>
      <c r="G80" s="17"/>
      <c r="H80" s="17"/>
      <c r="I80" s="10"/>
      <c r="J80" s="20"/>
      <c r="K80" s="20"/>
    </row>
    <row r="81" spans="1:12">
      <c r="B81" s="32"/>
      <c r="C81" s="36"/>
      <c r="D81" s="17"/>
      <c r="E81" s="8">
        <f t="shared" si="1"/>
        <v>9637700</v>
      </c>
      <c r="F81" s="36"/>
      <c r="G81" s="36"/>
      <c r="H81" s="36"/>
      <c r="I81" s="10"/>
    </row>
    <row r="82" spans="1:12">
      <c r="B82" s="32"/>
      <c r="C82" s="17"/>
      <c r="D82" s="17"/>
      <c r="E82" s="8">
        <f t="shared" si="1"/>
        <v>9637700</v>
      </c>
      <c r="F82" s="17"/>
      <c r="G82" s="17"/>
      <c r="H82" s="17"/>
      <c r="I82" s="10"/>
    </row>
    <row r="83" spans="1:12">
      <c r="B83" s="32"/>
      <c r="C83" s="17"/>
      <c r="D83" s="17"/>
      <c r="E83" s="8">
        <f t="shared" si="1"/>
        <v>9637700</v>
      </c>
      <c r="F83" s="17"/>
      <c r="G83" s="17"/>
      <c r="H83" s="17"/>
      <c r="I83" s="10"/>
    </row>
    <row r="84" spans="1:12">
      <c r="B84" s="32"/>
      <c r="C84" s="17"/>
      <c r="D84" s="17"/>
      <c r="E84" s="8">
        <f t="shared" si="1"/>
        <v>9637700</v>
      </c>
      <c r="F84" s="17"/>
      <c r="G84" s="17"/>
      <c r="H84" s="17"/>
      <c r="I84" s="10"/>
    </row>
    <row r="85" spans="1:12">
      <c r="B85" s="32"/>
      <c r="C85" s="17"/>
      <c r="D85" s="17"/>
      <c r="E85" s="8">
        <f t="shared" si="1"/>
        <v>9637700</v>
      </c>
      <c r="F85" s="17"/>
      <c r="G85" s="17"/>
      <c r="H85" s="17"/>
      <c r="I85" s="10"/>
      <c r="J85" s="10"/>
      <c r="K85" s="10"/>
      <c r="L85" s="10"/>
    </row>
    <row r="86" spans="1:12">
      <c r="B86" s="32"/>
      <c r="C86" s="17"/>
      <c r="D86" s="17"/>
      <c r="E86" s="8">
        <f t="shared" si="1"/>
        <v>9637700</v>
      </c>
      <c r="F86" s="17"/>
      <c r="G86" s="17"/>
      <c r="H86" s="17"/>
      <c r="I86" s="10"/>
    </row>
    <row r="87" spans="1:12">
      <c r="B87" s="32"/>
      <c r="C87" s="17"/>
      <c r="D87" s="17"/>
      <c r="E87" s="8">
        <f t="shared" si="1"/>
        <v>9637700</v>
      </c>
      <c r="F87" s="17"/>
      <c r="G87" s="17"/>
      <c r="H87" s="17"/>
      <c r="I87" s="10"/>
      <c r="J87" s="10"/>
      <c r="K87" s="10"/>
    </row>
    <row r="88" spans="1:12">
      <c r="B88" s="2"/>
      <c r="C88" s="16"/>
      <c r="D88" s="16"/>
      <c r="E88" s="8">
        <f t="shared" si="1"/>
        <v>9637700</v>
      </c>
      <c r="F88" s="10"/>
      <c r="G88" s="10"/>
      <c r="H88" s="10"/>
      <c r="I88" s="10"/>
      <c r="J88" s="10"/>
      <c r="K88" s="10"/>
    </row>
    <row r="89" spans="1:12">
      <c r="B89" s="2"/>
      <c r="C89" s="16"/>
      <c r="D89" s="16"/>
      <c r="E89" s="8">
        <f t="shared" si="1"/>
        <v>9637700</v>
      </c>
      <c r="F89" s="10"/>
      <c r="G89" s="10"/>
      <c r="H89" s="17"/>
      <c r="I89" s="10"/>
      <c r="J89" s="10"/>
      <c r="K89" s="10"/>
    </row>
    <row r="90" spans="1:12">
      <c r="B90" s="39"/>
      <c r="C90" s="36"/>
      <c r="D90" s="36"/>
      <c r="E90" s="8">
        <f t="shared" si="1"/>
        <v>9637700</v>
      </c>
      <c r="F90" s="48"/>
      <c r="G90" s="48"/>
      <c r="H90" s="36"/>
      <c r="I90" s="10"/>
      <c r="J90" s="10"/>
      <c r="K90" s="10"/>
    </row>
    <row r="91" spans="1:12">
      <c r="B91" s="2"/>
      <c r="C91" s="16"/>
      <c r="D91" s="16"/>
      <c r="E91" s="8">
        <f t="shared" si="1"/>
        <v>9637700</v>
      </c>
      <c r="F91" s="17"/>
      <c r="G91" s="17"/>
      <c r="H91" s="10"/>
      <c r="I91" s="48"/>
      <c r="J91" s="10"/>
      <c r="K91" s="10"/>
    </row>
    <row r="92" spans="1:12">
      <c r="B92" s="2"/>
      <c r="C92" s="16"/>
      <c r="D92" s="16"/>
      <c r="E92" s="8">
        <f t="shared" si="1"/>
        <v>9637700</v>
      </c>
      <c r="F92" s="17"/>
      <c r="G92" s="17"/>
      <c r="H92" s="17"/>
      <c r="I92" s="48"/>
      <c r="J92" s="10"/>
      <c r="K92" s="10"/>
    </row>
    <row r="93" spans="1:12">
      <c r="A93" s="44"/>
      <c r="B93" s="44"/>
      <c r="C93" s="43"/>
      <c r="D93" s="43">
        <v>-48700</v>
      </c>
      <c r="E93" s="8">
        <f t="shared" si="1"/>
        <v>9589000</v>
      </c>
      <c r="F93" s="43"/>
      <c r="G93" s="43"/>
      <c r="H93" s="43"/>
      <c r="I93" s="44" t="s">
        <v>263</v>
      </c>
    </row>
    <row r="94" spans="1:12">
      <c r="B94" s="39"/>
      <c r="C94" s="17"/>
      <c r="D94" s="17"/>
      <c r="E94" s="8">
        <f t="shared" si="1"/>
        <v>9589000</v>
      </c>
      <c r="F94" s="17"/>
      <c r="G94" s="17"/>
      <c r="H94" s="17"/>
      <c r="I94" s="10"/>
    </row>
    <row r="95" spans="1:12">
      <c r="B95" s="32"/>
      <c r="C95" s="17"/>
      <c r="D95" s="17"/>
      <c r="E95" s="8">
        <f t="shared" si="1"/>
        <v>9589000</v>
      </c>
      <c r="F95" s="17"/>
      <c r="G95" s="17"/>
      <c r="H95" s="17"/>
      <c r="I95" s="10"/>
    </row>
    <row r="96" spans="1:12">
      <c r="B96" s="39"/>
      <c r="C96" s="17"/>
      <c r="D96" s="17"/>
      <c r="E96" s="8">
        <f t="shared" si="1"/>
        <v>9589000</v>
      </c>
      <c r="F96" s="36"/>
      <c r="G96" s="36"/>
      <c r="H96" s="36"/>
    </row>
    <row r="97" spans="2:14">
      <c r="B97" s="2"/>
      <c r="C97" s="16"/>
      <c r="D97" s="16"/>
      <c r="E97" s="8">
        <f t="shared" si="1"/>
        <v>9589000</v>
      </c>
      <c r="F97" s="17"/>
      <c r="G97" s="17"/>
      <c r="H97" s="17"/>
      <c r="I97" s="10"/>
      <c r="K97" s="44" t="s">
        <v>790</v>
      </c>
    </row>
    <row r="98" spans="2:14">
      <c r="B98" s="2"/>
      <c r="C98" s="16"/>
      <c r="D98" s="16"/>
      <c r="E98" s="8">
        <f t="shared" si="1"/>
        <v>9589000</v>
      </c>
      <c r="F98" s="17"/>
      <c r="G98" s="17"/>
      <c r="H98" s="17"/>
      <c r="I98" s="48"/>
      <c r="J98" s="48"/>
      <c r="K98" s="44" t="s">
        <v>784</v>
      </c>
      <c r="L98" s="53">
        <v>-18000000</v>
      </c>
      <c r="M98" s="44" t="s">
        <v>788</v>
      </c>
      <c r="N98" s="44"/>
    </row>
    <row r="99" spans="2:14">
      <c r="B99" s="2"/>
      <c r="C99" s="16"/>
      <c r="D99" s="16"/>
      <c r="E99" s="8">
        <f t="shared" si="1"/>
        <v>9589000</v>
      </c>
      <c r="F99" s="17"/>
      <c r="G99" s="17"/>
      <c r="H99" s="17"/>
      <c r="I99" s="48"/>
      <c r="J99" s="48"/>
      <c r="K99" s="44" t="s">
        <v>784</v>
      </c>
      <c r="L99" s="53">
        <v>-35000000</v>
      </c>
      <c r="M99" s="44" t="s">
        <v>789</v>
      </c>
      <c r="N99" s="44"/>
    </row>
    <row r="100" spans="2:14">
      <c r="B100" s="2"/>
      <c r="C100" s="16"/>
      <c r="D100" s="16"/>
      <c r="E100" s="8">
        <f t="shared" si="1"/>
        <v>9589000</v>
      </c>
      <c r="F100" s="16"/>
      <c r="G100" s="16"/>
      <c r="H100" s="16"/>
      <c r="I100" s="48"/>
      <c r="J100" s="48"/>
      <c r="K100" s="44" t="s">
        <v>784</v>
      </c>
      <c r="L100" s="53">
        <v>-10000000</v>
      </c>
      <c r="M100" s="44" t="s">
        <v>782</v>
      </c>
      <c r="N100" s="44"/>
    </row>
    <row r="101" spans="2:14">
      <c r="B101" s="2"/>
      <c r="C101" s="16"/>
      <c r="D101" s="16"/>
      <c r="E101" s="8">
        <f t="shared" si="1"/>
        <v>9589000</v>
      </c>
      <c r="F101" s="16"/>
      <c r="G101" s="16"/>
      <c r="H101" s="16"/>
      <c r="I101" s="54"/>
      <c r="J101" s="48"/>
      <c r="K101" s="44" t="s">
        <v>785</v>
      </c>
      <c r="L101" s="53">
        <f>SUM(L98:L100)</f>
        <v>-63000000</v>
      </c>
      <c r="M101" s="44"/>
      <c r="N101" s="44"/>
    </row>
    <row r="102" spans="2:14">
      <c r="B102" s="2"/>
      <c r="C102" s="16"/>
      <c r="D102" s="16"/>
      <c r="E102" s="8">
        <f t="shared" si="1"/>
        <v>9589000</v>
      </c>
      <c r="F102" s="16"/>
      <c r="G102" s="16"/>
      <c r="H102" s="16"/>
      <c r="I102" s="48"/>
      <c r="J102" s="48"/>
      <c r="K102" s="44"/>
      <c r="L102" s="53">
        <v>80000000</v>
      </c>
      <c r="M102" s="44" t="s">
        <v>713</v>
      </c>
      <c r="N102" s="44"/>
    </row>
    <row r="103" spans="2:14">
      <c r="B103" s="2"/>
      <c r="C103" s="16"/>
      <c r="D103" s="16"/>
      <c r="E103" s="8">
        <f t="shared" si="1"/>
        <v>9589000</v>
      </c>
      <c r="F103" s="16"/>
      <c r="G103" s="16"/>
      <c r="H103" s="16"/>
      <c r="I103" s="48"/>
      <c r="J103" s="48"/>
      <c r="K103" s="44"/>
      <c r="L103" s="53">
        <f>L101+L102</f>
        <v>17000000</v>
      </c>
      <c r="M103" s="44" t="s">
        <v>714</v>
      </c>
      <c r="N103" s="44"/>
    </row>
    <row r="104" spans="2:14">
      <c r="B104" s="2"/>
      <c r="C104" s="16"/>
      <c r="D104" s="16"/>
      <c r="E104" s="8">
        <f t="shared" si="1"/>
        <v>9589000</v>
      </c>
      <c r="F104" s="16"/>
      <c r="G104" s="16"/>
      <c r="H104" s="16"/>
      <c r="I104" s="10"/>
      <c r="J104" s="10"/>
      <c r="K104" s="44" t="s">
        <v>784</v>
      </c>
      <c r="L104" s="53">
        <v>-10000000</v>
      </c>
      <c r="M104" s="44" t="s">
        <v>783</v>
      </c>
      <c r="N104" s="19"/>
    </row>
    <row r="105" spans="2:14">
      <c r="B105" s="2"/>
      <c r="C105" s="16"/>
      <c r="D105" s="16"/>
      <c r="E105" s="8">
        <f t="shared" si="1"/>
        <v>9589000</v>
      </c>
      <c r="F105" s="16"/>
      <c r="G105" s="16"/>
      <c r="H105" s="16"/>
      <c r="K105" s="44" t="s">
        <v>784</v>
      </c>
      <c r="L105" s="53">
        <v>-7000000</v>
      </c>
      <c r="M105" s="44" t="s">
        <v>786</v>
      </c>
      <c r="N105" s="19"/>
    </row>
    <row r="106" spans="2:14">
      <c r="B106" s="2"/>
      <c r="C106" s="16"/>
      <c r="D106" s="16"/>
      <c r="E106" s="8">
        <f t="shared" si="1"/>
        <v>9589000</v>
      </c>
      <c r="F106" s="16"/>
      <c r="G106" s="16"/>
      <c r="H106" s="16"/>
      <c r="K106" s="44" t="s">
        <v>714</v>
      </c>
      <c r="L106" s="53">
        <f>L103+L104+L105</f>
        <v>0</v>
      </c>
    </row>
    <row r="107" spans="2:14">
      <c r="B107" s="2"/>
      <c r="C107" s="16"/>
      <c r="D107" s="16"/>
      <c r="E107" s="8">
        <f t="shared" si="1"/>
        <v>9589000</v>
      </c>
      <c r="F107" s="16"/>
      <c r="G107" s="16"/>
      <c r="H107" s="16"/>
    </row>
    <row r="108" spans="2:14">
      <c r="B108" s="2"/>
      <c r="C108" s="17"/>
      <c r="D108" s="17"/>
      <c r="E108" s="8">
        <f t="shared" si="1"/>
        <v>9589000</v>
      </c>
      <c r="F108" s="17"/>
      <c r="G108" s="17"/>
      <c r="H108" s="17"/>
      <c r="I108" s="10"/>
    </row>
    <row r="109" spans="2:14">
      <c r="B109" s="32"/>
      <c r="C109" s="17"/>
      <c r="D109" s="17"/>
      <c r="E109" s="8">
        <f t="shared" si="1"/>
        <v>9589000</v>
      </c>
      <c r="F109" s="17"/>
      <c r="G109" s="17"/>
      <c r="H109" s="17"/>
      <c r="I109" s="10"/>
      <c r="J109" s="10"/>
      <c r="K109" s="10"/>
      <c r="L109" s="10"/>
      <c r="M109" s="10"/>
    </row>
    <row r="110" spans="2:14">
      <c r="B110" s="32"/>
      <c r="C110" s="17"/>
      <c r="D110" s="17"/>
      <c r="E110" s="8">
        <f t="shared" si="1"/>
        <v>9589000</v>
      </c>
      <c r="F110" s="17"/>
      <c r="G110" s="17"/>
      <c r="H110" s="17"/>
      <c r="I110" s="10"/>
      <c r="J110" s="10"/>
      <c r="K110" s="10"/>
      <c r="L110" s="10"/>
      <c r="M110" s="10"/>
    </row>
    <row r="111" spans="2:14">
      <c r="B111" s="32"/>
      <c r="C111" s="17"/>
      <c r="D111" s="17"/>
      <c r="E111" s="8">
        <f t="shared" si="1"/>
        <v>9589000</v>
      </c>
      <c r="F111" s="17"/>
      <c r="G111" s="17"/>
      <c r="H111" s="17"/>
      <c r="I111" s="10"/>
      <c r="J111" s="10"/>
      <c r="K111" s="10"/>
      <c r="L111" s="10"/>
      <c r="M111" s="10"/>
    </row>
    <row r="112" spans="2:14">
      <c r="B112" s="2"/>
      <c r="C112" s="16"/>
      <c r="D112" s="16"/>
      <c r="E112" s="8">
        <f t="shared" si="1"/>
        <v>9589000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2"/>
      <c r="C113" s="16"/>
      <c r="D113" s="16"/>
      <c r="E113" s="8">
        <f t="shared" si="1"/>
        <v>9589000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2"/>
      <c r="C114" s="16"/>
      <c r="D114" s="16"/>
      <c r="E114" s="8">
        <f t="shared" si="1"/>
        <v>9589000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9589000</v>
      </c>
      <c r="F115" s="16"/>
      <c r="G115" s="16"/>
      <c r="H115" s="16"/>
    </row>
    <row r="116" spans="2:13">
      <c r="B116" s="2"/>
      <c r="C116" s="16"/>
      <c r="D116" s="16"/>
      <c r="E116" s="8">
        <f t="shared" si="1"/>
        <v>9589000</v>
      </c>
      <c r="F116" s="16"/>
      <c r="G116" s="16"/>
      <c r="H116" s="16"/>
    </row>
    <row r="117" spans="2:13">
      <c r="B117" s="2"/>
      <c r="C117" s="16"/>
      <c r="D117" s="16"/>
      <c r="E117" s="8">
        <f t="shared" si="1"/>
        <v>9589000</v>
      </c>
      <c r="F117" s="16"/>
      <c r="G117" s="16"/>
      <c r="H117" s="16"/>
    </row>
    <row r="118" spans="2:13">
      <c r="B118" s="2"/>
      <c r="C118" s="16"/>
      <c r="D118" s="16"/>
      <c r="E118" s="8">
        <f t="shared" si="1"/>
        <v>9589000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9589000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9589000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9589000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9589000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9589000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9589000</v>
      </c>
      <c r="F124" s="16"/>
      <c r="G124" s="16"/>
      <c r="H124" s="16"/>
    </row>
    <row r="125" spans="2:13">
      <c r="C125" s="16"/>
      <c r="D125" s="16"/>
      <c r="E125" s="8">
        <f t="shared" si="1"/>
        <v>9589000</v>
      </c>
      <c r="G125" s="16"/>
      <c r="I125" s="24"/>
    </row>
    <row r="126" spans="2:13">
      <c r="C126" s="16"/>
      <c r="D126" s="16"/>
      <c r="E126" s="8">
        <f t="shared" si="1"/>
        <v>9589000</v>
      </c>
      <c r="I126" s="24"/>
    </row>
    <row r="127" spans="2:13">
      <c r="B127" s="2"/>
      <c r="C127" s="16"/>
      <c r="D127" s="16"/>
      <c r="E127" s="8">
        <f t="shared" si="1"/>
        <v>9589000</v>
      </c>
      <c r="F127" s="16"/>
      <c r="G127" s="16"/>
      <c r="H127" s="16"/>
    </row>
    <row r="128" spans="2:13">
      <c r="C128" s="16"/>
      <c r="D128" s="16"/>
      <c r="E128" s="8">
        <f t="shared" si="1"/>
        <v>9589000</v>
      </c>
      <c r="F128" s="16"/>
      <c r="G128" s="16"/>
      <c r="H128" s="16"/>
    </row>
    <row r="129" spans="2:8">
      <c r="C129" s="16"/>
      <c r="D129" s="16"/>
      <c r="E129" s="8">
        <f t="shared" si="1"/>
        <v>9589000</v>
      </c>
      <c r="F129" s="16"/>
      <c r="G129" s="16"/>
      <c r="H129" s="16"/>
    </row>
    <row r="130" spans="2:8">
      <c r="C130" s="16"/>
      <c r="D130" s="16"/>
      <c r="E130" s="8">
        <f t="shared" si="1"/>
        <v>9589000</v>
      </c>
      <c r="F130" s="16"/>
      <c r="G130" s="16"/>
      <c r="H130" s="16"/>
    </row>
    <row r="131" spans="2:8">
      <c r="C131" s="16"/>
      <c r="D131" s="16"/>
      <c r="E131" s="8">
        <f t="shared" si="1"/>
        <v>9589000</v>
      </c>
      <c r="F131" s="16"/>
      <c r="G131" s="16"/>
      <c r="H131" s="16"/>
    </row>
    <row r="132" spans="2:8">
      <c r="B132" s="2"/>
      <c r="C132" s="16"/>
      <c r="D132" s="16"/>
      <c r="E132" s="8">
        <f t="shared" si="1"/>
        <v>9589000</v>
      </c>
      <c r="F132" s="16"/>
      <c r="G132" s="16"/>
      <c r="H132" s="16"/>
    </row>
    <row r="133" spans="2:8">
      <c r="B133" s="2"/>
      <c r="C133" s="16"/>
      <c r="D133" s="16"/>
      <c r="E133" s="8">
        <f t="shared" si="1"/>
        <v>9589000</v>
      </c>
      <c r="F133" s="16"/>
      <c r="G133" s="16"/>
      <c r="H133" s="16"/>
    </row>
    <row r="134" spans="2:8">
      <c r="C134" s="16"/>
      <c r="D134" s="16"/>
      <c r="E134" s="8">
        <f t="shared" ref="E134:E153" si="2">E133+C134+D134</f>
        <v>9589000</v>
      </c>
      <c r="F134" s="16"/>
      <c r="G134" s="16"/>
      <c r="H134" s="16"/>
    </row>
    <row r="135" spans="2:8">
      <c r="C135" s="16"/>
      <c r="D135" s="16"/>
      <c r="E135" s="8">
        <f t="shared" si="2"/>
        <v>9589000</v>
      </c>
      <c r="F135" s="16"/>
      <c r="G135" s="16"/>
      <c r="H135" s="16"/>
    </row>
    <row r="136" spans="2:8">
      <c r="C136" s="16"/>
      <c r="D136" s="16"/>
      <c r="E136" s="8">
        <f t="shared" si="2"/>
        <v>9589000</v>
      </c>
      <c r="F136" s="16"/>
      <c r="G136" s="16"/>
      <c r="H136" s="16"/>
    </row>
    <row r="137" spans="2:8">
      <c r="C137" s="16"/>
      <c r="D137" s="16"/>
      <c r="E137" s="8">
        <f t="shared" si="2"/>
        <v>9589000</v>
      </c>
      <c r="F137" s="16"/>
      <c r="G137" s="16"/>
      <c r="H137" s="16"/>
    </row>
    <row r="138" spans="2:8">
      <c r="C138" s="16"/>
      <c r="D138" s="16"/>
      <c r="E138" s="8">
        <f t="shared" si="2"/>
        <v>9589000</v>
      </c>
      <c r="F138" s="16"/>
      <c r="G138" s="16"/>
      <c r="H138" s="16"/>
    </row>
    <row r="139" spans="2:8">
      <c r="C139" s="16"/>
      <c r="D139" s="16"/>
      <c r="E139" s="8">
        <f t="shared" si="2"/>
        <v>9589000</v>
      </c>
      <c r="F139" s="16"/>
      <c r="G139" s="16"/>
      <c r="H139" s="16"/>
    </row>
    <row r="140" spans="2:8">
      <c r="C140" s="16"/>
      <c r="D140" s="16"/>
      <c r="E140" s="8">
        <f t="shared" si="2"/>
        <v>9589000</v>
      </c>
      <c r="F140" s="16"/>
      <c r="G140" s="16"/>
      <c r="H140" s="16"/>
    </row>
    <row r="141" spans="2:8">
      <c r="C141" s="16"/>
      <c r="D141" s="16"/>
      <c r="E141" s="8">
        <f t="shared" si="2"/>
        <v>9589000</v>
      </c>
      <c r="F141" s="16"/>
      <c r="G141" s="16"/>
      <c r="H141" s="16"/>
    </row>
    <row r="142" spans="2:8">
      <c r="C142" s="16"/>
      <c r="D142" s="16"/>
      <c r="E142" s="8">
        <f t="shared" si="2"/>
        <v>9589000</v>
      </c>
      <c r="F142" s="16"/>
      <c r="G142" s="16"/>
      <c r="H142" s="16"/>
    </row>
    <row r="143" spans="2:8">
      <c r="C143" s="16"/>
      <c r="D143" s="16"/>
      <c r="E143" s="8">
        <f t="shared" si="2"/>
        <v>9589000</v>
      </c>
      <c r="F143" s="16"/>
      <c r="G143" s="16"/>
      <c r="H143" s="16"/>
    </row>
    <row r="144" spans="2:8">
      <c r="C144" s="16"/>
      <c r="D144" s="16"/>
      <c r="E144" s="8">
        <f t="shared" si="2"/>
        <v>9589000</v>
      </c>
      <c r="F144" s="16"/>
      <c r="G144" s="16"/>
      <c r="H144" s="16"/>
    </row>
    <row r="145" spans="3:12">
      <c r="C145" s="16"/>
      <c r="D145" s="16"/>
      <c r="E145" s="8">
        <f>E144+C145+D145</f>
        <v>9589000</v>
      </c>
      <c r="F145" s="16"/>
      <c r="G145" s="16"/>
      <c r="H145" s="16"/>
    </row>
    <row r="146" spans="3:12">
      <c r="C146" s="16"/>
      <c r="D146" s="16"/>
      <c r="E146" s="8">
        <f t="shared" si="2"/>
        <v>9589000</v>
      </c>
      <c r="F146" s="16"/>
      <c r="G146" s="16"/>
      <c r="H146" s="16"/>
    </row>
    <row r="147" spans="3:12">
      <c r="C147" s="16"/>
      <c r="D147" s="16"/>
      <c r="E147" s="8">
        <f t="shared" si="2"/>
        <v>9589000</v>
      </c>
      <c r="F147" s="16"/>
      <c r="G147" s="16"/>
      <c r="H147" s="16"/>
    </row>
    <row r="148" spans="3:12">
      <c r="C148" s="16"/>
      <c r="D148" s="16">
        <v>-8000000</v>
      </c>
      <c r="E148" s="8">
        <f t="shared" si="2"/>
        <v>1589000</v>
      </c>
      <c r="F148" s="16"/>
      <c r="G148" s="16"/>
      <c r="H148" s="16"/>
      <c r="I148" s="1" t="s">
        <v>557</v>
      </c>
    </row>
    <row r="149" spans="3:12">
      <c r="C149" s="16"/>
      <c r="D149" s="16"/>
      <c r="E149" s="8">
        <f t="shared" si="2"/>
        <v>1589000</v>
      </c>
      <c r="F149" s="16"/>
      <c r="G149" s="16"/>
      <c r="H149" s="16"/>
      <c r="I149" s="2"/>
    </row>
    <row r="150" spans="3:12">
      <c r="C150" s="16"/>
      <c r="D150" s="16"/>
      <c r="E150" s="8">
        <f t="shared" si="2"/>
        <v>1589000</v>
      </c>
      <c r="F150" s="16"/>
      <c r="G150" s="16"/>
      <c r="H150" s="16"/>
      <c r="J150" s="4"/>
    </row>
    <row r="151" spans="3:12">
      <c r="C151" s="16"/>
      <c r="D151" s="16"/>
      <c r="E151" s="8">
        <f t="shared" si="2"/>
        <v>1589000</v>
      </c>
      <c r="F151" s="16"/>
      <c r="G151" s="16"/>
      <c r="H151" s="16"/>
      <c r="J151" s="4"/>
      <c r="K151" s="2"/>
      <c r="L151" s="20"/>
    </row>
    <row r="152" spans="3:12">
      <c r="C152" s="16"/>
      <c r="D152" s="16"/>
      <c r="E152" s="8">
        <f>E151+C152+D152</f>
        <v>1589000</v>
      </c>
      <c r="F152" s="16"/>
      <c r="G152" s="16"/>
      <c r="H152" s="16"/>
      <c r="J152" s="4"/>
    </row>
    <row r="153" spans="3:12">
      <c r="C153" s="4"/>
      <c r="D153" s="16"/>
      <c r="E153" s="8">
        <f t="shared" si="2"/>
        <v>1589000</v>
      </c>
      <c r="F153" s="4"/>
      <c r="G153" s="4"/>
      <c r="H153" s="4"/>
      <c r="J153" s="4"/>
    </row>
    <row r="154" spans="3:12">
      <c r="C154" s="4"/>
      <c r="D154" s="4"/>
      <c r="E154" s="8"/>
      <c r="F154" s="4"/>
      <c r="G154" s="4"/>
      <c r="H154" s="4"/>
    </row>
    <row r="155" spans="3:12">
      <c r="C155" s="4"/>
      <c r="D155" s="4"/>
      <c r="E155" s="8"/>
      <c r="F155" s="4"/>
      <c r="G155" s="4"/>
      <c r="H155" s="4"/>
    </row>
    <row r="156" spans="3:12">
      <c r="C156" s="4"/>
      <c r="D156" s="4"/>
      <c r="E156" s="8"/>
      <c r="F156" s="4"/>
      <c r="G156" s="4"/>
      <c r="H156" s="4"/>
    </row>
    <row r="157" spans="3:12">
      <c r="C157" s="4"/>
      <c r="D157" s="4"/>
      <c r="E157" s="8"/>
      <c r="F157" s="4"/>
      <c r="G157" s="4"/>
      <c r="H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E160" s="7"/>
    </row>
    <row r="161" spans="5:5">
      <c r="E161" s="7"/>
    </row>
    <row r="162" spans="5:5">
      <c r="E162" s="7"/>
    </row>
  </sheetData>
  <pageMargins left="0.7" right="0.7" top="0.75" bottom="0.75" header="0.3" footer="0.3"/>
  <pageSetup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>
  <dimension ref="A2:AJ162"/>
  <sheetViews>
    <sheetView workbookViewId="0">
      <selection activeCell="I18" sqref="I18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9637700</v>
      </c>
      <c r="F4" s="29">
        <v>0</v>
      </c>
      <c r="G4" s="13"/>
      <c r="H4" s="22">
        <v>26375400</v>
      </c>
    </row>
    <row r="5" spans="2:11">
      <c r="B5" s="2"/>
      <c r="C5" s="16"/>
      <c r="D5" s="16"/>
      <c r="E5" s="8">
        <f>E4+C5+D5</f>
        <v>9637700</v>
      </c>
      <c r="F5" s="17"/>
      <c r="G5" s="17"/>
      <c r="H5" s="17"/>
    </row>
    <row r="6" spans="2:11">
      <c r="B6" s="2">
        <v>44166</v>
      </c>
      <c r="C6" s="16">
        <v>300000</v>
      </c>
      <c r="D6" s="16"/>
      <c r="E6" s="8">
        <f t="shared" ref="E6:E69" si="0">E5+C6+D6</f>
        <v>9937700</v>
      </c>
      <c r="F6" s="17"/>
      <c r="G6" s="17"/>
      <c r="H6" s="17"/>
      <c r="I6" s="1" t="s">
        <v>957</v>
      </c>
      <c r="J6" s="10"/>
      <c r="K6" s="10"/>
    </row>
    <row r="7" spans="2:11">
      <c r="B7" s="2">
        <v>44172</v>
      </c>
      <c r="C7" s="16">
        <v>200000</v>
      </c>
      <c r="D7" s="16"/>
      <c r="E7" s="8">
        <f>E6+C7+D7</f>
        <v>10137700</v>
      </c>
      <c r="F7" s="17"/>
      <c r="G7" s="17"/>
      <c r="H7" s="17"/>
      <c r="I7" s="10" t="s">
        <v>1123</v>
      </c>
      <c r="J7" s="10"/>
      <c r="K7" s="10"/>
    </row>
    <row r="8" spans="2:11">
      <c r="B8" s="2">
        <v>44172</v>
      </c>
      <c r="C8" s="16">
        <v>650000</v>
      </c>
      <c r="D8" s="16"/>
      <c r="E8" s="8">
        <f t="shared" si="0"/>
        <v>10787700</v>
      </c>
      <c r="G8" s="17"/>
      <c r="H8" s="17"/>
      <c r="I8" s="1" t="s">
        <v>1124</v>
      </c>
      <c r="J8" s="10"/>
      <c r="K8" s="10"/>
    </row>
    <row r="9" spans="2:11">
      <c r="B9" s="2">
        <v>44175</v>
      </c>
      <c r="C9" s="16"/>
      <c r="D9" s="16"/>
      <c r="E9" s="8">
        <f t="shared" si="0"/>
        <v>10787700</v>
      </c>
      <c r="F9" s="17"/>
      <c r="G9" s="17"/>
      <c r="H9" s="17">
        <v>5000000</v>
      </c>
      <c r="I9" s="1" t="s">
        <v>1125</v>
      </c>
      <c r="J9" s="10"/>
      <c r="K9" s="10"/>
    </row>
    <row r="10" spans="2:11">
      <c r="B10" s="2">
        <v>44176</v>
      </c>
      <c r="C10" s="16"/>
      <c r="D10" s="16"/>
      <c r="E10" s="8">
        <f t="shared" si="0"/>
        <v>10787700</v>
      </c>
      <c r="F10" s="17"/>
      <c r="G10" s="17"/>
      <c r="H10" s="17">
        <v>-91900</v>
      </c>
      <c r="I10" s="10" t="s">
        <v>976</v>
      </c>
      <c r="J10" s="10"/>
      <c r="K10" s="10"/>
    </row>
    <row r="11" spans="2:11">
      <c r="B11" s="2">
        <v>44176</v>
      </c>
      <c r="C11" s="17"/>
      <c r="D11" s="17"/>
      <c r="E11" s="8">
        <f t="shared" si="0"/>
        <v>10787700</v>
      </c>
      <c r="F11" s="17"/>
      <c r="G11" s="17"/>
      <c r="H11" s="17">
        <v>-122600</v>
      </c>
      <c r="I11" s="10" t="s">
        <v>977</v>
      </c>
      <c r="J11" s="50"/>
      <c r="K11" s="50"/>
    </row>
    <row r="12" spans="2:11">
      <c r="B12" s="2">
        <v>44176</v>
      </c>
      <c r="C12" s="17">
        <v>2500000</v>
      </c>
      <c r="D12" s="17"/>
      <c r="E12" s="8">
        <f t="shared" si="0"/>
        <v>13287700</v>
      </c>
      <c r="F12" s="17"/>
      <c r="G12" s="17"/>
      <c r="H12" s="17"/>
      <c r="I12" s="10" t="s">
        <v>577</v>
      </c>
      <c r="J12" s="50"/>
      <c r="K12" s="50"/>
    </row>
    <row r="13" spans="2:11">
      <c r="B13" s="2">
        <v>44183</v>
      </c>
      <c r="C13" s="17">
        <v>81000</v>
      </c>
      <c r="D13" s="17"/>
      <c r="E13" s="8">
        <f t="shared" si="0"/>
        <v>13368700</v>
      </c>
      <c r="F13" s="17"/>
      <c r="G13" s="17"/>
      <c r="H13" s="17"/>
      <c r="I13" s="10" t="s">
        <v>1126</v>
      </c>
      <c r="J13" s="50"/>
      <c r="K13" s="50"/>
    </row>
    <row r="14" spans="2:11">
      <c r="B14" s="2">
        <v>44189</v>
      </c>
      <c r="C14" s="17"/>
      <c r="D14" s="17">
        <v>-300000</v>
      </c>
      <c r="E14" s="8">
        <f t="shared" si="0"/>
        <v>13068700</v>
      </c>
      <c r="F14" s="17">
        <v>-300000</v>
      </c>
      <c r="G14" s="17"/>
      <c r="H14" s="17"/>
      <c r="I14" s="10" t="s">
        <v>1127</v>
      </c>
      <c r="J14" s="50"/>
      <c r="K14" s="50"/>
    </row>
    <row r="15" spans="2:11">
      <c r="B15" s="2">
        <v>44194</v>
      </c>
      <c r="C15" s="17"/>
      <c r="D15" s="17"/>
      <c r="E15" s="8">
        <f t="shared" si="0"/>
        <v>13068700</v>
      </c>
      <c r="F15" s="17"/>
      <c r="G15" s="17"/>
      <c r="H15" s="17">
        <v>150000</v>
      </c>
      <c r="I15" s="10" t="s">
        <v>1128</v>
      </c>
      <c r="J15" s="50"/>
      <c r="K15" s="50"/>
    </row>
    <row r="16" spans="2:11">
      <c r="B16" s="2">
        <v>44194</v>
      </c>
      <c r="C16" s="17"/>
      <c r="D16" s="17"/>
      <c r="E16" s="8">
        <f t="shared" si="0"/>
        <v>13068700</v>
      </c>
      <c r="F16" s="17"/>
      <c r="G16" s="17"/>
      <c r="H16" s="17">
        <v>-250300</v>
      </c>
      <c r="I16" s="1" t="s">
        <v>604</v>
      </c>
      <c r="J16" s="50"/>
      <c r="K16" s="50"/>
    </row>
    <row r="17" spans="2:15">
      <c r="B17" s="32">
        <v>44194</v>
      </c>
      <c r="C17" s="17"/>
      <c r="D17" s="17"/>
      <c r="E17" s="9">
        <f t="shared" si="0"/>
        <v>13068700</v>
      </c>
      <c r="F17" s="17"/>
      <c r="G17" s="17"/>
      <c r="H17" s="17">
        <v>-250300</v>
      </c>
      <c r="I17" s="10" t="s">
        <v>605</v>
      </c>
      <c r="J17" s="50"/>
      <c r="K17" s="50"/>
    </row>
    <row r="18" spans="2:15">
      <c r="B18" s="32">
        <v>44195</v>
      </c>
      <c r="C18" s="17"/>
      <c r="D18" s="17"/>
      <c r="E18" s="9">
        <f t="shared" si="0"/>
        <v>13068700</v>
      </c>
      <c r="F18" s="17"/>
      <c r="G18" s="36"/>
      <c r="H18" s="17">
        <v>4773000</v>
      </c>
      <c r="I18" s="10" t="s">
        <v>1129</v>
      </c>
      <c r="J18" s="50"/>
      <c r="K18" s="50"/>
      <c r="L18" s="20"/>
    </row>
    <row r="19" spans="2:15" ht="12.75" thickBot="1">
      <c r="B19" s="32"/>
      <c r="C19" s="17"/>
      <c r="D19" s="17"/>
      <c r="E19" s="8">
        <f t="shared" si="0"/>
        <v>13068700</v>
      </c>
      <c r="F19" s="17"/>
      <c r="G19" s="17"/>
      <c r="H19" s="17"/>
      <c r="I19" s="10"/>
      <c r="J19" s="50"/>
      <c r="K19" s="50"/>
    </row>
    <row r="20" spans="2:15">
      <c r="B20" s="32"/>
      <c r="C20" s="17"/>
      <c r="D20" s="17"/>
      <c r="E20" s="8">
        <f t="shared" si="0"/>
        <v>13068700</v>
      </c>
      <c r="F20" s="17">
        <f>SUM(F4:F19)</f>
        <v>-300000</v>
      </c>
      <c r="G20" s="17"/>
      <c r="H20" s="17">
        <f>SUM(H4:H19)</f>
        <v>35583300</v>
      </c>
      <c r="J20" s="50"/>
      <c r="K20" s="50"/>
      <c r="M20" s="57" t="s">
        <v>1026</v>
      </c>
      <c r="N20" s="58">
        <v>34200000</v>
      </c>
    </row>
    <row r="21" spans="2:15">
      <c r="B21" s="32"/>
      <c r="C21" s="17"/>
      <c r="D21" s="17"/>
      <c r="E21" s="8">
        <f t="shared" si="0"/>
        <v>13068700</v>
      </c>
      <c r="F21" s="17"/>
      <c r="G21" s="17"/>
      <c r="H21" s="17">
        <f>H20-F20</f>
        <v>35883300</v>
      </c>
      <c r="I21" s="10"/>
      <c r="J21" s="50"/>
      <c r="K21" s="50"/>
      <c r="M21" s="59" t="s">
        <v>1027</v>
      </c>
      <c r="N21" s="60">
        <v>-680000</v>
      </c>
    </row>
    <row r="22" spans="2:15" ht="12.75" thickBot="1">
      <c r="B22" s="32"/>
      <c r="C22" s="17"/>
      <c r="D22" s="17"/>
      <c r="E22" s="8">
        <f t="shared" si="0"/>
        <v>13068700</v>
      </c>
      <c r="F22" s="17"/>
      <c r="G22" s="17"/>
      <c r="H22" s="17"/>
      <c r="I22" s="50"/>
      <c r="J22" s="50"/>
      <c r="K22" s="50"/>
      <c r="M22" s="61" t="s">
        <v>1028</v>
      </c>
      <c r="N22" s="62">
        <f>N20+N21</f>
        <v>33520000</v>
      </c>
    </row>
    <row r="23" spans="2:15">
      <c r="B23" s="32"/>
      <c r="C23" s="17"/>
      <c r="D23" s="17"/>
      <c r="E23" s="8">
        <f t="shared" si="0"/>
        <v>13068700</v>
      </c>
      <c r="F23" s="17"/>
      <c r="G23" s="17"/>
      <c r="H23" s="17">
        <v>-2000000</v>
      </c>
      <c r="I23" s="10" t="s">
        <v>41</v>
      </c>
      <c r="J23" s="50"/>
      <c r="K23" s="50"/>
      <c r="M23" s="59" t="s">
        <v>1029</v>
      </c>
      <c r="N23" s="60">
        <f>N22*0.1</f>
        <v>3352000</v>
      </c>
      <c r="O23" s="1" t="s">
        <v>1030</v>
      </c>
    </row>
    <row r="24" spans="2:15">
      <c r="B24" s="32"/>
      <c r="C24" s="17"/>
      <c r="D24" s="17">
        <v>-2000000</v>
      </c>
      <c r="E24" s="8">
        <f t="shared" si="0"/>
        <v>11068700</v>
      </c>
      <c r="F24" s="17"/>
      <c r="G24" s="17"/>
      <c r="H24" s="17"/>
      <c r="I24" s="10" t="s">
        <v>42</v>
      </c>
      <c r="J24" s="50"/>
      <c r="K24" s="50"/>
      <c r="M24" s="59" t="s">
        <v>1031</v>
      </c>
      <c r="N24" s="60">
        <f>N22-30000000</f>
        <v>3520000</v>
      </c>
      <c r="O24" s="1" t="s">
        <v>1032</v>
      </c>
    </row>
    <row r="25" spans="2:15" ht="12.75" thickBot="1">
      <c r="B25" s="32"/>
      <c r="C25" s="17"/>
      <c r="D25" s="17"/>
      <c r="E25" s="8">
        <f t="shared" si="0"/>
        <v>11068700</v>
      </c>
      <c r="F25" s="17"/>
      <c r="G25" s="17"/>
      <c r="H25" s="17"/>
      <c r="I25" s="10"/>
      <c r="J25" s="20"/>
      <c r="K25" s="20"/>
      <c r="M25" s="61"/>
      <c r="N25" s="62">
        <v>270000</v>
      </c>
      <c r="O25" s="1" t="s">
        <v>1033</v>
      </c>
    </row>
    <row r="26" spans="2:15" ht="12.75" thickBot="1">
      <c r="B26" s="28" t="s">
        <v>47</v>
      </c>
      <c r="C26" s="22"/>
      <c r="D26" s="22"/>
      <c r="E26" s="14">
        <f t="shared" si="0"/>
        <v>11068700</v>
      </c>
      <c r="F26" s="22"/>
      <c r="G26" s="22"/>
      <c r="H26" s="22">
        <f>H21+H23</f>
        <v>33883300</v>
      </c>
      <c r="I26" s="10"/>
      <c r="J26" s="20"/>
      <c r="K26" s="20"/>
      <c r="M26" s="63" t="s">
        <v>1034</v>
      </c>
      <c r="N26" s="64">
        <f>SUM(N23:N25)</f>
        <v>7142000</v>
      </c>
    </row>
    <row r="27" spans="2:15">
      <c r="B27" s="32"/>
      <c r="C27" s="17"/>
      <c r="D27" s="17"/>
      <c r="E27" s="9">
        <f t="shared" si="0"/>
        <v>11068700</v>
      </c>
      <c r="F27" s="17"/>
      <c r="G27" s="17"/>
      <c r="H27" s="17"/>
      <c r="I27" s="10"/>
      <c r="J27" s="20"/>
      <c r="K27" s="20"/>
    </row>
    <row r="28" spans="2:15">
      <c r="B28" s="32"/>
      <c r="C28" s="17"/>
      <c r="D28" s="17"/>
      <c r="E28" s="8">
        <f t="shared" si="0"/>
        <v>11068700</v>
      </c>
      <c r="F28" s="17"/>
      <c r="G28" s="17"/>
      <c r="H28" s="16"/>
      <c r="I28" s="10"/>
      <c r="J28" s="20"/>
      <c r="K28" s="20"/>
      <c r="M28" s="44" t="s">
        <v>1035</v>
      </c>
      <c r="N28" s="44"/>
    </row>
    <row r="29" spans="2:15">
      <c r="B29" s="32"/>
      <c r="C29" s="17"/>
      <c r="D29" s="17"/>
      <c r="E29" s="8">
        <f t="shared" si="0"/>
        <v>11068700</v>
      </c>
      <c r="F29" s="17"/>
      <c r="G29" s="17"/>
      <c r="H29" s="17"/>
      <c r="J29" s="20"/>
      <c r="K29" s="20"/>
      <c r="M29" s="44" t="s">
        <v>1036</v>
      </c>
      <c r="N29" s="44"/>
    </row>
    <row r="30" spans="2:15">
      <c r="B30" s="32"/>
      <c r="C30" s="17"/>
      <c r="D30" s="17"/>
      <c r="E30" s="8">
        <f t="shared" si="0"/>
        <v>11068700</v>
      </c>
      <c r="F30" s="17"/>
      <c r="G30" s="17"/>
      <c r="H30" s="17"/>
      <c r="I30" s="10"/>
      <c r="J30" s="20"/>
      <c r="K30" s="20"/>
    </row>
    <row r="31" spans="2:15">
      <c r="B31" s="32"/>
      <c r="C31" s="17"/>
      <c r="D31" s="17"/>
      <c r="E31" s="8">
        <f t="shared" si="0"/>
        <v>11068700</v>
      </c>
      <c r="F31" s="17"/>
      <c r="G31" s="17"/>
      <c r="H31" s="17"/>
      <c r="I31" s="10"/>
      <c r="J31" s="20"/>
      <c r="K31" s="20"/>
    </row>
    <row r="32" spans="2:15">
      <c r="B32" s="2"/>
      <c r="C32" s="17"/>
      <c r="D32" s="17"/>
      <c r="E32" s="8">
        <f>E31+C32+D32</f>
        <v>11068700</v>
      </c>
      <c r="F32" s="17"/>
      <c r="G32" s="17"/>
      <c r="H32" s="16"/>
      <c r="I32" s="10"/>
    </row>
    <row r="33" spans="2:36">
      <c r="B33" s="32"/>
      <c r="C33" s="17"/>
      <c r="D33" s="17"/>
      <c r="E33" s="9">
        <f t="shared" si="0"/>
        <v>11068700</v>
      </c>
      <c r="F33" s="17"/>
      <c r="G33" s="17"/>
      <c r="H33" s="17"/>
      <c r="I33" s="10"/>
    </row>
    <row r="34" spans="2:36">
      <c r="B34" s="32"/>
      <c r="C34" s="17"/>
      <c r="D34" s="17"/>
      <c r="E34" s="9">
        <f t="shared" si="0"/>
        <v>11068700</v>
      </c>
      <c r="F34" s="17"/>
      <c r="G34" s="17"/>
      <c r="H34" s="17"/>
      <c r="I34" s="10"/>
    </row>
    <row r="35" spans="2:36">
      <c r="B35" s="32"/>
      <c r="C35" s="17"/>
      <c r="D35" s="17"/>
      <c r="E35" s="9">
        <f>E34+C35+D35</f>
        <v>11068700</v>
      </c>
      <c r="F35" s="17"/>
      <c r="G35" s="17"/>
      <c r="H35" s="16"/>
      <c r="I35" s="10"/>
    </row>
    <row r="36" spans="2:36">
      <c r="B36" s="32"/>
      <c r="C36" s="17"/>
      <c r="D36" s="17"/>
      <c r="E36" s="8">
        <f t="shared" si="0"/>
        <v>11068700</v>
      </c>
      <c r="F36" s="17"/>
      <c r="G36" s="17"/>
      <c r="H36" s="17"/>
      <c r="I36" s="10"/>
      <c r="L36" s="20"/>
      <c r="M36" s="20" t="s">
        <v>1068</v>
      </c>
    </row>
    <row r="37" spans="2:36">
      <c r="B37" s="32"/>
      <c r="C37" s="17"/>
      <c r="D37" s="17"/>
      <c r="E37" s="9">
        <f>E36+C37+D37</f>
        <v>11068700</v>
      </c>
      <c r="F37" s="36"/>
      <c r="G37" s="36"/>
      <c r="H37" s="36"/>
      <c r="I37" s="10"/>
      <c r="L37" s="20">
        <v>780000</v>
      </c>
      <c r="M37" s="20"/>
      <c r="N37" s="2">
        <v>44071</v>
      </c>
    </row>
    <row r="38" spans="2:36">
      <c r="B38" s="32"/>
      <c r="C38" s="17"/>
      <c r="D38" s="17"/>
      <c r="E38" s="9">
        <f t="shared" si="0"/>
        <v>11068700</v>
      </c>
      <c r="F38" s="17"/>
      <c r="G38" s="17"/>
      <c r="H38" s="17"/>
      <c r="I38" s="10"/>
      <c r="L38" s="20">
        <v>-70000</v>
      </c>
      <c r="M38" s="20" t="s">
        <v>1069</v>
      </c>
      <c r="N38" s="2">
        <v>44071</v>
      </c>
    </row>
    <row r="39" spans="2:36">
      <c r="B39" s="32"/>
      <c r="C39" s="17"/>
      <c r="D39" s="17"/>
      <c r="E39" s="8">
        <f t="shared" si="0"/>
        <v>11068700</v>
      </c>
      <c r="F39" s="17"/>
      <c r="G39" s="17"/>
      <c r="H39" s="17"/>
      <c r="I39" s="10"/>
      <c r="L39" s="20">
        <v>-25000</v>
      </c>
      <c r="M39" s="20" t="s">
        <v>1070</v>
      </c>
      <c r="N39" s="2">
        <v>44074</v>
      </c>
    </row>
    <row r="40" spans="2:36">
      <c r="B40" s="32"/>
      <c r="C40" s="17"/>
      <c r="D40" s="17"/>
      <c r="E40" s="8">
        <f t="shared" si="0"/>
        <v>11068700</v>
      </c>
      <c r="F40" s="17"/>
      <c r="G40" s="17"/>
      <c r="H40" s="17"/>
      <c r="I40" s="10"/>
      <c r="L40" s="20">
        <v>-30000</v>
      </c>
      <c r="M40" s="20" t="s">
        <v>1071</v>
      </c>
      <c r="N40" s="2">
        <v>44074</v>
      </c>
    </row>
    <row r="41" spans="2:36">
      <c r="B41" s="32"/>
      <c r="C41" s="17"/>
      <c r="D41" s="17"/>
      <c r="E41" s="8">
        <f t="shared" si="0"/>
        <v>11068700</v>
      </c>
      <c r="F41" s="17"/>
      <c r="G41" s="17"/>
      <c r="H41" s="17"/>
      <c r="J41" s="50"/>
      <c r="K41" s="10"/>
      <c r="L41" s="20">
        <v>-98000</v>
      </c>
      <c r="M41" s="20" t="s">
        <v>1072</v>
      </c>
      <c r="N41" s="2">
        <v>44074</v>
      </c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</row>
    <row r="42" spans="2:36">
      <c r="B42" s="32"/>
      <c r="C42" s="17"/>
      <c r="D42" s="17"/>
      <c r="E42" s="8">
        <f t="shared" si="0"/>
        <v>11068700</v>
      </c>
      <c r="F42" s="17"/>
      <c r="G42" s="17"/>
      <c r="H42" s="17"/>
      <c r="I42" s="10"/>
      <c r="J42" s="50"/>
      <c r="K42" s="10"/>
      <c r="L42" s="20">
        <v>-14000</v>
      </c>
      <c r="M42" s="20" t="s">
        <v>1073</v>
      </c>
      <c r="N42" s="2">
        <v>44074</v>
      </c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</row>
    <row r="43" spans="2:36">
      <c r="B43" s="32"/>
      <c r="C43" s="17"/>
      <c r="D43" s="17"/>
      <c r="E43" s="8">
        <f t="shared" si="0"/>
        <v>11068700</v>
      </c>
      <c r="F43" s="17"/>
      <c r="G43" s="17"/>
      <c r="H43" s="16"/>
      <c r="I43" s="10"/>
      <c r="J43" s="50"/>
      <c r="K43" s="10"/>
      <c r="L43" s="20">
        <v>-111000</v>
      </c>
      <c r="M43" s="20" t="s">
        <v>1074</v>
      </c>
      <c r="N43" s="2">
        <v>44074</v>
      </c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</row>
    <row r="44" spans="2:36">
      <c r="B44" s="32"/>
      <c r="C44" s="17"/>
      <c r="D44" s="17"/>
      <c r="E44" s="8">
        <f t="shared" si="0"/>
        <v>11068700</v>
      </c>
      <c r="F44" s="17"/>
      <c r="G44" s="17"/>
      <c r="H44" s="17"/>
      <c r="I44" s="10"/>
      <c r="J44" s="50"/>
      <c r="K44" s="10"/>
      <c r="L44" s="20">
        <v>-20000</v>
      </c>
      <c r="M44" s="20" t="s">
        <v>1075</v>
      </c>
      <c r="N44" s="2">
        <v>44074</v>
      </c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</row>
    <row r="45" spans="2:36">
      <c r="B45" s="32"/>
      <c r="C45" s="17"/>
      <c r="D45" s="17"/>
      <c r="E45" s="9">
        <f t="shared" si="0"/>
        <v>11068700</v>
      </c>
      <c r="F45" s="17"/>
      <c r="G45" s="17"/>
      <c r="H45" s="17"/>
      <c r="I45" s="10"/>
      <c r="J45" s="50"/>
      <c r="K45" s="10"/>
      <c r="L45" s="20">
        <v>-48500</v>
      </c>
      <c r="M45" s="1" t="s">
        <v>1120</v>
      </c>
      <c r="N45" s="2">
        <v>44056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</row>
    <row r="46" spans="2:36">
      <c r="B46" s="32"/>
      <c r="C46" s="17"/>
      <c r="D46" s="17"/>
      <c r="E46" s="8">
        <f t="shared" si="0"/>
        <v>11068700</v>
      </c>
      <c r="F46" s="17"/>
      <c r="G46" s="17"/>
      <c r="H46" s="17"/>
      <c r="I46" s="10"/>
      <c r="J46" s="50"/>
      <c r="K46" s="10"/>
      <c r="L46" s="20">
        <v>-11500</v>
      </c>
      <c r="M46" s="1" t="s">
        <v>1121</v>
      </c>
      <c r="N46" s="2">
        <v>44057</v>
      </c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</row>
    <row r="47" spans="2:36">
      <c r="B47" s="32"/>
      <c r="C47" s="17"/>
      <c r="D47" s="17"/>
      <c r="E47" s="8">
        <f t="shared" si="0"/>
        <v>11068700</v>
      </c>
      <c r="F47" s="17"/>
      <c r="G47" s="17"/>
      <c r="H47" s="17"/>
      <c r="I47" s="10"/>
      <c r="J47" s="50"/>
      <c r="K47" s="10"/>
      <c r="L47" s="20">
        <v>-47000</v>
      </c>
      <c r="M47" s="1" t="s">
        <v>1122</v>
      </c>
      <c r="N47" s="2">
        <v>44071</v>
      </c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</row>
    <row r="48" spans="2:36">
      <c r="B48" s="32"/>
      <c r="C48" s="17"/>
      <c r="D48" s="17"/>
      <c r="E48" s="8">
        <f t="shared" si="0"/>
        <v>11068700</v>
      </c>
      <c r="F48" s="17"/>
      <c r="G48" s="17"/>
      <c r="H48" s="17"/>
      <c r="I48" s="10"/>
      <c r="J48" s="54"/>
      <c r="K48" s="54"/>
      <c r="L48" s="10"/>
      <c r="M48" s="48"/>
      <c r="N48" s="48"/>
      <c r="O48" s="48"/>
      <c r="P48" s="48"/>
      <c r="Q48" s="48"/>
      <c r="R48" s="48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</row>
    <row r="49" spans="1:36">
      <c r="B49" s="32"/>
      <c r="C49" s="17"/>
      <c r="D49" s="17"/>
      <c r="E49" s="8">
        <f t="shared" si="0"/>
        <v>11068700</v>
      </c>
      <c r="F49" s="17"/>
      <c r="G49" s="17"/>
      <c r="H49" s="17"/>
      <c r="I49" s="10"/>
      <c r="J49" s="50"/>
      <c r="K49" s="5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</row>
    <row r="50" spans="1:36">
      <c r="B50" s="32"/>
      <c r="C50" s="17"/>
      <c r="D50" s="17"/>
      <c r="E50" s="8">
        <f t="shared" si="0"/>
        <v>11068700</v>
      </c>
      <c r="F50" s="17"/>
      <c r="G50" s="17"/>
      <c r="H50" s="17"/>
      <c r="I50" s="10"/>
      <c r="J50" s="54"/>
      <c r="K50" s="54"/>
      <c r="L50" s="48"/>
      <c r="M50" s="48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>
      <c r="A51" s="10"/>
      <c r="B51" s="32"/>
      <c r="C51" s="17"/>
      <c r="D51" s="17"/>
      <c r="E51" s="8">
        <f t="shared" si="0"/>
        <v>11068700</v>
      </c>
      <c r="F51" s="17"/>
      <c r="G51" s="17"/>
      <c r="H51" s="17"/>
      <c r="I51" s="10"/>
      <c r="J51" s="50"/>
      <c r="K51" s="50"/>
      <c r="L51" s="32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</row>
    <row r="52" spans="1:36">
      <c r="B52" s="39"/>
      <c r="C52" s="36"/>
      <c r="D52" s="36"/>
      <c r="E52" s="8">
        <f t="shared" si="0"/>
        <v>11068700</v>
      </c>
      <c r="F52" s="36"/>
      <c r="G52" s="36"/>
      <c r="H52" s="36"/>
      <c r="I52" s="10"/>
      <c r="J52" s="50"/>
      <c r="K52" s="50"/>
      <c r="L52" s="32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>
      <c r="B53" s="32"/>
      <c r="C53" s="17"/>
      <c r="D53" s="17"/>
      <c r="E53" s="8">
        <f t="shared" si="0"/>
        <v>11068700</v>
      </c>
      <c r="F53" s="17"/>
      <c r="G53" s="17"/>
      <c r="H53" s="17"/>
      <c r="I53" s="10"/>
      <c r="J53" s="50"/>
      <c r="K53" s="50"/>
      <c r="L53" s="32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</row>
    <row r="54" spans="1:36">
      <c r="B54" s="32"/>
      <c r="C54" s="17"/>
      <c r="D54" s="17"/>
      <c r="E54" s="8">
        <f t="shared" si="0"/>
        <v>11068700</v>
      </c>
      <c r="F54" s="17"/>
      <c r="G54" s="17"/>
      <c r="H54" s="17"/>
      <c r="I54" s="10"/>
      <c r="J54" s="50"/>
      <c r="K54" s="50"/>
      <c r="L54" s="32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</row>
    <row r="55" spans="1:36">
      <c r="B55" s="2"/>
      <c r="C55" s="17"/>
      <c r="D55" s="17"/>
      <c r="E55" s="8">
        <f t="shared" si="0"/>
        <v>11068700</v>
      </c>
      <c r="F55" s="17"/>
      <c r="G55" s="17"/>
      <c r="H55" s="17"/>
      <c r="I55" s="10"/>
      <c r="J55" s="50"/>
      <c r="K55" s="50"/>
      <c r="L55" s="32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</row>
    <row r="56" spans="1:36">
      <c r="B56" s="2"/>
      <c r="C56" s="17"/>
      <c r="D56" s="17"/>
      <c r="E56" s="8">
        <f t="shared" si="0"/>
        <v>11068700</v>
      </c>
      <c r="F56" s="17"/>
      <c r="G56" s="17"/>
      <c r="H56" s="17"/>
      <c r="I56" s="10"/>
      <c r="J56" s="50"/>
      <c r="K56" s="50"/>
      <c r="L56" s="32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</row>
    <row r="57" spans="1:36">
      <c r="B57" s="2"/>
      <c r="C57" s="17"/>
      <c r="D57" s="17"/>
      <c r="E57" s="8">
        <f t="shared" si="0"/>
        <v>11068700</v>
      </c>
      <c r="F57" s="17"/>
      <c r="G57" s="17"/>
      <c r="H57" s="17"/>
      <c r="I57" s="10"/>
      <c r="J57" s="50"/>
      <c r="K57" s="5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</row>
    <row r="58" spans="1:36">
      <c r="B58" s="2"/>
      <c r="C58" s="17"/>
      <c r="D58" s="17"/>
      <c r="E58" s="8">
        <f t="shared" si="0"/>
        <v>11068700</v>
      </c>
      <c r="F58" s="17"/>
      <c r="G58" s="17"/>
      <c r="H58" s="17"/>
      <c r="I58" s="10"/>
      <c r="J58" s="54"/>
      <c r="K58" s="54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36">
      <c r="B59" s="32"/>
      <c r="C59" s="17"/>
      <c r="D59" s="17"/>
      <c r="E59" s="8">
        <f t="shared" si="0"/>
        <v>11068700</v>
      </c>
      <c r="F59" s="17"/>
      <c r="G59" s="17"/>
      <c r="H59" s="17"/>
      <c r="I59" s="10"/>
      <c r="J59" s="54"/>
      <c r="K59" s="48"/>
      <c r="L59" s="32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</row>
    <row r="60" spans="1:36">
      <c r="B60" s="39"/>
      <c r="C60" s="36"/>
      <c r="D60" s="36"/>
      <c r="E60" s="8">
        <f t="shared" si="0"/>
        <v>11068700</v>
      </c>
      <c r="F60" s="36"/>
      <c r="G60" s="36"/>
      <c r="H60" s="36"/>
      <c r="J60" s="54"/>
      <c r="K60" s="48"/>
      <c r="L60" s="32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</row>
    <row r="61" spans="1:36">
      <c r="B61" s="32"/>
      <c r="C61" s="17"/>
      <c r="D61" s="17"/>
      <c r="E61" s="8">
        <f t="shared" si="0"/>
        <v>11068700</v>
      </c>
      <c r="F61" s="17"/>
      <c r="G61" s="17"/>
      <c r="H61" s="17"/>
      <c r="I61" s="10"/>
      <c r="J61" s="50"/>
      <c r="K61" s="10"/>
      <c r="L61" s="32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</row>
    <row r="62" spans="1:36">
      <c r="B62" s="32"/>
      <c r="C62" s="17"/>
      <c r="D62" s="17"/>
      <c r="E62" s="8">
        <f t="shared" si="0"/>
        <v>11068700</v>
      </c>
      <c r="F62" s="17"/>
      <c r="G62" s="17"/>
      <c r="H62" s="17"/>
      <c r="I62" s="10"/>
      <c r="J62" s="54"/>
      <c r="K62" s="54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36">
      <c r="B63" s="32"/>
      <c r="C63" s="17"/>
      <c r="D63" s="17"/>
      <c r="E63" s="8">
        <f t="shared" si="0"/>
        <v>11068700</v>
      </c>
      <c r="F63" s="17"/>
      <c r="G63" s="17"/>
      <c r="H63" s="17"/>
      <c r="I63" s="10"/>
      <c r="J63" s="20"/>
      <c r="K63" s="20"/>
    </row>
    <row r="64" spans="1:36">
      <c r="B64" s="32"/>
      <c r="C64" s="17"/>
      <c r="D64" s="17"/>
      <c r="E64" s="8">
        <f t="shared" si="0"/>
        <v>11068700</v>
      </c>
      <c r="F64" s="17"/>
      <c r="G64" s="17"/>
      <c r="H64" s="17"/>
      <c r="I64" s="10"/>
      <c r="J64" s="20"/>
      <c r="K64" s="20"/>
    </row>
    <row r="65" spans="2:13">
      <c r="B65" s="32"/>
      <c r="C65" s="17"/>
      <c r="D65" s="17"/>
      <c r="E65" s="8">
        <f t="shared" si="0"/>
        <v>11068700</v>
      </c>
      <c r="F65" s="17"/>
      <c r="G65" s="17"/>
      <c r="H65" s="17"/>
      <c r="I65" s="10"/>
      <c r="J65" s="20"/>
      <c r="K65" s="20"/>
    </row>
    <row r="66" spans="2:13">
      <c r="B66" s="32"/>
      <c r="C66" s="17"/>
      <c r="D66" s="17"/>
      <c r="E66" s="8">
        <f t="shared" si="0"/>
        <v>11068700</v>
      </c>
      <c r="F66" s="17"/>
      <c r="G66" s="17"/>
      <c r="H66" s="17"/>
      <c r="I66" s="10"/>
      <c r="J66" s="20"/>
      <c r="K66" s="20"/>
    </row>
    <row r="67" spans="2:13">
      <c r="B67" s="32"/>
      <c r="C67" s="17"/>
      <c r="D67" s="17"/>
      <c r="E67" s="8">
        <f t="shared" si="0"/>
        <v>11068700</v>
      </c>
      <c r="F67" s="17"/>
      <c r="G67" s="17"/>
      <c r="H67" s="17"/>
      <c r="I67" s="10"/>
    </row>
    <row r="68" spans="2:13">
      <c r="B68" s="32"/>
      <c r="C68" s="17"/>
      <c r="D68" s="17"/>
      <c r="E68" s="8">
        <f t="shared" si="0"/>
        <v>11068700</v>
      </c>
      <c r="F68" s="17"/>
      <c r="G68" s="17"/>
      <c r="H68" s="17"/>
      <c r="I68" s="10"/>
    </row>
    <row r="69" spans="2:13">
      <c r="B69" s="32"/>
      <c r="C69" s="17"/>
      <c r="D69" s="17"/>
      <c r="E69" s="8">
        <f t="shared" si="0"/>
        <v>11068700</v>
      </c>
      <c r="F69" s="17"/>
      <c r="G69" s="17"/>
      <c r="H69" s="17"/>
      <c r="I69" s="10"/>
      <c r="M69" s="2"/>
    </row>
    <row r="70" spans="2:13">
      <c r="B70" s="32"/>
      <c r="C70" s="17"/>
      <c r="D70" s="17"/>
      <c r="E70" s="8">
        <f t="shared" ref="E70:E133" si="1">E69+C70+D70</f>
        <v>11068700</v>
      </c>
      <c r="F70" s="17"/>
      <c r="G70" s="17"/>
      <c r="H70" s="17"/>
      <c r="I70" s="10"/>
      <c r="M70" s="2"/>
    </row>
    <row r="71" spans="2:13">
      <c r="B71" s="32"/>
      <c r="C71" s="17"/>
      <c r="D71" s="17"/>
      <c r="E71" s="8">
        <f t="shared" si="1"/>
        <v>11068700</v>
      </c>
      <c r="F71" s="17"/>
      <c r="G71" s="17"/>
      <c r="H71" s="17"/>
      <c r="I71" s="10"/>
    </row>
    <row r="72" spans="2:13">
      <c r="B72" s="32"/>
      <c r="C72" s="17"/>
      <c r="D72" s="17"/>
      <c r="E72" s="8">
        <f t="shared" si="1"/>
        <v>11068700</v>
      </c>
      <c r="F72" s="17"/>
      <c r="G72" s="17"/>
      <c r="H72" s="17"/>
    </row>
    <row r="73" spans="2:13">
      <c r="B73" s="32"/>
      <c r="C73" s="17"/>
      <c r="D73" s="17"/>
      <c r="E73" s="8">
        <f t="shared" si="1"/>
        <v>11068700</v>
      </c>
      <c r="F73" s="17"/>
      <c r="G73" s="17"/>
      <c r="H73" s="17"/>
      <c r="I73" s="10"/>
    </row>
    <row r="74" spans="2:13">
      <c r="B74" s="32"/>
      <c r="C74" s="17"/>
      <c r="D74" s="17"/>
      <c r="E74" s="8">
        <f t="shared" si="1"/>
        <v>11068700</v>
      </c>
      <c r="F74" s="17"/>
      <c r="G74" s="17"/>
      <c r="H74" s="17"/>
      <c r="I74" s="10"/>
    </row>
    <row r="75" spans="2:13">
      <c r="B75" s="32"/>
      <c r="C75" s="17"/>
      <c r="D75" s="17"/>
      <c r="E75" s="8">
        <f t="shared" si="1"/>
        <v>11068700</v>
      </c>
      <c r="F75" s="17"/>
      <c r="G75" s="17"/>
      <c r="H75" s="17"/>
      <c r="I75" s="10"/>
    </row>
    <row r="76" spans="2:13">
      <c r="B76" s="32"/>
      <c r="C76" s="17"/>
      <c r="D76" s="17"/>
      <c r="E76" s="8">
        <f t="shared" si="1"/>
        <v>11068700</v>
      </c>
      <c r="F76" s="17"/>
      <c r="G76" s="17"/>
      <c r="H76" s="17"/>
      <c r="I76" s="10"/>
      <c r="J76" s="20"/>
      <c r="K76" s="20"/>
    </row>
    <row r="77" spans="2:13">
      <c r="B77" s="32"/>
      <c r="C77" s="17"/>
      <c r="D77" s="17"/>
      <c r="E77" s="8">
        <f t="shared" si="1"/>
        <v>11068700</v>
      </c>
      <c r="F77" s="17"/>
      <c r="G77" s="17"/>
      <c r="H77" s="17"/>
      <c r="I77" s="10"/>
    </row>
    <row r="78" spans="2:13">
      <c r="B78" s="32"/>
      <c r="C78" s="17"/>
      <c r="D78" s="17"/>
      <c r="E78" s="8">
        <f t="shared" si="1"/>
        <v>11068700</v>
      </c>
      <c r="F78" s="17"/>
      <c r="G78" s="17"/>
      <c r="H78" s="17"/>
      <c r="I78" s="10"/>
      <c r="J78" s="20"/>
      <c r="K78" s="20"/>
    </row>
    <row r="79" spans="2:13">
      <c r="B79" s="32"/>
      <c r="C79" s="17"/>
      <c r="D79" s="17"/>
      <c r="E79" s="8">
        <f t="shared" si="1"/>
        <v>11068700</v>
      </c>
      <c r="F79" s="17"/>
      <c r="G79" s="17"/>
      <c r="H79" s="17"/>
      <c r="I79" s="10"/>
      <c r="J79" s="20"/>
      <c r="K79" s="20"/>
    </row>
    <row r="80" spans="2:13">
      <c r="B80" s="32"/>
      <c r="C80" s="17"/>
      <c r="D80" s="17"/>
      <c r="E80" s="8">
        <f t="shared" si="1"/>
        <v>11068700</v>
      </c>
      <c r="F80" s="17"/>
      <c r="G80" s="17"/>
      <c r="H80" s="17"/>
      <c r="I80" s="10"/>
      <c r="J80" s="20"/>
      <c r="K80" s="20"/>
    </row>
    <row r="81" spans="1:12">
      <c r="B81" s="32"/>
      <c r="C81" s="36"/>
      <c r="D81" s="17"/>
      <c r="E81" s="8">
        <f t="shared" si="1"/>
        <v>11068700</v>
      </c>
      <c r="F81" s="36"/>
      <c r="G81" s="36"/>
      <c r="H81" s="36"/>
      <c r="I81" s="10"/>
    </row>
    <row r="82" spans="1:12">
      <c r="B82" s="32"/>
      <c r="C82" s="17"/>
      <c r="D82" s="17"/>
      <c r="E82" s="8">
        <f t="shared" si="1"/>
        <v>11068700</v>
      </c>
      <c r="F82" s="17"/>
      <c r="G82" s="17"/>
      <c r="H82" s="17"/>
      <c r="I82" s="10"/>
    </row>
    <row r="83" spans="1:12">
      <c r="B83" s="32"/>
      <c r="C83" s="17"/>
      <c r="D83" s="17"/>
      <c r="E83" s="8">
        <f t="shared" si="1"/>
        <v>11068700</v>
      </c>
      <c r="F83" s="17"/>
      <c r="G83" s="17"/>
      <c r="H83" s="17"/>
      <c r="I83" s="10"/>
    </row>
    <row r="84" spans="1:12">
      <c r="B84" s="32"/>
      <c r="C84" s="17"/>
      <c r="D84" s="17"/>
      <c r="E84" s="8">
        <f t="shared" si="1"/>
        <v>11068700</v>
      </c>
      <c r="F84" s="17"/>
      <c r="G84" s="17"/>
      <c r="H84" s="17"/>
      <c r="I84" s="10"/>
    </row>
    <row r="85" spans="1:12">
      <c r="B85" s="32"/>
      <c r="C85" s="17"/>
      <c r="D85" s="17"/>
      <c r="E85" s="8">
        <f t="shared" si="1"/>
        <v>11068700</v>
      </c>
      <c r="F85" s="17"/>
      <c r="G85" s="17"/>
      <c r="H85" s="17"/>
      <c r="I85" s="10"/>
      <c r="J85" s="10"/>
      <c r="K85" s="10"/>
      <c r="L85" s="10"/>
    </row>
    <row r="86" spans="1:12">
      <c r="B86" s="32"/>
      <c r="C86" s="17"/>
      <c r="D86" s="17"/>
      <c r="E86" s="8">
        <f t="shared" si="1"/>
        <v>11068700</v>
      </c>
      <c r="F86" s="17"/>
      <c r="G86" s="17"/>
      <c r="H86" s="17"/>
      <c r="I86" s="10"/>
    </row>
    <row r="87" spans="1:12">
      <c r="B87" s="32"/>
      <c r="C87" s="17"/>
      <c r="D87" s="17"/>
      <c r="E87" s="8">
        <f t="shared" si="1"/>
        <v>11068700</v>
      </c>
      <c r="F87" s="17"/>
      <c r="G87" s="17"/>
      <c r="H87" s="17"/>
      <c r="I87" s="10"/>
      <c r="J87" s="10"/>
      <c r="K87" s="10"/>
    </row>
    <row r="88" spans="1:12">
      <c r="B88" s="2"/>
      <c r="C88" s="16"/>
      <c r="D88" s="16"/>
      <c r="E88" s="8">
        <f t="shared" si="1"/>
        <v>11068700</v>
      </c>
      <c r="F88" s="10"/>
      <c r="G88" s="10"/>
      <c r="H88" s="10"/>
      <c r="I88" s="10"/>
      <c r="J88" s="10"/>
      <c r="K88" s="10"/>
    </row>
    <row r="89" spans="1:12">
      <c r="B89" s="2"/>
      <c r="C89" s="16"/>
      <c r="D89" s="16"/>
      <c r="E89" s="8">
        <f t="shared" si="1"/>
        <v>11068700</v>
      </c>
      <c r="F89" s="10"/>
      <c r="G89" s="10"/>
      <c r="H89" s="17"/>
      <c r="I89" s="10"/>
      <c r="J89" s="10"/>
      <c r="K89" s="10"/>
    </row>
    <row r="90" spans="1:12">
      <c r="B90" s="39"/>
      <c r="C90" s="36"/>
      <c r="D90" s="36"/>
      <c r="E90" s="8">
        <f t="shared" si="1"/>
        <v>11068700</v>
      </c>
      <c r="F90" s="48"/>
      <c r="G90" s="48"/>
      <c r="H90" s="36"/>
      <c r="I90" s="10"/>
      <c r="J90" s="10"/>
      <c r="K90" s="10"/>
    </row>
    <row r="91" spans="1:12">
      <c r="B91" s="2"/>
      <c r="C91" s="16"/>
      <c r="D91" s="16"/>
      <c r="E91" s="8">
        <f t="shared" si="1"/>
        <v>11068700</v>
      </c>
      <c r="F91" s="17"/>
      <c r="G91" s="17"/>
      <c r="H91" s="10"/>
      <c r="I91" s="48"/>
      <c r="J91" s="10"/>
      <c r="K91" s="10"/>
    </row>
    <row r="92" spans="1:12">
      <c r="B92" s="2"/>
      <c r="C92" s="16"/>
      <c r="D92" s="16"/>
      <c r="E92" s="8">
        <f t="shared" si="1"/>
        <v>11068700</v>
      </c>
      <c r="F92" s="17"/>
      <c r="G92" s="17"/>
      <c r="H92" s="17"/>
      <c r="I92" s="48"/>
      <c r="J92" s="10"/>
      <c r="K92" s="10"/>
    </row>
    <row r="93" spans="1:12">
      <c r="A93" s="44"/>
      <c r="B93" s="44"/>
      <c r="C93" s="43"/>
      <c r="D93" s="43">
        <v>-48700</v>
      </c>
      <c r="E93" s="8">
        <f t="shared" si="1"/>
        <v>11020000</v>
      </c>
      <c r="F93" s="43"/>
      <c r="G93" s="43"/>
      <c r="H93" s="43"/>
      <c r="I93" s="44" t="s">
        <v>263</v>
      </c>
    </row>
    <row r="94" spans="1:12">
      <c r="B94" s="39"/>
      <c r="C94" s="17"/>
      <c r="D94" s="17"/>
      <c r="E94" s="8">
        <f t="shared" si="1"/>
        <v>11020000</v>
      </c>
      <c r="F94" s="17"/>
      <c r="G94" s="17"/>
      <c r="H94" s="17"/>
      <c r="I94" s="10"/>
    </row>
    <row r="95" spans="1:12">
      <c r="B95" s="32"/>
      <c r="C95" s="17"/>
      <c r="D95" s="17"/>
      <c r="E95" s="8">
        <f t="shared" si="1"/>
        <v>11020000</v>
      </c>
      <c r="F95" s="17"/>
      <c r="G95" s="17"/>
      <c r="H95" s="17"/>
      <c r="I95" s="10"/>
    </row>
    <row r="96" spans="1:12">
      <c r="B96" s="39"/>
      <c r="C96" s="17"/>
      <c r="D96" s="17"/>
      <c r="E96" s="8">
        <f t="shared" si="1"/>
        <v>11020000</v>
      </c>
      <c r="F96" s="36"/>
      <c r="G96" s="36"/>
      <c r="H96" s="36"/>
    </row>
    <row r="97" spans="2:14">
      <c r="B97" s="2"/>
      <c r="C97" s="16"/>
      <c r="D97" s="16"/>
      <c r="E97" s="8">
        <f t="shared" si="1"/>
        <v>11020000</v>
      </c>
      <c r="F97" s="17"/>
      <c r="G97" s="17"/>
      <c r="H97" s="17"/>
      <c r="I97" s="10"/>
      <c r="K97" s="44" t="s">
        <v>790</v>
      </c>
    </row>
    <row r="98" spans="2:14">
      <c r="B98" s="2"/>
      <c r="C98" s="16"/>
      <c r="D98" s="16"/>
      <c r="E98" s="8">
        <f t="shared" si="1"/>
        <v>11020000</v>
      </c>
      <c r="F98" s="17"/>
      <c r="G98" s="17"/>
      <c r="H98" s="17"/>
      <c r="I98" s="48"/>
      <c r="J98" s="48"/>
      <c r="K98" s="44" t="s">
        <v>784</v>
      </c>
      <c r="L98" s="53">
        <v>-18000000</v>
      </c>
      <c r="M98" s="44" t="s">
        <v>788</v>
      </c>
      <c r="N98" s="44"/>
    </row>
    <row r="99" spans="2:14">
      <c r="B99" s="2"/>
      <c r="C99" s="16"/>
      <c r="D99" s="16"/>
      <c r="E99" s="8">
        <f t="shared" si="1"/>
        <v>11020000</v>
      </c>
      <c r="F99" s="17"/>
      <c r="G99" s="17"/>
      <c r="H99" s="17"/>
      <c r="I99" s="48"/>
      <c r="J99" s="48"/>
      <c r="K99" s="44" t="s">
        <v>784</v>
      </c>
      <c r="L99" s="53">
        <v>-35000000</v>
      </c>
      <c r="M99" s="44" t="s">
        <v>789</v>
      </c>
      <c r="N99" s="44"/>
    </row>
    <row r="100" spans="2:14">
      <c r="B100" s="2"/>
      <c r="C100" s="16"/>
      <c r="D100" s="16"/>
      <c r="E100" s="8">
        <f t="shared" si="1"/>
        <v>11020000</v>
      </c>
      <c r="F100" s="16"/>
      <c r="G100" s="16"/>
      <c r="H100" s="16"/>
      <c r="I100" s="48"/>
      <c r="J100" s="48"/>
      <c r="K100" s="44" t="s">
        <v>784</v>
      </c>
      <c r="L100" s="53">
        <v>-10000000</v>
      </c>
      <c r="M100" s="44" t="s">
        <v>782</v>
      </c>
      <c r="N100" s="44"/>
    </row>
    <row r="101" spans="2:14">
      <c r="B101" s="2"/>
      <c r="C101" s="16"/>
      <c r="D101" s="16"/>
      <c r="E101" s="8">
        <f t="shared" si="1"/>
        <v>11020000</v>
      </c>
      <c r="F101" s="16"/>
      <c r="G101" s="16"/>
      <c r="H101" s="16"/>
      <c r="I101" s="54"/>
      <c r="J101" s="48"/>
      <c r="K101" s="44" t="s">
        <v>785</v>
      </c>
      <c r="L101" s="53">
        <f>SUM(L98:L100)</f>
        <v>-63000000</v>
      </c>
      <c r="M101" s="44"/>
      <c r="N101" s="44"/>
    </row>
    <row r="102" spans="2:14">
      <c r="B102" s="2"/>
      <c r="C102" s="16"/>
      <c r="D102" s="16"/>
      <c r="E102" s="8">
        <f t="shared" si="1"/>
        <v>11020000</v>
      </c>
      <c r="F102" s="16"/>
      <c r="G102" s="16"/>
      <c r="H102" s="16"/>
      <c r="I102" s="48"/>
      <c r="J102" s="48"/>
      <c r="K102" s="44"/>
      <c r="L102" s="53">
        <v>80000000</v>
      </c>
      <c r="M102" s="44" t="s">
        <v>713</v>
      </c>
      <c r="N102" s="44"/>
    </row>
    <row r="103" spans="2:14">
      <c r="B103" s="2"/>
      <c r="C103" s="16"/>
      <c r="D103" s="16"/>
      <c r="E103" s="8">
        <f t="shared" si="1"/>
        <v>11020000</v>
      </c>
      <c r="F103" s="16"/>
      <c r="G103" s="16"/>
      <c r="H103" s="16"/>
      <c r="I103" s="48"/>
      <c r="J103" s="48"/>
      <c r="K103" s="44"/>
      <c r="L103" s="53">
        <f>L101+L102</f>
        <v>17000000</v>
      </c>
      <c r="M103" s="44" t="s">
        <v>714</v>
      </c>
      <c r="N103" s="44"/>
    </row>
    <row r="104" spans="2:14">
      <c r="B104" s="2"/>
      <c r="C104" s="16"/>
      <c r="D104" s="16"/>
      <c r="E104" s="8">
        <f t="shared" si="1"/>
        <v>11020000</v>
      </c>
      <c r="F104" s="16"/>
      <c r="G104" s="16"/>
      <c r="H104" s="16"/>
      <c r="I104" s="10"/>
      <c r="J104" s="10"/>
      <c r="K104" s="44" t="s">
        <v>784</v>
      </c>
      <c r="L104" s="53">
        <v>-10000000</v>
      </c>
      <c r="M104" s="44" t="s">
        <v>783</v>
      </c>
      <c r="N104" s="19"/>
    </row>
    <row r="105" spans="2:14">
      <c r="B105" s="2"/>
      <c r="C105" s="16"/>
      <c r="D105" s="16"/>
      <c r="E105" s="8">
        <f t="shared" si="1"/>
        <v>11020000</v>
      </c>
      <c r="F105" s="16"/>
      <c r="G105" s="16"/>
      <c r="H105" s="16"/>
      <c r="K105" s="44" t="s">
        <v>784</v>
      </c>
      <c r="L105" s="53">
        <v>-7000000</v>
      </c>
      <c r="M105" s="44" t="s">
        <v>786</v>
      </c>
      <c r="N105" s="19"/>
    </row>
    <row r="106" spans="2:14">
      <c r="B106" s="2"/>
      <c r="C106" s="16"/>
      <c r="D106" s="16"/>
      <c r="E106" s="8">
        <f t="shared" si="1"/>
        <v>11020000</v>
      </c>
      <c r="F106" s="16"/>
      <c r="G106" s="16"/>
      <c r="H106" s="16"/>
      <c r="K106" s="44" t="s">
        <v>714</v>
      </c>
      <c r="L106" s="53">
        <f>L103+L104+L105</f>
        <v>0</v>
      </c>
    </row>
    <row r="107" spans="2:14">
      <c r="B107" s="2"/>
      <c r="C107" s="16"/>
      <c r="D107" s="16"/>
      <c r="E107" s="8">
        <f t="shared" si="1"/>
        <v>11020000</v>
      </c>
      <c r="F107" s="16"/>
      <c r="G107" s="16"/>
      <c r="H107" s="16"/>
    </row>
    <row r="108" spans="2:14">
      <c r="B108" s="2"/>
      <c r="C108" s="17"/>
      <c r="D108" s="17"/>
      <c r="E108" s="8">
        <f t="shared" si="1"/>
        <v>11020000</v>
      </c>
      <c r="F108" s="17"/>
      <c r="G108" s="17"/>
      <c r="H108" s="17"/>
      <c r="I108" s="10"/>
    </row>
    <row r="109" spans="2:14">
      <c r="B109" s="32"/>
      <c r="C109" s="17"/>
      <c r="D109" s="17"/>
      <c r="E109" s="8">
        <f t="shared" si="1"/>
        <v>11020000</v>
      </c>
      <c r="F109" s="17"/>
      <c r="G109" s="17"/>
      <c r="H109" s="17"/>
      <c r="I109" s="10"/>
      <c r="J109" s="10"/>
      <c r="K109" s="10"/>
      <c r="L109" s="10"/>
      <c r="M109" s="10"/>
    </row>
    <row r="110" spans="2:14">
      <c r="B110" s="32"/>
      <c r="C110" s="17"/>
      <c r="D110" s="17"/>
      <c r="E110" s="8">
        <f t="shared" si="1"/>
        <v>11020000</v>
      </c>
      <c r="F110" s="17"/>
      <c r="G110" s="17"/>
      <c r="H110" s="17"/>
      <c r="I110" s="10"/>
      <c r="J110" s="10"/>
      <c r="K110" s="10"/>
      <c r="L110" s="10"/>
      <c r="M110" s="10"/>
    </row>
    <row r="111" spans="2:14">
      <c r="B111" s="32"/>
      <c r="C111" s="17"/>
      <c r="D111" s="17"/>
      <c r="E111" s="8">
        <f t="shared" si="1"/>
        <v>11020000</v>
      </c>
      <c r="F111" s="17"/>
      <c r="G111" s="17"/>
      <c r="H111" s="17"/>
      <c r="I111" s="10"/>
      <c r="J111" s="10"/>
      <c r="K111" s="10"/>
      <c r="L111" s="10"/>
      <c r="M111" s="10"/>
    </row>
    <row r="112" spans="2:14">
      <c r="B112" s="2"/>
      <c r="C112" s="16"/>
      <c r="D112" s="16"/>
      <c r="E112" s="8">
        <f t="shared" si="1"/>
        <v>11020000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2"/>
      <c r="C113" s="16"/>
      <c r="D113" s="16"/>
      <c r="E113" s="8">
        <f t="shared" si="1"/>
        <v>11020000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2"/>
      <c r="C114" s="16"/>
      <c r="D114" s="16"/>
      <c r="E114" s="8">
        <f t="shared" si="1"/>
        <v>11020000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11020000</v>
      </c>
      <c r="F115" s="16"/>
      <c r="G115" s="16"/>
      <c r="H115" s="16"/>
    </row>
    <row r="116" spans="2:13">
      <c r="B116" s="2"/>
      <c r="C116" s="16"/>
      <c r="D116" s="16"/>
      <c r="E116" s="8">
        <f t="shared" si="1"/>
        <v>11020000</v>
      </c>
      <c r="F116" s="16"/>
      <c r="G116" s="16"/>
      <c r="H116" s="16"/>
    </row>
    <row r="117" spans="2:13">
      <c r="B117" s="2"/>
      <c r="C117" s="16"/>
      <c r="D117" s="16"/>
      <c r="E117" s="8">
        <f t="shared" si="1"/>
        <v>11020000</v>
      </c>
      <c r="F117" s="16"/>
      <c r="G117" s="16"/>
      <c r="H117" s="16"/>
    </row>
    <row r="118" spans="2:13">
      <c r="B118" s="2"/>
      <c r="C118" s="16"/>
      <c r="D118" s="16"/>
      <c r="E118" s="8">
        <f t="shared" si="1"/>
        <v>11020000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11020000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11020000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11020000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11020000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11020000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11020000</v>
      </c>
      <c r="F124" s="16"/>
      <c r="G124" s="16"/>
      <c r="H124" s="16"/>
    </row>
    <row r="125" spans="2:13">
      <c r="C125" s="16"/>
      <c r="D125" s="16"/>
      <c r="E125" s="8">
        <f t="shared" si="1"/>
        <v>11020000</v>
      </c>
      <c r="G125" s="16"/>
      <c r="I125" s="24"/>
    </row>
    <row r="126" spans="2:13">
      <c r="C126" s="16"/>
      <c r="D126" s="16"/>
      <c r="E126" s="8">
        <f t="shared" si="1"/>
        <v>11020000</v>
      </c>
      <c r="I126" s="24"/>
    </row>
    <row r="127" spans="2:13">
      <c r="B127" s="2"/>
      <c r="C127" s="16"/>
      <c r="D127" s="16"/>
      <c r="E127" s="8">
        <f t="shared" si="1"/>
        <v>11020000</v>
      </c>
      <c r="F127" s="16"/>
      <c r="G127" s="16"/>
      <c r="H127" s="16"/>
    </row>
    <row r="128" spans="2:13">
      <c r="C128" s="16"/>
      <c r="D128" s="16"/>
      <c r="E128" s="8">
        <f t="shared" si="1"/>
        <v>11020000</v>
      </c>
      <c r="F128" s="16"/>
      <c r="G128" s="16"/>
      <c r="H128" s="16"/>
    </row>
    <row r="129" spans="2:8">
      <c r="C129" s="16"/>
      <c r="D129" s="16"/>
      <c r="E129" s="8">
        <f t="shared" si="1"/>
        <v>11020000</v>
      </c>
      <c r="F129" s="16"/>
      <c r="G129" s="16"/>
      <c r="H129" s="16"/>
    </row>
    <row r="130" spans="2:8">
      <c r="C130" s="16"/>
      <c r="D130" s="16"/>
      <c r="E130" s="8">
        <f t="shared" si="1"/>
        <v>11020000</v>
      </c>
      <c r="F130" s="16"/>
      <c r="G130" s="16"/>
      <c r="H130" s="16"/>
    </row>
    <row r="131" spans="2:8">
      <c r="C131" s="16"/>
      <c r="D131" s="16"/>
      <c r="E131" s="8">
        <f t="shared" si="1"/>
        <v>11020000</v>
      </c>
      <c r="F131" s="16"/>
      <c r="G131" s="16"/>
      <c r="H131" s="16"/>
    </row>
    <row r="132" spans="2:8">
      <c r="B132" s="2"/>
      <c r="C132" s="16"/>
      <c r="D132" s="16"/>
      <c r="E132" s="8">
        <f t="shared" si="1"/>
        <v>11020000</v>
      </c>
      <c r="F132" s="16"/>
      <c r="G132" s="16"/>
      <c r="H132" s="16"/>
    </row>
    <row r="133" spans="2:8">
      <c r="B133" s="2"/>
      <c r="C133" s="16"/>
      <c r="D133" s="16"/>
      <c r="E133" s="8">
        <f t="shared" si="1"/>
        <v>11020000</v>
      </c>
      <c r="F133" s="16"/>
      <c r="G133" s="16"/>
      <c r="H133" s="16"/>
    </row>
    <row r="134" spans="2:8">
      <c r="C134" s="16"/>
      <c r="D134" s="16"/>
      <c r="E134" s="8">
        <f t="shared" ref="E134:E153" si="2">E133+C134+D134</f>
        <v>11020000</v>
      </c>
      <c r="F134" s="16"/>
      <c r="G134" s="16"/>
      <c r="H134" s="16"/>
    </row>
    <row r="135" spans="2:8">
      <c r="C135" s="16"/>
      <c r="D135" s="16"/>
      <c r="E135" s="8">
        <f t="shared" si="2"/>
        <v>11020000</v>
      </c>
      <c r="F135" s="16"/>
      <c r="G135" s="16"/>
      <c r="H135" s="16"/>
    </row>
    <row r="136" spans="2:8">
      <c r="C136" s="16"/>
      <c r="D136" s="16"/>
      <c r="E136" s="8">
        <f t="shared" si="2"/>
        <v>11020000</v>
      </c>
      <c r="F136" s="16"/>
      <c r="G136" s="16"/>
      <c r="H136" s="16"/>
    </row>
    <row r="137" spans="2:8">
      <c r="C137" s="16"/>
      <c r="D137" s="16"/>
      <c r="E137" s="8">
        <f t="shared" si="2"/>
        <v>11020000</v>
      </c>
      <c r="F137" s="16"/>
      <c r="G137" s="16"/>
      <c r="H137" s="16"/>
    </row>
    <row r="138" spans="2:8">
      <c r="C138" s="16"/>
      <c r="D138" s="16"/>
      <c r="E138" s="8">
        <f t="shared" si="2"/>
        <v>11020000</v>
      </c>
      <c r="F138" s="16"/>
      <c r="G138" s="16"/>
      <c r="H138" s="16"/>
    </row>
    <row r="139" spans="2:8">
      <c r="C139" s="16"/>
      <c r="D139" s="16"/>
      <c r="E139" s="8">
        <f t="shared" si="2"/>
        <v>11020000</v>
      </c>
      <c r="F139" s="16"/>
      <c r="G139" s="16"/>
      <c r="H139" s="16"/>
    </row>
    <row r="140" spans="2:8">
      <c r="C140" s="16"/>
      <c r="D140" s="16"/>
      <c r="E140" s="8">
        <f t="shared" si="2"/>
        <v>11020000</v>
      </c>
      <c r="F140" s="16"/>
      <c r="G140" s="16"/>
      <c r="H140" s="16"/>
    </row>
    <row r="141" spans="2:8">
      <c r="C141" s="16"/>
      <c r="D141" s="16"/>
      <c r="E141" s="8">
        <f t="shared" si="2"/>
        <v>11020000</v>
      </c>
      <c r="F141" s="16"/>
      <c r="G141" s="16"/>
      <c r="H141" s="16"/>
    </row>
    <row r="142" spans="2:8">
      <c r="C142" s="16"/>
      <c r="D142" s="16"/>
      <c r="E142" s="8">
        <f t="shared" si="2"/>
        <v>11020000</v>
      </c>
      <c r="F142" s="16"/>
      <c r="G142" s="16"/>
      <c r="H142" s="16"/>
    </row>
    <row r="143" spans="2:8">
      <c r="C143" s="16"/>
      <c r="D143" s="16"/>
      <c r="E143" s="8">
        <f t="shared" si="2"/>
        <v>11020000</v>
      </c>
      <c r="F143" s="16"/>
      <c r="G143" s="16"/>
      <c r="H143" s="16"/>
    </row>
    <row r="144" spans="2:8">
      <c r="C144" s="16"/>
      <c r="D144" s="16"/>
      <c r="E144" s="8">
        <f t="shared" si="2"/>
        <v>11020000</v>
      </c>
      <c r="F144" s="16"/>
      <c r="G144" s="16"/>
      <c r="H144" s="16"/>
    </row>
    <row r="145" spans="3:12">
      <c r="C145" s="16"/>
      <c r="D145" s="16"/>
      <c r="E145" s="8">
        <f>E144+C145+D145</f>
        <v>11020000</v>
      </c>
      <c r="F145" s="16"/>
      <c r="G145" s="16"/>
      <c r="H145" s="16"/>
    </row>
    <row r="146" spans="3:12">
      <c r="C146" s="16"/>
      <c r="D146" s="16"/>
      <c r="E146" s="8">
        <f t="shared" si="2"/>
        <v>11020000</v>
      </c>
      <c r="F146" s="16"/>
      <c r="G146" s="16"/>
      <c r="H146" s="16"/>
    </row>
    <row r="147" spans="3:12">
      <c r="C147" s="16"/>
      <c r="D147" s="16">
        <v>-900000</v>
      </c>
      <c r="E147" s="8">
        <f t="shared" si="2"/>
        <v>10120000</v>
      </c>
      <c r="F147" s="16"/>
      <c r="G147" s="16"/>
      <c r="H147" s="16"/>
      <c r="I147" s="1" t="s">
        <v>552</v>
      </c>
    </row>
    <row r="148" spans="3:12">
      <c r="C148" s="16"/>
      <c r="D148" s="16">
        <v>-10000000</v>
      </c>
      <c r="E148" s="8">
        <f t="shared" si="2"/>
        <v>120000</v>
      </c>
      <c r="F148" s="16"/>
      <c r="G148" s="16"/>
      <c r="H148" s="16"/>
      <c r="I148" s="1" t="s">
        <v>557</v>
      </c>
    </row>
    <row r="149" spans="3:12">
      <c r="C149" s="16"/>
      <c r="D149" s="16"/>
      <c r="E149" s="8">
        <f t="shared" si="2"/>
        <v>120000</v>
      </c>
      <c r="F149" s="16"/>
      <c r="G149" s="16"/>
      <c r="H149" s="16"/>
      <c r="I149" s="2"/>
    </row>
    <row r="150" spans="3:12">
      <c r="C150" s="16"/>
      <c r="D150" s="16"/>
      <c r="E150" s="8">
        <f t="shared" si="2"/>
        <v>120000</v>
      </c>
      <c r="F150" s="16"/>
      <c r="G150" s="16"/>
      <c r="H150" s="16"/>
      <c r="J150" s="4"/>
    </row>
    <row r="151" spans="3:12">
      <c r="C151" s="16"/>
      <c r="D151" s="16"/>
      <c r="E151" s="8">
        <f t="shared" si="2"/>
        <v>120000</v>
      </c>
      <c r="F151" s="16"/>
      <c r="G151" s="16"/>
      <c r="H151" s="16"/>
      <c r="J151" s="4"/>
      <c r="K151" s="2"/>
      <c r="L151" s="20"/>
    </row>
    <row r="152" spans="3:12">
      <c r="C152" s="16"/>
      <c r="D152" s="16"/>
      <c r="E152" s="8">
        <f>E151+C152+D152</f>
        <v>120000</v>
      </c>
      <c r="F152" s="16"/>
      <c r="G152" s="16"/>
      <c r="H152" s="16"/>
      <c r="J152" s="4"/>
    </row>
    <row r="153" spans="3:12">
      <c r="C153" s="4"/>
      <c r="D153" s="16"/>
      <c r="E153" s="8">
        <f t="shared" si="2"/>
        <v>120000</v>
      </c>
      <c r="F153" s="4"/>
      <c r="G153" s="4"/>
      <c r="H153" s="4"/>
      <c r="J153" s="4"/>
    </row>
    <row r="154" spans="3:12">
      <c r="C154" s="4"/>
      <c r="D154" s="4"/>
      <c r="E154" s="8"/>
      <c r="F154" s="4"/>
      <c r="G154" s="4"/>
      <c r="H154" s="4"/>
    </row>
    <row r="155" spans="3:12">
      <c r="C155" s="4"/>
      <c r="D155" s="4"/>
      <c r="E155" s="8"/>
      <c r="F155" s="4"/>
      <c r="G155" s="4"/>
      <c r="H155" s="4"/>
    </row>
    <row r="156" spans="3:12">
      <c r="C156" s="4"/>
      <c r="D156" s="4"/>
      <c r="E156" s="8"/>
      <c r="F156" s="4"/>
      <c r="G156" s="4"/>
      <c r="H156" s="4"/>
    </row>
    <row r="157" spans="3:12">
      <c r="C157" s="4"/>
      <c r="D157" s="4"/>
      <c r="E157" s="8"/>
      <c r="F157" s="4"/>
      <c r="G157" s="4"/>
      <c r="H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E160" s="7"/>
    </row>
    <row r="161" spans="5:5">
      <c r="E161" s="7"/>
    </row>
    <row r="162" spans="5:5">
      <c r="E162" s="7"/>
    </row>
  </sheetData>
  <pageMargins left="0.7" right="0.7" top="0.75" bottom="0.75" header="0.3" footer="0.3"/>
  <pageSetup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>
  <dimension ref="A2:AJ162"/>
  <sheetViews>
    <sheetView topLeftCell="A4" workbookViewId="0">
      <selection activeCell="I17" sqref="I17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11068700</v>
      </c>
      <c r="F4" s="29">
        <v>0</v>
      </c>
      <c r="G4" s="13"/>
      <c r="H4" s="22">
        <v>33883300</v>
      </c>
    </row>
    <row r="5" spans="2:11">
      <c r="B5" s="2"/>
      <c r="C5" s="16"/>
      <c r="D5" s="16"/>
      <c r="E5" s="8">
        <f>E4+C5+D5</f>
        <v>11068700</v>
      </c>
      <c r="F5" s="17"/>
      <c r="G5" s="17"/>
      <c r="H5" s="17"/>
    </row>
    <row r="6" spans="2:11">
      <c r="B6" s="2">
        <v>44200</v>
      </c>
      <c r="C6" s="16"/>
      <c r="D6" s="16">
        <v>-19400</v>
      </c>
      <c r="E6" s="8">
        <f t="shared" ref="E6:E69" si="0">E5+C6+D6</f>
        <v>11049300</v>
      </c>
      <c r="F6" s="17"/>
      <c r="G6" s="17"/>
      <c r="H6" s="17"/>
      <c r="I6" s="1" t="s">
        <v>929</v>
      </c>
      <c r="J6" s="10"/>
      <c r="K6" s="10"/>
    </row>
    <row r="7" spans="2:11">
      <c r="B7" s="2">
        <v>44203</v>
      </c>
      <c r="C7" s="16"/>
      <c r="D7" s="16">
        <v>-70000</v>
      </c>
      <c r="E7" s="8">
        <f>E6+C7+D7</f>
        <v>10979300</v>
      </c>
      <c r="F7" s="17">
        <v>-70000</v>
      </c>
      <c r="G7" s="17"/>
      <c r="H7" s="17"/>
      <c r="I7" s="10" t="s">
        <v>1130</v>
      </c>
      <c r="J7" s="10"/>
      <c r="K7" s="10"/>
    </row>
    <row r="8" spans="2:11">
      <c r="B8" s="2">
        <v>44208</v>
      </c>
      <c r="C8" s="16"/>
      <c r="D8" s="16"/>
      <c r="E8" s="8">
        <f t="shared" si="0"/>
        <v>10979300</v>
      </c>
      <c r="G8" s="17"/>
      <c r="H8" s="17">
        <v>-91900</v>
      </c>
      <c r="I8" s="1" t="s">
        <v>976</v>
      </c>
      <c r="J8" s="10"/>
      <c r="K8" s="10"/>
    </row>
    <row r="9" spans="2:11">
      <c r="B9" s="2">
        <v>44208</v>
      </c>
      <c r="C9" s="16"/>
      <c r="D9" s="16">
        <v>-80000</v>
      </c>
      <c r="E9" s="8">
        <f t="shared" si="0"/>
        <v>10899300</v>
      </c>
      <c r="F9" s="17"/>
      <c r="G9" s="17"/>
      <c r="H9" s="17"/>
      <c r="I9" s="1" t="s">
        <v>1131</v>
      </c>
      <c r="J9" s="10"/>
      <c r="K9" s="10"/>
    </row>
    <row r="10" spans="2:11">
      <c r="B10" s="2">
        <v>44210</v>
      </c>
      <c r="C10" s="16">
        <v>2851000</v>
      </c>
      <c r="D10" s="16"/>
      <c r="E10" s="8">
        <f t="shared" si="0"/>
        <v>13750300</v>
      </c>
      <c r="F10" s="17"/>
      <c r="G10" s="17"/>
      <c r="H10" s="17"/>
      <c r="I10" s="10" t="s">
        <v>577</v>
      </c>
      <c r="J10" s="10"/>
      <c r="K10" s="10"/>
    </row>
    <row r="11" spans="2:11">
      <c r="B11" s="2">
        <v>44210</v>
      </c>
      <c r="C11" s="17"/>
      <c r="D11" s="17">
        <v>-641800</v>
      </c>
      <c r="E11" s="8">
        <f t="shared" si="0"/>
        <v>13108500</v>
      </c>
      <c r="F11" s="17"/>
      <c r="G11" s="17"/>
      <c r="H11" s="17"/>
      <c r="I11" s="10" t="s">
        <v>1132</v>
      </c>
      <c r="J11" s="50"/>
      <c r="K11" s="50"/>
    </row>
    <row r="12" spans="2:11">
      <c r="B12" s="2">
        <v>44214</v>
      </c>
      <c r="C12" s="17">
        <v>60000</v>
      </c>
      <c r="D12" s="17"/>
      <c r="E12" s="8">
        <f t="shared" si="0"/>
        <v>13168500</v>
      </c>
      <c r="F12" s="17"/>
      <c r="G12" s="17"/>
      <c r="H12" s="17"/>
      <c r="I12" s="10"/>
      <c r="J12" s="50"/>
      <c r="K12" s="50"/>
    </row>
    <row r="13" spans="2:11">
      <c r="B13" s="2">
        <v>44214</v>
      </c>
      <c r="C13" s="17">
        <v>400000</v>
      </c>
      <c r="D13" s="17"/>
      <c r="E13" s="8">
        <f t="shared" si="0"/>
        <v>13568500</v>
      </c>
      <c r="F13" s="17"/>
      <c r="G13" s="17"/>
      <c r="H13" s="17"/>
      <c r="I13" s="10" t="s">
        <v>1133</v>
      </c>
      <c r="J13" s="50"/>
      <c r="K13" s="50"/>
    </row>
    <row r="14" spans="2:11">
      <c r="B14" s="2">
        <v>44215</v>
      </c>
      <c r="C14" s="17">
        <v>100000</v>
      </c>
      <c r="D14" s="17"/>
      <c r="E14" s="8">
        <f t="shared" si="0"/>
        <v>13668500</v>
      </c>
      <c r="F14" s="17"/>
      <c r="G14" s="17"/>
      <c r="H14" s="17"/>
      <c r="I14" s="10" t="s">
        <v>1134</v>
      </c>
      <c r="J14" s="50"/>
      <c r="K14" s="50"/>
    </row>
    <row r="15" spans="2:11">
      <c r="B15" s="2">
        <v>44216</v>
      </c>
      <c r="C15" s="17">
        <v>300000</v>
      </c>
      <c r="D15" s="17"/>
      <c r="E15" s="8">
        <f t="shared" si="0"/>
        <v>13968500</v>
      </c>
      <c r="F15" s="17"/>
      <c r="G15" s="17"/>
      <c r="H15" s="17"/>
      <c r="I15" s="10" t="s">
        <v>1135</v>
      </c>
      <c r="J15" s="50"/>
      <c r="K15" s="50"/>
    </row>
    <row r="16" spans="2:11">
      <c r="B16" s="2">
        <v>43850</v>
      </c>
      <c r="C16" s="17">
        <v>20000</v>
      </c>
      <c r="D16" s="17"/>
      <c r="E16" s="8">
        <f t="shared" si="0"/>
        <v>13988500</v>
      </c>
      <c r="F16" s="17">
        <v>20000</v>
      </c>
      <c r="G16" s="17"/>
      <c r="H16" s="17"/>
      <c r="I16" s="1" t="s">
        <v>1136</v>
      </c>
      <c r="J16" s="50"/>
      <c r="K16" s="50"/>
    </row>
    <row r="17" spans="2:15">
      <c r="B17" s="32">
        <v>44221</v>
      </c>
      <c r="C17" s="17"/>
      <c r="D17" s="17">
        <v>-1200</v>
      </c>
      <c r="E17" s="9">
        <f t="shared" si="0"/>
        <v>13987300</v>
      </c>
      <c r="F17" s="17"/>
      <c r="G17" s="17"/>
      <c r="H17" s="17"/>
      <c r="I17" s="10" t="s">
        <v>1137</v>
      </c>
      <c r="J17" s="50"/>
      <c r="K17" s="50"/>
    </row>
    <row r="18" spans="2:15">
      <c r="B18" s="32">
        <v>44222</v>
      </c>
      <c r="C18" s="17">
        <v>700000</v>
      </c>
      <c r="D18" s="17"/>
      <c r="E18" s="9">
        <f t="shared" si="0"/>
        <v>14687300</v>
      </c>
      <c r="F18" s="17"/>
      <c r="G18" s="36"/>
      <c r="H18" s="17"/>
      <c r="I18" s="10" t="s">
        <v>1138</v>
      </c>
      <c r="J18" s="50"/>
      <c r="K18" s="50"/>
      <c r="L18" s="20"/>
    </row>
    <row r="19" spans="2:15" ht="12.75" thickBot="1">
      <c r="B19" s="32">
        <v>44222</v>
      </c>
      <c r="C19" s="17">
        <v>100000</v>
      </c>
      <c r="D19" s="17"/>
      <c r="E19" s="8">
        <f t="shared" si="0"/>
        <v>14787300</v>
      </c>
      <c r="F19" s="17"/>
      <c r="G19" s="17"/>
      <c r="H19" s="17"/>
      <c r="I19" s="10" t="s">
        <v>1139</v>
      </c>
      <c r="J19" s="50"/>
      <c r="K19" s="50"/>
    </row>
    <row r="20" spans="2:15">
      <c r="B20" s="32">
        <v>44222</v>
      </c>
      <c r="C20" s="17"/>
      <c r="D20" s="17">
        <v>-4000</v>
      </c>
      <c r="E20" s="8">
        <f t="shared" si="0"/>
        <v>14783300</v>
      </c>
      <c r="F20" s="17"/>
      <c r="G20" s="17"/>
      <c r="H20" s="17"/>
      <c r="I20" s="1" t="s">
        <v>1140</v>
      </c>
      <c r="J20" s="50"/>
      <c r="K20" s="50"/>
      <c r="M20" s="57" t="s">
        <v>1026</v>
      </c>
      <c r="N20" s="58">
        <v>34200000</v>
      </c>
    </row>
    <row r="21" spans="2:15">
      <c r="B21" s="32">
        <v>44222</v>
      </c>
      <c r="C21" s="17"/>
      <c r="D21" s="17"/>
      <c r="E21" s="8">
        <f t="shared" si="0"/>
        <v>14783300</v>
      </c>
      <c r="F21" s="17"/>
      <c r="G21" s="17"/>
      <c r="H21" s="17">
        <v>-105400</v>
      </c>
      <c r="I21" s="50" t="s">
        <v>917</v>
      </c>
      <c r="J21" s="50"/>
      <c r="K21" s="50"/>
      <c r="M21" s="59" t="s">
        <v>1027</v>
      </c>
      <c r="N21" s="60">
        <v>-680000</v>
      </c>
    </row>
    <row r="22" spans="2:15" ht="12.75" thickBot="1">
      <c r="B22" s="32">
        <v>44224</v>
      </c>
      <c r="C22" s="17"/>
      <c r="D22" s="17"/>
      <c r="E22" s="8">
        <f t="shared" si="0"/>
        <v>14783300</v>
      </c>
      <c r="F22" s="17"/>
      <c r="G22" s="17"/>
      <c r="H22" s="17">
        <v>-78300</v>
      </c>
      <c r="I22" s="50" t="s">
        <v>1141</v>
      </c>
      <c r="J22" s="50"/>
      <c r="K22" s="50"/>
      <c r="M22" s="61" t="s">
        <v>1028</v>
      </c>
      <c r="N22" s="62">
        <f>N20+N21</f>
        <v>33520000</v>
      </c>
    </row>
    <row r="23" spans="2:15">
      <c r="B23" s="32">
        <v>44224</v>
      </c>
      <c r="C23" s="17"/>
      <c r="D23" s="17"/>
      <c r="E23" s="8">
        <f t="shared" si="0"/>
        <v>14783300</v>
      </c>
      <c r="F23" s="17"/>
      <c r="G23" s="17"/>
      <c r="H23" s="17"/>
      <c r="I23" s="10" t="s">
        <v>1142</v>
      </c>
      <c r="J23" s="50"/>
      <c r="K23" s="50"/>
      <c r="M23" s="59" t="s">
        <v>1029</v>
      </c>
      <c r="N23" s="60">
        <f>N22*0.1</f>
        <v>3352000</v>
      </c>
      <c r="O23" s="1" t="s">
        <v>1030</v>
      </c>
    </row>
    <row r="24" spans="2:15">
      <c r="B24" s="32">
        <v>44224</v>
      </c>
      <c r="C24" s="17"/>
      <c r="D24" s="17">
        <v>-30000</v>
      </c>
      <c r="E24" s="8">
        <f t="shared" si="0"/>
        <v>14753300</v>
      </c>
      <c r="F24" s="17">
        <v>-30000</v>
      </c>
      <c r="G24" s="17"/>
      <c r="H24" s="17"/>
      <c r="I24" s="10" t="s">
        <v>1143</v>
      </c>
      <c r="J24" s="50"/>
      <c r="K24" s="50"/>
      <c r="M24" s="59" t="s">
        <v>1031</v>
      </c>
      <c r="N24" s="60">
        <f>N22-30000000</f>
        <v>3520000</v>
      </c>
      <c r="O24" s="1" t="s">
        <v>1032</v>
      </c>
    </row>
    <row r="25" spans="2:15" ht="12.75" thickBot="1">
      <c r="B25" s="32">
        <v>44224</v>
      </c>
      <c r="C25" s="17"/>
      <c r="D25" s="17">
        <v>-4000</v>
      </c>
      <c r="E25" s="8">
        <f t="shared" si="0"/>
        <v>14749300</v>
      </c>
      <c r="F25" s="17"/>
      <c r="G25" s="17"/>
      <c r="H25" s="17"/>
      <c r="I25" s="10" t="s">
        <v>1144</v>
      </c>
      <c r="J25" s="20"/>
      <c r="K25" s="20"/>
      <c r="M25" s="61"/>
      <c r="N25" s="62">
        <v>270000</v>
      </c>
      <c r="O25" s="1" t="s">
        <v>1033</v>
      </c>
    </row>
    <row r="26" spans="2:15" ht="12.75" thickBot="1">
      <c r="B26" s="32">
        <v>44224</v>
      </c>
      <c r="C26" s="17"/>
      <c r="D26" s="17">
        <v>-83700</v>
      </c>
      <c r="E26" s="9">
        <f t="shared" si="0"/>
        <v>14665600</v>
      </c>
      <c r="F26" s="17"/>
      <c r="G26" s="17"/>
      <c r="H26" s="17"/>
      <c r="I26" s="10" t="s">
        <v>1145</v>
      </c>
      <c r="J26" s="20"/>
      <c r="K26" s="20"/>
      <c r="M26" s="63" t="s">
        <v>1034</v>
      </c>
      <c r="N26" s="64">
        <f>SUM(N23:N25)</f>
        <v>7142000</v>
      </c>
    </row>
    <row r="27" spans="2:15">
      <c r="B27" s="32">
        <v>44224</v>
      </c>
      <c r="C27" s="17"/>
      <c r="D27" s="17">
        <v>-2000</v>
      </c>
      <c r="E27" s="9">
        <f t="shared" si="0"/>
        <v>14663600</v>
      </c>
      <c r="F27" s="17">
        <v>-2000</v>
      </c>
      <c r="G27" s="17"/>
      <c r="H27" s="17"/>
      <c r="I27" s="10" t="s">
        <v>1146</v>
      </c>
      <c r="J27" s="20"/>
      <c r="K27" s="20"/>
    </row>
    <row r="28" spans="2:15">
      <c r="B28" s="32">
        <v>44224</v>
      </c>
      <c r="C28" s="17"/>
      <c r="D28" s="17">
        <v>-2000</v>
      </c>
      <c r="E28" s="8">
        <f t="shared" si="0"/>
        <v>14661600</v>
      </c>
      <c r="F28" s="17"/>
      <c r="G28" s="17"/>
      <c r="H28" s="16"/>
      <c r="I28" s="10" t="s">
        <v>1147</v>
      </c>
      <c r="J28" s="20"/>
      <c r="K28" s="20"/>
      <c r="M28" s="44" t="s">
        <v>1035</v>
      </c>
      <c r="N28" s="44"/>
    </row>
    <row r="29" spans="2:15">
      <c r="B29" s="32">
        <v>44225</v>
      </c>
      <c r="C29" s="17"/>
      <c r="D29" s="17"/>
      <c r="E29" s="8">
        <f t="shared" si="0"/>
        <v>14661600</v>
      </c>
      <c r="F29" s="17"/>
      <c r="G29" s="17"/>
      <c r="H29" s="17">
        <v>-259000</v>
      </c>
      <c r="I29" s="1" t="s">
        <v>609</v>
      </c>
      <c r="J29" s="20"/>
      <c r="K29" s="20"/>
      <c r="M29" s="44" t="s">
        <v>1036</v>
      </c>
      <c r="N29" s="44"/>
    </row>
    <row r="30" spans="2:15">
      <c r="B30" s="32">
        <v>44225</v>
      </c>
      <c r="C30" s="17"/>
      <c r="D30" s="17"/>
      <c r="E30" s="8">
        <f t="shared" si="0"/>
        <v>14661600</v>
      </c>
      <c r="F30" s="17"/>
      <c r="G30" s="17"/>
      <c r="H30" s="17">
        <v>-259000</v>
      </c>
      <c r="I30" s="10" t="s">
        <v>610</v>
      </c>
      <c r="J30" s="20"/>
      <c r="K30" s="20"/>
    </row>
    <row r="31" spans="2:15">
      <c r="B31" s="32">
        <v>44225</v>
      </c>
      <c r="C31" s="17">
        <v>420000</v>
      </c>
      <c r="D31" s="17"/>
      <c r="E31" s="8">
        <f t="shared" si="0"/>
        <v>15081600</v>
      </c>
      <c r="F31" s="17"/>
      <c r="G31" s="17"/>
      <c r="H31" s="17"/>
      <c r="I31" s="10" t="s">
        <v>1148</v>
      </c>
      <c r="J31" s="20"/>
      <c r="K31" s="20"/>
    </row>
    <row r="32" spans="2:15">
      <c r="B32" s="2">
        <v>44225</v>
      </c>
      <c r="C32" s="17">
        <v>63000</v>
      </c>
      <c r="D32" s="17"/>
      <c r="E32" s="8">
        <f>E31+C32+D32</f>
        <v>15144600</v>
      </c>
      <c r="F32" s="17"/>
      <c r="G32" s="17"/>
      <c r="H32" s="16"/>
      <c r="I32" s="10" t="s">
        <v>1149</v>
      </c>
    </row>
    <row r="33" spans="2:36">
      <c r="B33" s="32">
        <v>44225</v>
      </c>
      <c r="C33" s="17">
        <v>500000</v>
      </c>
      <c r="D33" s="17"/>
      <c r="E33" s="9">
        <f t="shared" si="0"/>
        <v>15644600</v>
      </c>
      <c r="F33" s="17"/>
      <c r="G33" s="17"/>
      <c r="H33" s="17"/>
      <c r="I33" s="10" t="s">
        <v>1150</v>
      </c>
    </row>
    <row r="34" spans="2:36">
      <c r="B34" s="32"/>
      <c r="C34" s="17"/>
      <c r="D34" s="17"/>
      <c r="E34" s="9">
        <f t="shared" si="0"/>
        <v>15644600</v>
      </c>
      <c r="F34" s="17">
        <f>SUM(F4:F33)</f>
        <v>-82000</v>
      </c>
      <c r="G34" s="17"/>
      <c r="H34" s="17">
        <f>SUM(H4:H33)</f>
        <v>33089700</v>
      </c>
      <c r="I34" s="10"/>
    </row>
    <row r="35" spans="2:36">
      <c r="B35" s="32"/>
      <c r="C35" s="17"/>
      <c r="D35" s="17"/>
      <c r="E35" s="9">
        <f>E34+C35+D35</f>
        <v>15644600</v>
      </c>
      <c r="F35" s="17"/>
      <c r="G35" s="17"/>
      <c r="H35" s="16">
        <f>H34-F34</f>
        <v>33171700</v>
      </c>
      <c r="I35" s="10"/>
    </row>
    <row r="36" spans="2:36">
      <c r="B36" s="32"/>
      <c r="C36" s="17"/>
      <c r="D36" s="17"/>
      <c r="E36" s="8">
        <f t="shared" si="0"/>
        <v>15644600</v>
      </c>
      <c r="F36" s="17"/>
      <c r="G36" s="17"/>
      <c r="H36" s="17"/>
      <c r="I36" s="10"/>
      <c r="L36" s="20"/>
      <c r="M36" s="20" t="s">
        <v>1068</v>
      </c>
    </row>
    <row r="37" spans="2:36">
      <c r="B37" s="32"/>
      <c r="C37" s="17"/>
      <c r="D37" s="17"/>
      <c r="E37" s="9">
        <f>E36+C37+D37</f>
        <v>15644600</v>
      </c>
      <c r="F37" s="36"/>
      <c r="G37" s="36"/>
      <c r="H37" s="17">
        <v>-2000000</v>
      </c>
      <c r="I37" s="10" t="s">
        <v>41</v>
      </c>
      <c r="L37" s="20">
        <v>780000</v>
      </c>
      <c r="M37" s="20"/>
      <c r="N37" s="2">
        <v>44071</v>
      </c>
    </row>
    <row r="38" spans="2:36">
      <c r="B38" s="32"/>
      <c r="C38" s="17"/>
      <c r="D38" s="17">
        <v>-2000000</v>
      </c>
      <c r="E38" s="9">
        <f t="shared" si="0"/>
        <v>13644600</v>
      </c>
      <c r="F38" s="17"/>
      <c r="G38" s="17"/>
      <c r="H38" s="17"/>
      <c r="I38" s="10" t="s">
        <v>42</v>
      </c>
      <c r="L38" s="20">
        <v>-70000</v>
      </c>
      <c r="M38" s="20" t="s">
        <v>1069</v>
      </c>
      <c r="N38" s="2">
        <v>44071</v>
      </c>
    </row>
    <row r="39" spans="2:36">
      <c r="B39" s="32"/>
      <c r="C39" s="17"/>
      <c r="D39" s="17"/>
      <c r="E39" s="8">
        <f t="shared" si="0"/>
        <v>13644600</v>
      </c>
      <c r="F39" s="17"/>
      <c r="G39" s="17"/>
      <c r="H39" s="17"/>
      <c r="I39" s="10"/>
      <c r="L39" s="20">
        <v>-25000</v>
      </c>
      <c r="M39" s="20" t="s">
        <v>1070</v>
      </c>
      <c r="N39" s="2">
        <v>44074</v>
      </c>
    </row>
    <row r="40" spans="2:36">
      <c r="B40" s="28" t="s">
        <v>47</v>
      </c>
      <c r="C40" s="22"/>
      <c r="D40" s="22"/>
      <c r="E40" s="14">
        <f t="shared" si="0"/>
        <v>13644600</v>
      </c>
      <c r="F40" s="22"/>
      <c r="G40" s="22"/>
      <c r="H40" s="22">
        <f>H35+H37</f>
        <v>31171700</v>
      </c>
      <c r="I40" s="10"/>
      <c r="L40" s="20">
        <v>-30000</v>
      </c>
      <c r="M40" s="20" t="s">
        <v>1071</v>
      </c>
      <c r="N40" s="2">
        <v>44074</v>
      </c>
    </row>
    <row r="41" spans="2:36">
      <c r="B41" s="32"/>
      <c r="C41" s="17"/>
      <c r="D41" s="17"/>
      <c r="E41" s="8">
        <f t="shared" si="0"/>
        <v>13644600</v>
      </c>
      <c r="F41" s="17"/>
      <c r="G41" s="17"/>
      <c r="H41" s="17"/>
      <c r="J41" s="50"/>
      <c r="K41" s="10"/>
      <c r="L41" s="20">
        <v>-98000</v>
      </c>
      <c r="M41" s="20" t="s">
        <v>1072</v>
      </c>
      <c r="N41" s="2">
        <v>44074</v>
      </c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</row>
    <row r="42" spans="2:36">
      <c r="B42" s="32"/>
      <c r="C42" s="17"/>
      <c r="D42" s="17"/>
      <c r="E42" s="8">
        <f t="shared" si="0"/>
        <v>13644600</v>
      </c>
      <c r="F42" s="17"/>
      <c r="G42" s="17"/>
      <c r="H42" s="17"/>
      <c r="I42" s="10"/>
      <c r="J42" s="50"/>
      <c r="K42" s="10"/>
      <c r="L42" s="20">
        <v>-14000</v>
      </c>
      <c r="M42" s="20" t="s">
        <v>1073</v>
      </c>
      <c r="N42" s="2">
        <v>44074</v>
      </c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</row>
    <row r="43" spans="2:36">
      <c r="B43" s="32"/>
      <c r="C43" s="17"/>
      <c r="D43" s="17"/>
      <c r="E43" s="8">
        <f t="shared" si="0"/>
        <v>13644600</v>
      </c>
      <c r="F43" s="17"/>
      <c r="G43" s="17"/>
      <c r="H43" s="16"/>
      <c r="I43" s="10"/>
      <c r="J43" s="50"/>
      <c r="K43" s="10"/>
      <c r="L43" s="20">
        <v>-111000</v>
      </c>
      <c r="M43" s="20" t="s">
        <v>1074</v>
      </c>
      <c r="N43" s="2">
        <v>44074</v>
      </c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</row>
    <row r="44" spans="2:36">
      <c r="B44" s="32"/>
      <c r="C44" s="17"/>
      <c r="D44" s="17"/>
      <c r="E44" s="8">
        <f t="shared" si="0"/>
        <v>13644600</v>
      </c>
      <c r="F44" s="17"/>
      <c r="G44" s="17"/>
      <c r="H44" s="17"/>
      <c r="I44" s="10"/>
      <c r="J44" s="50"/>
      <c r="K44" s="10"/>
      <c r="L44" s="20">
        <v>-20000</v>
      </c>
      <c r="M44" s="20" t="s">
        <v>1075</v>
      </c>
      <c r="N44" s="2">
        <v>44074</v>
      </c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</row>
    <row r="45" spans="2:36">
      <c r="B45" s="32"/>
      <c r="C45" s="17"/>
      <c r="D45" s="17"/>
      <c r="E45" s="9">
        <f t="shared" si="0"/>
        <v>13644600</v>
      </c>
      <c r="F45" s="17"/>
      <c r="G45" s="17"/>
      <c r="H45" s="17"/>
      <c r="I45" s="10"/>
      <c r="J45" s="50"/>
      <c r="K45" s="10"/>
      <c r="L45" s="20">
        <v>-48500</v>
      </c>
      <c r="M45" s="1" t="s">
        <v>1120</v>
      </c>
      <c r="N45" s="2">
        <v>44056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</row>
    <row r="46" spans="2:36">
      <c r="B46" s="32"/>
      <c r="C46" s="17"/>
      <c r="D46" s="17"/>
      <c r="E46" s="8">
        <f t="shared" si="0"/>
        <v>13644600</v>
      </c>
      <c r="F46" s="17"/>
      <c r="G46" s="17"/>
      <c r="H46" s="17"/>
      <c r="I46" s="10"/>
      <c r="J46" s="50"/>
      <c r="K46" s="10"/>
      <c r="L46" s="20">
        <v>-11500</v>
      </c>
      <c r="M46" s="1" t="s">
        <v>1121</v>
      </c>
      <c r="N46" s="2">
        <v>44057</v>
      </c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</row>
    <row r="47" spans="2:36">
      <c r="B47" s="32"/>
      <c r="C47" s="17"/>
      <c r="D47" s="17"/>
      <c r="E47" s="8">
        <f t="shared" si="0"/>
        <v>13644600</v>
      </c>
      <c r="F47" s="17"/>
      <c r="G47" s="17"/>
      <c r="H47" s="17"/>
      <c r="I47" s="10"/>
      <c r="J47" s="50"/>
      <c r="K47" s="10"/>
      <c r="L47" s="20">
        <v>-47000</v>
      </c>
      <c r="M47" s="1" t="s">
        <v>1122</v>
      </c>
      <c r="N47" s="2">
        <v>44071</v>
      </c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</row>
    <row r="48" spans="2:36">
      <c r="B48" s="32"/>
      <c r="C48" s="17"/>
      <c r="D48" s="17"/>
      <c r="E48" s="8">
        <f t="shared" si="0"/>
        <v>13644600</v>
      </c>
      <c r="F48" s="17"/>
      <c r="G48" s="17"/>
      <c r="H48" s="17"/>
      <c r="I48" s="10"/>
      <c r="J48" s="54"/>
      <c r="K48" s="54"/>
      <c r="L48" s="10"/>
      <c r="M48" s="48"/>
      <c r="N48" s="48"/>
      <c r="O48" s="48"/>
      <c r="P48" s="48"/>
      <c r="Q48" s="48"/>
      <c r="R48" s="48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</row>
    <row r="49" spans="1:36">
      <c r="B49" s="32"/>
      <c r="C49" s="17"/>
      <c r="D49" s="17"/>
      <c r="E49" s="8">
        <f t="shared" si="0"/>
        <v>13644600</v>
      </c>
      <c r="F49" s="17"/>
      <c r="G49" s="17"/>
      <c r="H49" s="17"/>
      <c r="I49" s="10"/>
      <c r="J49" s="50"/>
      <c r="K49" s="5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</row>
    <row r="50" spans="1:36">
      <c r="B50" s="32"/>
      <c r="C50" s="17"/>
      <c r="D50" s="17"/>
      <c r="E50" s="8">
        <f t="shared" si="0"/>
        <v>13644600</v>
      </c>
      <c r="F50" s="17"/>
      <c r="G50" s="17"/>
      <c r="H50" s="17"/>
      <c r="I50" s="10"/>
      <c r="J50" s="54"/>
      <c r="K50" s="54"/>
      <c r="L50" s="48"/>
      <c r="M50" s="48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>
      <c r="A51" s="10"/>
      <c r="B51" s="32"/>
      <c r="C51" s="17"/>
      <c r="D51" s="17"/>
      <c r="E51" s="8">
        <f t="shared" si="0"/>
        <v>13644600</v>
      </c>
      <c r="F51" s="17"/>
      <c r="G51" s="17"/>
      <c r="H51" s="17"/>
      <c r="I51" s="10"/>
      <c r="J51" s="50"/>
      <c r="K51" s="50"/>
      <c r="L51" s="32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</row>
    <row r="52" spans="1:36">
      <c r="B52" s="39"/>
      <c r="C52" s="36"/>
      <c r="D52" s="36"/>
      <c r="E52" s="8">
        <f t="shared" si="0"/>
        <v>13644600</v>
      </c>
      <c r="F52" s="36"/>
      <c r="G52" s="36"/>
      <c r="H52" s="36"/>
      <c r="I52" s="10"/>
      <c r="J52" s="50"/>
      <c r="K52" s="50"/>
      <c r="L52" s="32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>
      <c r="B53" s="32"/>
      <c r="C53" s="17"/>
      <c r="D53" s="17"/>
      <c r="E53" s="8">
        <f t="shared" si="0"/>
        <v>13644600</v>
      </c>
      <c r="F53" s="17"/>
      <c r="G53" s="17"/>
      <c r="H53" s="17"/>
      <c r="I53" s="10"/>
      <c r="J53" s="50"/>
      <c r="K53" s="50"/>
      <c r="L53" s="32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</row>
    <row r="54" spans="1:36">
      <c r="B54" s="32"/>
      <c r="C54" s="17"/>
      <c r="D54" s="17"/>
      <c r="E54" s="8">
        <f t="shared" si="0"/>
        <v>13644600</v>
      </c>
      <c r="F54" s="17"/>
      <c r="G54" s="17"/>
      <c r="H54" s="17"/>
      <c r="I54" s="10"/>
      <c r="J54" s="50"/>
      <c r="K54" s="50"/>
      <c r="L54" s="32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</row>
    <row r="55" spans="1:36">
      <c r="B55" s="2"/>
      <c r="C55" s="17"/>
      <c r="D55" s="17"/>
      <c r="E55" s="8">
        <f t="shared" si="0"/>
        <v>13644600</v>
      </c>
      <c r="F55" s="17"/>
      <c r="G55" s="17"/>
      <c r="H55" s="17"/>
      <c r="I55" s="10"/>
      <c r="J55" s="50"/>
      <c r="K55" s="50"/>
      <c r="L55" s="32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</row>
    <row r="56" spans="1:36">
      <c r="B56" s="2"/>
      <c r="C56" s="17"/>
      <c r="D56" s="17"/>
      <c r="E56" s="8">
        <f t="shared" si="0"/>
        <v>13644600</v>
      </c>
      <c r="F56" s="17"/>
      <c r="G56" s="17"/>
      <c r="H56" s="17"/>
      <c r="I56" s="10"/>
      <c r="J56" s="50"/>
      <c r="K56" s="50"/>
      <c r="L56" s="32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</row>
    <row r="57" spans="1:36">
      <c r="B57" s="2"/>
      <c r="C57" s="17"/>
      <c r="D57" s="17"/>
      <c r="E57" s="8">
        <f t="shared" si="0"/>
        <v>13644600</v>
      </c>
      <c r="F57" s="17"/>
      <c r="G57" s="17"/>
      <c r="H57" s="17"/>
      <c r="I57" s="10"/>
      <c r="J57" s="50"/>
      <c r="K57" s="5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</row>
    <row r="58" spans="1:36">
      <c r="B58" s="2"/>
      <c r="C58" s="17"/>
      <c r="D58" s="17"/>
      <c r="E58" s="8">
        <f t="shared" si="0"/>
        <v>13644600</v>
      </c>
      <c r="F58" s="17"/>
      <c r="G58" s="17"/>
      <c r="H58" s="17"/>
      <c r="I58" s="10"/>
      <c r="J58" s="54"/>
      <c r="K58" s="54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36">
      <c r="B59" s="32"/>
      <c r="C59" s="17"/>
      <c r="D59" s="17"/>
      <c r="E59" s="8">
        <f t="shared" si="0"/>
        <v>13644600</v>
      </c>
      <c r="F59" s="17"/>
      <c r="G59" s="17"/>
      <c r="H59" s="17"/>
      <c r="I59" s="10"/>
      <c r="J59" s="54"/>
      <c r="K59" s="48"/>
      <c r="L59" s="32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</row>
    <row r="60" spans="1:36">
      <c r="B60" s="39"/>
      <c r="C60" s="36"/>
      <c r="D60" s="36"/>
      <c r="E60" s="8">
        <f t="shared" si="0"/>
        <v>13644600</v>
      </c>
      <c r="F60" s="36"/>
      <c r="G60" s="36"/>
      <c r="H60" s="36"/>
      <c r="J60" s="54"/>
      <c r="K60" s="48"/>
      <c r="L60" s="32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</row>
    <row r="61" spans="1:36">
      <c r="B61" s="32"/>
      <c r="C61" s="17"/>
      <c r="D61" s="17"/>
      <c r="E61" s="8">
        <f t="shared" si="0"/>
        <v>13644600</v>
      </c>
      <c r="F61" s="17"/>
      <c r="G61" s="17"/>
      <c r="H61" s="17"/>
      <c r="I61" s="10"/>
      <c r="J61" s="50"/>
      <c r="K61" s="10"/>
      <c r="L61" s="32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</row>
    <row r="62" spans="1:36">
      <c r="B62" s="32"/>
      <c r="C62" s="17"/>
      <c r="D62" s="17"/>
      <c r="E62" s="8">
        <f t="shared" si="0"/>
        <v>13644600</v>
      </c>
      <c r="F62" s="17"/>
      <c r="G62" s="17"/>
      <c r="H62" s="17"/>
      <c r="I62" s="10"/>
      <c r="J62" s="54"/>
      <c r="K62" s="54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36">
      <c r="B63" s="32"/>
      <c r="C63" s="17"/>
      <c r="D63" s="17"/>
      <c r="E63" s="8">
        <f t="shared" si="0"/>
        <v>13644600</v>
      </c>
      <c r="F63" s="17"/>
      <c r="G63" s="17"/>
      <c r="H63" s="17"/>
      <c r="I63" s="10"/>
      <c r="J63" s="20"/>
      <c r="K63" s="20"/>
    </row>
    <row r="64" spans="1:36">
      <c r="B64" s="32"/>
      <c r="C64" s="17"/>
      <c r="D64" s="17"/>
      <c r="E64" s="8">
        <f t="shared" si="0"/>
        <v>13644600</v>
      </c>
      <c r="F64" s="17"/>
      <c r="G64" s="17"/>
      <c r="H64" s="17"/>
      <c r="I64" s="10"/>
      <c r="J64" s="20"/>
      <c r="K64" s="20"/>
    </row>
    <row r="65" spans="2:13">
      <c r="B65" s="32"/>
      <c r="C65" s="17"/>
      <c r="D65" s="17"/>
      <c r="E65" s="8">
        <f t="shared" si="0"/>
        <v>13644600</v>
      </c>
      <c r="F65" s="17"/>
      <c r="G65" s="17"/>
      <c r="H65" s="17"/>
      <c r="I65" s="10"/>
      <c r="J65" s="20"/>
      <c r="K65" s="20"/>
    </row>
    <row r="66" spans="2:13">
      <c r="B66" s="32"/>
      <c r="C66" s="17"/>
      <c r="D66" s="17"/>
      <c r="E66" s="8">
        <f t="shared" si="0"/>
        <v>13644600</v>
      </c>
      <c r="F66" s="17"/>
      <c r="G66" s="17"/>
      <c r="H66" s="17"/>
      <c r="I66" s="10"/>
      <c r="J66" s="20"/>
      <c r="K66" s="20"/>
    </row>
    <row r="67" spans="2:13">
      <c r="B67" s="32"/>
      <c r="C67" s="17"/>
      <c r="D67" s="17"/>
      <c r="E67" s="8">
        <f t="shared" si="0"/>
        <v>13644600</v>
      </c>
      <c r="F67" s="17"/>
      <c r="G67" s="17"/>
      <c r="H67" s="17"/>
      <c r="I67" s="10"/>
    </row>
    <row r="68" spans="2:13">
      <c r="B68" s="32"/>
      <c r="C68" s="17"/>
      <c r="D68" s="17"/>
      <c r="E68" s="8">
        <f t="shared" si="0"/>
        <v>13644600</v>
      </c>
      <c r="F68" s="17"/>
      <c r="G68" s="17"/>
      <c r="H68" s="17"/>
      <c r="I68" s="10"/>
    </row>
    <row r="69" spans="2:13">
      <c r="B69" s="32"/>
      <c r="C69" s="17"/>
      <c r="D69" s="17"/>
      <c r="E69" s="8">
        <f t="shared" si="0"/>
        <v>13644600</v>
      </c>
      <c r="F69" s="17"/>
      <c r="G69" s="17"/>
      <c r="H69" s="17"/>
      <c r="I69" s="10"/>
      <c r="M69" s="2"/>
    </row>
    <row r="70" spans="2:13">
      <c r="B70" s="32"/>
      <c r="C70" s="17"/>
      <c r="D70" s="17"/>
      <c r="E70" s="8">
        <f t="shared" ref="E70:E133" si="1">E69+C70+D70</f>
        <v>13644600</v>
      </c>
      <c r="F70" s="17"/>
      <c r="G70" s="17"/>
      <c r="H70" s="17"/>
      <c r="I70" s="10"/>
      <c r="M70" s="2"/>
    </row>
    <row r="71" spans="2:13">
      <c r="B71" s="32"/>
      <c r="C71" s="17"/>
      <c r="D71" s="17"/>
      <c r="E71" s="8">
        <f t="shared" si="1"/>
        <v>13644600</v>
      </c>
      <c r="F71" s="17"/>
      <c r="G71" s="17"/>
      <c r="H71" s="17"/>
      <c r="I71" s="10"/>
    </row>
    <row r="72" spans="2:13">
      <c r="B72" s="32"/>
      <c r="C72" s="17"/>
      <c r="D72" s="17"/>
      <c r="E72" s="8">
        <f t="shared" si="1"/>
        <v>13644600</v>
      </c>
      <c r="F72" s="17"/>
      <c r="G72" s="17"/>
      <c r="H72" s="17"/>
    </row>
    <row r="73" spans="2:13">
      <c r="B73" s="32"/>
      <c r="C73" s="17"/>
      <c r="D73" s="17"/>
      <c r="E73" s="8">
        <f t="shared" si="1"/>
        <v>13644600</v>
      </c>
      <c r="F73" s="17"/>
      <c r="G73" s="17"/>
      <c r="H73" s="17"/>
      <c r="I73" s="10"/>
    </row>
    <row r="74" spans="2:13">
      <c r="B74" s="32"/>
      <c r="C74" s="17"/>
      <c r="D74" s="17"/>
      <c r="E74" s="8">
        <f t="shared" si="1"/>
        <v>13644600</v>
      </c>
      <c r="F74" s="17"/>
      <c r="G74" s="17"/>
      <c r="H74" s="17"/>
      <c r="I74" s="10"/>
    </row>
    <row r="75" spans="2:13">
      <c r="B75" s="32"/>
      <c r="C75" s="17"/>
      <c r="D75" s="17"/>
      <c r="E75" s="8">
        <f t="shared" si="1"/>
        <v>13644600</v>
      </c>
      <c r="F75" s="17"/>
      <c r="G75" s="17"/>
      <c r="H75" s="17"/>
      <c r="I75" s="10"/>
    </row>
    <row r="76" spans="2:13">
      <c r="B76" s="32"/>
      <c r="C76" s="17"/>
      <c r="D76" s="17"/>
      <c r="E76" s="8">
        <f t="shared" si="1"/>
        <v>13644600</v>
      </c>
      <c r="F76" s="17"/>
      <c r="G76" s="17"/>
      <c r="H76" s="17"/>
      <c r="I76" s="10"/>
      <c r="J76" s="20"/>
      <c r="K76" s="20"/>
    </row>
    <row r="77" spans="2:13">
      <c r="B77" s="32"/>
      <c r="C77" s="17"/>
      <c r="D77" s="17"/>
      <c r="E77" s="8">
        <f t="shared" si="1"/>
        <v>13644600</v>
      </c>
      <c r="F77" s="17"/>
      <c r="G77" s="17"/>
      <c r="H77" s="17"/>
      <c r="I77" s="10"/>
    </row>
    <row r="78" spans="2:13">
      <c r="B78" s="32"/>
      <c r="C78" s="17"/>
      <c r="D78" s="17"/>
      <c r="E78" s="8">
        <f t="shared" si="1"/>
        <v>13644600</v>
      </c>
      <c r="F78" s="17"/>
      <c r="G78" s="17"/>
      <c r="H78" s="17"/>
      <c r="I78" s="10"/>
      <c r="J78" s="20"/>
      <c r="K78" s="20"/>
    </row>
    <row r="79" spans="2:13">
      <c r="B79" s="32"/>
      <c r="C79" s="17"/>
      <c r="D79" s="17"/>
      <c r="E79" s="8">
        <f t="shared" si="1"/>
        <v>13644600</v>
      </c>
      <c r="F79" s="17"/>
      <c r="G79" s="17"/>
      <c r="H79" s="17"/>
      <c r="I79" s="10"/>
      <c r="J79" s="20"/>
      <c r="K79" s="20"/>
    </row>
    <row r="80" spans="2:13">
      <c r="B80" s="32"/>
      <c r="C80" s="17"/>
      <c r="D80" s="17"/>
      <c r="E80" s="8">
        <f t="shared" si="1"/>
        <v>13644600</v>
      </c>
      <c r="F80" s="17"/>
      <c r="G80" s="17"/>
      <c r="H80" s="17"/>
      <c r="I80" s="10"/>
      <c r="J80" s="20"/>
      <c r="K80" s="20"/>
    </row>
    <row r="81" spans="1:12">
      <c r="B81" s="32"/>
      <c r="C81" s="36"/>
      <c r="D81" s="17"/>
      <c r="E81" s="8">
        <f t="shared" si="1"/>
        <v>13644600</v>
      </c>
      <c r="F81" s="36"/>
      <c r="G81" s="36"/>
      <c r="H81" s="36"/>
      <c r="I81" s="10"/>
    </row>
    <row r="82" spans="1:12">
      <c r="B82" s="32"/>
      <c r="C82" s="17"/>
      <c r="D82" s="17"/>
      <c r="E82" s="8">
        <f t="shared" si="1"/>
        <v>13644600</v>
      </c>
      <c r="F82" s="17"/>
      <c r="G82" s="17"/>
      <c r="H82" s="17"/>
      <c r="I82" s="10"/>
    </row>
    <row r="83" spans="1:12">
      <c r="B83" s="32"/>
      <c r="C83" s="17"/>
      <c r="D83" s="17"/>
      <c r="E83" s="8">
        <f t="shared" si="1"/>
        <v>13644600</v>
      </c>
      <c r="F83" s="17"/>
      <c r="G83" s="17"/>
      <c r="H83" s="17"/>
      <c r="I83" s="10"/>
    </row>
    <row r="84" spans="1:12">
      <c r="B84" s="32"/>
      <c r="C84" s="17"/>
      <c r="D84" s="17"/>
      <c r="E84" s="8">
        <f t="shared" si="1"/>
        <v>13644600</v>
      </c>
      <c r="F84" s="17"/>
      <c r="G84" s="17"/>
      <c r="H84" s="17"/>
      <c r="I84" s="10"/>
    </row>
    <row r="85" spans="1:12">
      <c r="B85" s="32"/>
      <c r="C85" s="17"/>
      <c r="D85" s="17"/>
      <c r="E85" s="8">
        <f t="shared" si="1"/>
        <v>13644600</v>
      </c>
      <c r="F85" s="17"/>
      <c r="G85" s="17"/>
      <c r="H85" s="17"/>
      <c r="I85" s="10"/>
      <c r="J85" s="10"/>
      <c r="K85" s="10"/>
      <c r="L85" s="10"/>
    </row>
    <row r="86" spans="1:12">
      <c r="B86" s="32"/>
      <c r="C86" s="17"/>
      <c r="D86" s="17"/>
      <c r="E86" s="8">
        <f t="shared" si="1"/>
        <v>13644600</v>
      </c>
      <c r="F86" s="17"/>
      <c r="G86" s="17"/>
      <c r="H86" s="17"/>
      <c r="I86" s="10"/>
    </row>
    <row r="87" spans="1:12">
      <c r="B87" s="32"/>
      <c r="C87" s="17"/>
      <c r="D87" s="17"/>
      <c r="E87" s="8">
        <f t="shared" si="1"/>
        <v>13644600</v>
      </c>
      <c r="F87" s="17"/>
      <c r="G87" s="17"/>
      <c r="H87" s="17"/>
      <c r="I87" s="10"/>
      <c r="J87" s="10"/>
      <c r="K87" s="10"/>
    </row>
    <row r="88" spans="1:12">
      <c r="B88" s="2"/>
      <c r="C88" s="16"/>
      <c r="D88" s="16"/>
      <c r="E88" s="8">
        <f t="shared" si="1"/>
        <v>13644600</v>
      </c>
      <c r="F88" s="10"/>
      <c r="G88" s="10"/>
      <c r="H88" s="10"/>
      <c r="I88" s="10"/>
      <c r="J88" s="10"/>
      <c r="K88" s="10"/>
    </row>
    <row r="89" spans="1:12">
      <c r="B89" s="2"/>
      <c r="C89" s="16"/>
      <c r="D89" s="16"/>
      <c r="E89" s="8">
        <f t="shared" si="1"/>
        <v>13644600</v>
      </c>
      <c r="F89" s="10"/>
      <c r="G89" s="10"/>
      <c r="H89" s="17"/>
      <c r="I89" s="10"/>
      <c r="J89" s="10"/>
      <c r="K89" s="10"/>
    </row>
    <row r="90" spans="1:12">
      <c r="B90" s="39"/>
      <c r="C90" s="36"/>
      <c r="D90" s="36"/>
      <c r="E90" s="8">
        <f t="shared" si="1"/>
        <v>13644600</v>
      </c>
      <c r="F90" s="48"/>
      <c r="G90" s="48"/>
      <c r="H90" s="36"/>
      <c r="I90" s="10"/>
      <c r="J90" s="10"/>
      <c r="K90" s="10"/>
    </row>
    <row r="91" spans="1:12">
      <c r="B91" s="2"/>
      <c r="C91" s="16"/>
      <c r="D91" s="16"/>
      <c r="E91" s="8">
        <f t="shared" si="1"/>
        <v>13644600</v>
      </c>
      <c r="F91" s="17"/>
      <c r="G91" s="17"/>
      <c r="H91" s="10"/>
      <c r="I91" s="48"/>
      <c r="J91" s="10"/>
      <c r="K91" s="10"/>
    </row>
    <row r="92" spans="1:12">
      <c r="B92" s="2"/>
      <c r="C92" s="16"/>
      <c r="D92" s="16"/>
      <c r="E92" s="8">
        <f t="shared" si="1"/>
        <v>13644600</v>
      </c>
      <c r="F92" s="17"/>
      <c r="G92" s="17"/>
      <c r="H92" s="17"/>
      <c r="I92" s="48"/>
      <c r="J92" s="10"/>
      <c r="K92" s="10"/>
    </row>
    <row r="93" spans="1:12">
      <c r="A93" s="44"/>
      <c r="B93" s="44"/>
      <c r="C93" s="43"/>
      <c r="D93" s="43">
        <v>-42600</v>
      </c>
      <c r="E93" s="8">
        <f t="shared" si="1"/>
        <v>13602000</v>
      </c>
      <c r="F93" s="43"/>
      <c r="G93" s="43"/>
      <c r="H93" s="43"/>
      <c r="I93" s="44" t="s">
        <v>263</v>
      </c>
    </row>
    <row r="94" spans="1:12">
      <c r="B94" s="39"/>
      <c r="C94" s="17"/>
      <c r="D94" s="17"/>
      <c r="E94" s="8">
        <f t="shared" si="1"/>
        <v>13602000</v>
      </c>
      <c r="F94" s="17"/>
      <c r="G94" s="17"/>
      <c r="H94" s="17"/>
      <c r="I94" s="10"/>
    </row>
    <row r="95" spans="1:12">
      <c r="B95" s="32"/>
      <c r="C95" s="17"/>
      <c r="D95" s="17"/>
      <c r="E95" s="8">
        <f t="shared" si="1"/>
        <v>13602000</v>
      </c>
      <c r="F95" s="17"/>
      <c r="G95" s="17"/>
      <c r="H95" s="17"/>
      <c r="I95" s="10"/>
    </row>
    <row r="96" spans="1:12">
      <c r="B96" s="39"/>
      <c r="C96" s="17"/>
      <c r="D96" s="17"/>
      <c r="E96" s="8">
        <f t="shared" si="1"/>
        <v>13602000</v>
      </c>
      <c r="F96" s="36"/>
      <c r="G96" s="36"/>
      <c r="H96" s="36"/>
    </row>
    <row r="97" spans="2:14">
      <c r="B97" s="2"/>
      <c r="C97" s="16"/>
      <c r="D97" s="16"/>
      <c r="E97" s="8">
        <f t="shared" si="1"/>
        <v>13602000</v>
      </c>
      <c r="F97" s="17"/>
      <c r="G97" s="17"/>
      <c r="H97" s="17"/>
      <c r="I97" s="10"/>
      <c r="K97" s="44" t="s">
        <v>790</v>
      </c>
    </row>
    <row r="98" spans="2:14">
      <c r="B98" s="2"/>
      <c r="C98" s="16"/>
      <c r="D98" s="16"/>
      <c r="E98" s="8">
        <f t="shared" si="1"/>
        <v>13602000</v>
      </c>
      <c r="F98" s="17"/>
      <c r="G98" s="17"/>
      <c r="H98" s="17"/>
      <c r="I98" s="48"/>
      <c r="J98" s="48"/>
      <c r="K98" s="44" t="s">
        <v>784</v>
      </c>
      <c r="L98" s="53">
        <v>-18000000</v>
      </c>
      <c r="M98" s="44" t="s">
        <v>788</v>
      </c>
      <c r="N98" s="44"/>
    </row>
    <row r="99" spans="2:14">
      <c r="B99" s="2"/>
      <c r="C99" s="16"/>
      <c r="D99" s="16"/>
      <c r="E99" s="8">
        <f t="shared" si="1"/>
        <v>13602000</v>
      </c>
      <c r="F99" s="17"/>
      <c r="G99" s="17"/>
      <c r="H99" s="17"/>
      <c r="I99" s="48"/>
      <c r="J99" s="48"/>
      <c r="K99" s="44" t="s">
        <v>784</v>
      </c>
      <c r="L99" s="53">
        <v>-35000000</v>
      </c>
      <c r="M99" s="44" t="s">
        <v>789</v>
      </c>
      <c r="N99" s="44"/>
    </row>
    <row r="100" spans="2:14">
      <c r="B100" s="2"/>
      <c r="C100" s="16"/>
      <c r="D100" s="16"/>
      <c r="E100" s="8">
        <f t="shared" si="1"/>
        <v>13602000</v>
      </c>
      <c r="F100" s="16"/>
      <c r="G100" s="16"/>
      <c r="H100" s="16"/>
      <c r="I100" s="48"/>
      <c r="J100" s="48"/>
      <c r="K100" s="44" t="s">
        <v>784</v>
      </c>
      <c r="L100" s="53">
        <v>-10000000</v>
      </c>
      <c r="M100" s="44" t="s">
        <v>782</v>
      </c>
      <c r="N100" s="44"/>
    </row>
    <row r="101" spans="2:14">
      <c r="B101" s="2"/>
      <c r="C101" s="16"/>
      <c r="D101" s="16"/>
      <c r="E101" s="8">
        <f t="shared" si="1"/>
        <v>13602000</v>
      </c>
      <c r="F101" s="16"/>
      <c r="G101" s="16"/>
      <c r="H101" s="16"/>
      <c r="I101" s="54"/>
      <c r="J101" s="48"/>
      <c r="K101" s="44" t="s">
        <v>785</v>
      </c>
      <c r="L101" s="53">
        <f>SUM(L98:L100)</f>
        <v>-63000000</v>
      </c>
      <c r="M101" s="44"/>
      <c r="N101" s="44"/>
    </row>
    <row r="102" spans="2:14">
      <c r="B102" s="2"/>
      <c r="C102" s="16"/>
      <c r="D102" s="16"/>
      <c r="E102" s="8">
        <f t="shared" si="1"/>
        <v>13602000</v>
      </c>
      <c r="F102" s="16"/>
      <c r="G102" s="16"/>
      <c r="H102" s="16"/>
      <c r="I102" s="48"/>
      <c r="J102" s="48"/>
      <c r="K102" s="44"/>
      <c r="L102" s="53">
        <v>80000000</v>
      </c>
      <c r="M102" s="44" t="s">
        <v>713</v>
      </c>
      <c r="N102" s="44"/>
    </row>
    <row r="103" spans="2:14">
      <c r="B103" s="2"/>
      <c r="C103" s="16"/>
      <c r="D103" s="16"/>
      <c r="E103" s="8">
        <f t="shared" si="1"/>
        <v>13602000</v>
      </c>
      <c r="F103" s="16"/>
      <c r="G103" s="16"/>
      <c r="H103" s="16"/>
      <c r="I103" s="48"/>
      <c r="J103" s="48"/>
      <c r="K103" s="44"/>
      <c r="L103" s="53">
        <f>L101+L102</f>
        <v>17000000</v>
      </c>
      <c r="M103" s="44" t="s">
        <v>714</v>
      </c>
      <c r="N103" s="44"/>
    </row>
    <row r="104" spans="2:14">
      <c r="B104" s="2"/>
      <c r="C104" s="16"/>
      <c r="D104" s="16"/>
      <c r="E104" s="8">
        <f t="shared" si="1"/>
        <v>13602000</v>
      </c>
      <c r="F104" s="16"/>
      <c r="G104" s="16"/>
      <c r="H104" s="16"/>
      <c r="I104" s="10"/>
      <c r="J104" s="10"/>
      <c r="K104" s="44" t="s">
        <v>784</v>
      </c>
      <c r="L104" s="53">
        <v>-10000000</v>
      </c>
      <c r="M104" s="44" t="s">
        <v>783</v>
      </c>
      <c r="N104" s="19"/>
    </row>
    <row r="105" spans="2:14">
      <c r="B105" s="2"/>
      <c r="C105" s="16"/>
      <c r="D105" s="16"/>
      <c r="E105" s="8">
        <f t="shared" si="1"/>
        <v>13602000</v>
      </c>
      <c r="F105" s="16"/>
      <c r="G105" s="16"/>
      <c r="H105" s="16"/>
      <c r="K105" s="44" t="s">
        <v>784</v>
      </c>
      <c r="L105" s="53">
        <v>-7000000</v>
      </c>
      <c r="M105" s="44" t="s">
        <v>786</v>
      </c>
      <c r="N105" s="19"/>
    </row>
    <row r="106" spans="2:14">
      <c r="B106" s="2"/>
      <c r="C106" s="16"/>
      <c r="D106" s="16"/>
      <c r="E106" s="8">
        <f t="shared" si="1"/>
        <v>13602000</v>
      </c>
      <c r="F106" s="16"/>
      <c r="G106" s="16"/>
      <c r="H106" s="16"/>
      <c r="K106" s="44" t="s">
        <v>714</v>
      </c>
      <c r="L106" s="53">
        <f>L103+L104+L105</f>
        <v>0</v>
      </c>
    </row>
    <row r="107" spans="2:14">
      <c r="B107" s="2"/>
      <c r="C107" s="16"/>
      <c r="D107" s="16"/>
      <c r="E107" s="8">
        <f t="shared" si="1"/>
        <v>13602000</v>
      </c>
      <c r="F107" s="16"/>
      <c r="G107" s="16"/>
      <c r="H107" s="16"/>
    </row>
    <row r="108" spans="2:14">
      <c r="B108" s="2"/>
      <c r="C108" s="17"/>
      <c r="D108" s="17"/>
      <c r="E108" s="8">
        <f t="shared" si="1"/>
        <v>13602000</v>
      </c>
      <c r="F108" s="17"/>
      <c r="G108" s="17"/>
      <c r="H108" s="17"/>
      <c r="I108" s="10"/>
    </row>
    <row r="109" spans="2:14">
      <c r="B109" s="32"/>
      <c r="C109" s="17"/>
      <c r="D109" s="17"/>
      <c r="E109" s="8">
        <f t="shared" si="1"/>
        <v>13602000</v>
      </c>
      <c r="F109" s="17"/>
      <c r="G109" s="17"/>
      <c r="H109" s="17"/>
      <c r="I109" s="10"/>
      <c r="J109" s="10"/>
      <c r="K109" s="10"/>
      <c r="L109" s="10"/>
      <c r="M109" s="10"/>
    </row>
    <row r="110" spans="2:14">
      <c r="B110" s="32"/>
      <c r="C110" s="17"/>
      <c r="D110" s="17"/>
      <c r="E110" s="8">
        <f t="shared" si="1"/>
        <v>13602000</v>
      </c>
      <c r="F110" s="17"/>
      <c r="G110" s="17"/>
      <c r="H110" s="17"/>
      <c r="I110" s="10"/>
      <c r="J110" s="10"/>
      <c r="K110" s="10"/>
      <c r="L110" s="10"/>
      <c r="M110" s="10"/>
    </row>
    <row r="111" spans="2:14">
      <c r="B111" s="32"/>
      <c r="C111" s="17"/>
      <c r="D111" s="17"/>
      <c r="E111" s="8">
        <f t="shared" si="1"/>
        <v>13602000</v>
      </c>
      <c r="F111" s="17"/>
      <c r="G111" s="17"/>
      <c r="H111" s="17"/>
      <c r="I111" s="10"/>
      <c r="J111" s="10"/>
      <c r="K111" s="10"/>
      <c r="L111" s="10"/>
      <c r="M111" s="10"/>
    </row>
    <row r="112" spans="2:14">
      <c r="B112" s="2"/>
      <c r="C112" s="16"/>
      <c r="D112" s="16"/>
      <c r="E112" s="8">
        <f t="shared" si="1"/>
        <v>13602000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2"/>
      <c r="C113" s="16"/>
      <c r="D113" s="16"/>
      <c r="E113" s="8">
        <f t="shared" si="1"/>
        <v>13602000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2"/>
      <c r="C114" s="16"/>
      <c r="D114" s="16"/>
      <c r="E114" s="8">
        <f t="shared" si="1"/>
        <v>13602000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13602000</v>
      </c>
      <c r="F115" s="16"/>
      <c r="G115" s="16"/>
      <c r="H115" s="16"/>
    </row>
    <row r="116" spans="2:13">
      <c r="B116" s="2"/>
      <c r="C116" s="16"/>
      <c r="D116" s="16"/>
      <c r="E116" s="8">
        <f t="shared" si="1"/>
        <v>13602000</v>
      </c>
      <c r="F116" s="16"/>
      <c r="G116" s="16"/>
      <c r="H116" s="16"/>
    </row>
    <row r="117" spans="2:13">
      <c r="B117" s="2"/>
      <c r="C117" s="16"/>
      <c r="D117" s="16"/>
      <c r="E117" s="8">
        <f t="shared" si="1"/>
        <v>13602000</v>
      </c>
      <c r="F117" s="16"/>
      <c r="G117" s="16"/>
      <c r="H117" s="16"/>
    </row>
    <row r="118" spans="2:13">
      <c r="B118" s="2"/>
      <c r="C118" s="16"/>
      <c r="D118" s="16"/>
      <c r="E118" s="8">
        <f t="shared" si="1"/>
        <v>13602000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13602000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13602000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13602000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13602000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13602000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13602000</v>
      </c>
      <c r="F124" s="16"/>
      <c r="G124" s="16"/>
      <c r="H124" s="16"/>
    </row>
    <row r="125" spans="2:13">
      <c r="C125" s="16"/>
      <c r="D125" s="16"/>
      <c r="E125" s="8">
        <f t="shared" si="1"/>
        <v>13602000</v>
      </c>
      <c r="G125" s="16"/>
      <c r="I125" s="24"/>
    </row>
    <row r="126" spans="2:13">
      <c r="C126" s="16"/>
      <c r="D126" s="16"/>
      <c r="E126" s="8">
        <f t="shared" si="1"/>
        <v>13602000</v>
      </c>
      <c r="I126" s="24"/>
    </row>
    <row r="127" spans="2:13">
      <c r="B127" s="2"/>
      <c r="C127" s="16"/>
      <c r="D127" s="16"/>
      <c r="E127" s="8">
        <f t="shared" si="1"/>
        <v>13602000</v>
      </c>
      <c r="F127" s="16"/>
      <c r="G127" s="16"/>
      <c r="H127" s="16"/>
    </row>
    <row r="128" spans="2:13">
      <c r="C128" s="16"/>
      <c r="D128" s="16"/>
      <c r="E128" s="8">
        <f t="shared" si="1"/>
        <v>13602000</v>
      </c>
      <c r="F128" s="16"/>
      <c r="G128" s="16"/>
      <c r="H128" s="16"/>
    </row>
    <row r="129" spans="2:8">
      <c r="C129" s="16"/>
      <c r="D129" s="16"/>
      <c r="E129" s="8">
        <f t="shared" si="1"/>
        <v>13602000</v>
      </c>
      <c r="F129" s="16"/>
      <c r="G129" s="16"/>
      <c r="H129" s="16"/>
    </row>
    <row r="130" spans="2:8">
      <c r="C130" s="16"/>
      <c r="D130" s="16"/>
      <c r="E130" s="8">
        <f t="shared" si="1"/>
        <v>13602000</v>
      </c>
      <c r="F130" s="16"/>
      <c r="G130" s="16"/>
      <c r="H130" s="16"/>
    </row>
    <row r="131" spans="2:8">
      <c r="C131" s="16"/>
      <c r="D131" s="16"/>
      <c r="E131" s="8">
        <f t="shared" si="1"/>
        <v>13602000</v>
      </c>
      <c r="F131" s="16"/>
      <c r="G131" s="16"/>
      <c r="H131" s="16"/>
    </row>
    <row r="132" spans="2:8">
      <c r="B132" s="2"/>
      <c r="C132" s="16"/>
      <c r="D132" s="16"/>
      <c r="E132" s="8">
        <f t="shared" si="1"/>
        <v>13602000</v>
      </c>
      <c r="F132" s="16"/>
      <c r="G132" s="16"/>
      <c r="H132" s="16"/>
    </row>
    <row r="133" spans="2:8">
      <c r="B133" s="2"/>
      <c r="C133" s="16"/>
      <c r="D133" s="16"/>
      <c r="E133" s="8">
        <f t="shared" si="1"/>
        <v>13602000</v>
      </c>
      <c r="F133" s="16"/>
      <c r="G133" s="16"/>
      <c r="H133" s="16"/>
    </row>
    <row r="134" spans="2:8">
      <c r="C134" s="16"/>
      <c r="D134" s="16"/>
      <c r="E134" s="8">
        <f t="shared" ref="E134:E153" si="2">E133+C134+D134</f>
        <v>13602000</v>
      </c>
      <c r="F134" s="16"/>
      <c r="G134" s="16"/>
      <c r="H134" s="16"/>
    </row>
    <row r="135" spans="2:8">
      <c r="C135" s="16"/>
      <c r="D135" s="16"/>
      <c r="E135" s="8">
        <f t="shared" si="2"/>
        <v>13602000</v>
      </c>
      <c r="F135" s="16"/>
      <c r="G135" s="16"/>
      <c r="H135" s="16"/>
    </row>
    <row r="136" spans="2:8">
      <c r="C136" s="16"/>
      <c r="D136" s="16"/>
      <c r="E136" s="8">
        <f t="shared" si="2"/>
        <v>13602000</v>
      </c>
      <c r="F136" s="16"/>
      <c r="G136" s="16"/>
      <c r="H136" s="16"/>
    </row>
    <row r="137" spans="2:8">
      <c r="C137" s="16"/>
      <c r="D137" s="16"/>
      <c r="E137" s="8">
        <f t="shared" si="2"/>
        <v>13602000</v>
      </c>
      <c r="F137" s="16"/>
      <c r="G137" s="16"/>
      <c r="H137" s="16"/>
    </row>
    <row r="138" spans="2:8">
      <c r="C138" s="16"/>
      <c r="D138" s="16"/>
      <c r="E138" s="8">
        <f t="shared" si="2"/>
        <v>13602000</v>
      </c>
      <c r="F138" s="16"/>
      <c r="G138" s="16"/>
      <c r="H138" s="16"/>
    </row>
    <row r="139" spans="2:8">
      <c r="C139" s="16"/>
      <c r="D139" s="16"/>
      <c r="E139" s="8">
        <f t="shared" si="2"/>
        <v>13602000</v>
      </c>
      <c r="F139" s="16"/>
      <c r="G139" s="16"/>
      <c r="H139" s="16"/>
    </row>
    <row r="140" spans="2:8">
      <c r="C140" s="16"/>
      <c r="D140" s="16"/>
      <c r="E140" s="8">
        <f t="shared" si="2"/>
        <v>13602000</v>
      </c>
      <c r="F140" s="16"/>
      <c r="G140" s="16"/>
      <c r="H140" s="16"/>
    </row>
    <row r="141" spans="2:8">
      <c r="C141" s="16"/>
      <c r="D141" s="16"/>
      <c r="E141" s="8">
        <f t="shared" si="2"/>
        <v>13602000</v>
      </c>
      <c r="F141" s="16"/>
      <c r="G141" s="16"/>
      <c r="H141" s="16"/>
    </row>
    <row r="142" spans="2:8">
      <c r="C142" s="16"/>
      <c r="D142" s="16"/>
      <c r="E142" s="8">
        <f t="shared" si="2"/>
        <v>13602000</v>
      </c>
      <c r="F142" s="16"/>
      <c r="G142" s="16"/>
      <c r="H142" s="16"/>
    </row>
    <row r="143" spans="2:8">
      <c r="C143" s="16"/>
      <c r="D143" s="16"/>
      <c r="E143" s="8">
        <f t="shared" si="2"/>
        <v>13602000</v>
      </c>
      <c r="F143" s="16"/>
      <c r="G143" s="16"/>
      <c r="H143" s="16"/>
    </row>
    <row r="144" spans="2:8">
      <c r="C144" s="16"/>
      <c r="D144" s="16"/>
      <c r="E144" s="8">
        <f t="shared" si="2"/>
        <v>13602000</v>
      </c>
      <c r="F144" s="16"/>
      <c r="G144" s="16"/>
      <c r="H144" s="16"/>
    </row>
    <row r="145" spans="3:12">
      <c r="C145" s="16"/>
      <c r="D145" s="16"/>
      <c r="E145" s="8">
        <f>E144+C145+D145</f>
        <v>13602000</v>
      </c>
      <c r="F145" s="16"/>
      <c r="G145" s="16"/>
      <c r="H145" s="16"/>
    </row>
    <row r="146" spans="3:12">
      <c r="C146" s="16"/>
      <c r="D146" s="16"/>
      <c r="E146" s="8">
        <f t="shared" si="2"/>
        <v>13602000</v>
      </c>
      <c r="F146" s="16"/>
      <c r="G146" s="16"/>
      <c r="H146" s="16"/>
    </row>
    <row r="147" spans="3:12">
      <c r="C147" s="16"/>
      <c r="D147" s="16"/>
      <c r="E147" s="8">
        <f t="shared" si="2"/>
        <v>13602000</v>
      </c>
      <c r="F147" s="16"/>
      <c r="G147" s="16"/>
      <c r="H147" s="16"/>
    </row>
    <row r="148" spans="3:12">
      <c r="C148" s="16"/>
      <c r="D148" s="16">
        <v>-12000000</v>
      </c>
      <c r="E148" s="8">
        <f t="shared" si="2"/>
        <v>1602000</v>
      </c>
      <c r="F148" s="16"/>
      <c r="G148" s="16"/>
      <c r="H148" s="16"/>
      <c r="I148" s="1" t="s">
        <v>557</v>
      </c>
    </row>
    <row r="149" spans="3:12">
      <c r="C149" s="16"/>
      <c r="D149" s="16"/>
      <c r="E149" s="8">
        <f t="shared" si="2"/>
        <v>1602000</v>
      </c>
      <c r="F149" s="16"/>
      <c r="G149" s="16"/>
      <c r="H149" s="16"/>
      <c r="I149" s="2"/>
    </row>
    <row r="150" spans="3:12">
      <c r="C150" s="16"/>
      <c r="D150" s="16"/>
      <c r="E150" s="8">
        <f t="shared" si="2"/>
        <v>1602000</v>
      </c>
      <c r="F150" s="16"/>
      <c r="G150" s="16"/>
      <c r="H150" s="16"/>
      <c r="J150" s="4"/>
    </row>
    <row r="151" spans="3:12">
      <c r="C151" s="16"/>
      <c r="D151" s="16"/>
      <c r="E151" s="8">
        <f t="shared" si="2"/>
        <v>1602000</v>
      </c>
      <c r="F151" s="16"/>
      <c r="G151" s="16"/>
      <c r="H151" s="16"/>
      <c r="J151" s="4"/>
      <c r="K151" s="2"/>
      <c r="L151" s="20"/>
    </row>
    <row r="152" spans="3:12">
      <c r="C152" s="16"/>
      <c r="D152" s="16"/>
      <c r="E152" s="8">
        <f>E151+C152+D152</f>
        <v>1602000</v>
      </c>
      <c r="F152" s="16"/>
      <c r="G152" s="16"/>
      <c r="H152" s="16"/>
      <c r="J152" s="4"/>
    </row>
    <row r="153" spans="3:12">
      <c r="C153" s="4"/>
      <c r="D153" s="16"/>
      <c r="E153" s="8">
        <f t="shared" si="2"/>
        <v>1602000</v>
      </c>
      <c r="F153" s="4"/>
      <c r="G153" s="4"/>
      <c r="H153" s="4"/>
      <c r="J153" s="4"/>
    </row>
    <row r="154" spans="3:12">
      <c r="C154" s="4"/>
      <c r="D154" s="4"/>
      <c r="E154" s="8"/>
      <c r="F154" s="4"/>
      <c r="G154" s="4"/>
      <c r="H154" s="4"/>
    </row>
    <row r="155" spans="3:12">
      <c r="C155" s="4"/>
      <c r="D155" s="4"/>
      <c r="E155" s="8"/>
      <c r="F155" s="4"/>
      <c r="G155" s="4"/>
      <c r="H155" s="4"/>
    </row>
    <row r="156" spans="3:12">
      <c r="C156" s="4"/>
      <c r="D156" s="4"/>
      <c r="E156" s="8"/>
      <c r="F156" s="4"/>
      <c r="G156" s="4"/>
      <c r="H156" s="4"/>
    </row>
    <row r="157" spans="3:12">
      <c r="C157" s="4"/>
      <c r="D157" s="4"/>
      <c r="E157" s="8"/>
      <c r="F157" s="4"/>
      <c r="G157" s="4"/>
      <c r="H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E160" s="7"/>
    </row>
    <row r="161" spans="5:5">
      <c r="E161" s="7"/>
    </row>
    <row r="162" spans="5:5">
      <c r="E162" s="7"/>
    </row>
  </sheetData>
  <pageMargins left="0.7" right="0.7" top="0.75" bottom="0.75" header="0.3" footer="0.3"/>
  <pageSetup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>
  <dimension ref="A2:AJ162"/>
  <sheetViews>
    <sheetView workbookViewId="0">
      <selection activeCell="I13" sqref="I13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13644600</v>
      </c>
      <c r="F4" s="29">
        <v>0</v>
      </c>
      <c r="G4" s="13"/>
      <c r="H4" s="22">
        <v>31171700</v>
      </c>
    </row>
    <row r="5" spans="2:11">
      <c r="B5" s="2"/>
      <c r="C5" s="16"/>
      <c r="D5" s="16"/>
      <c r="E5" s="8">
        <f>E4+C5+D5</f>
        <v>13644600</v>
      </c>
      <c r="F5" s="17"/>
      <c r="G5" s="17"/>
      <c r="H5" s="17"/>
    </row>
    <row r="6" spans="2:11">
      <c r="B6" s="2">
        <v>44229</v>
      </c>
      <c r="C6" s="16">
        <v>30000</v>
      </c>
      <c r="D6" s="16"/>
      <c r="E6" s="8">
        <f t="shared" ref="E6:E69" si="0">E5+C6+D6</f>
        <v>13674600</v>
      </c>
      <c r="F6" s="17"/>
      <c r="G6" s="17"/>
      <c r="H6" s="17"/>
      <c r="I6" s="1" t="s">
        <v>1151</v>
      </c>
      <c r="J6" s="10"/>
      <c r="K6" s="10"/>
    </row>
    <row r="7" spans="2:11">
      <c r="B7" s="2">
        <v>44230</v>
      </c>
      <c r="C7" s="16"/>
      <c r="D7" s="16">
        <v>-14000</v>
      </c>
      <c r="E7" s="8">
        <f>E6+C7+D7</f>
        <v>13660600</v>
      </c>
      <c r="F7" s="17"/>
      <c r="G7" s="17"/>
      <c r="H7" s="17"/>
      <c r="I7" s="10" t="s">
        <v>1152</v>
      </c>
      <c r="J7" s="10"/>
      <c r="K7" s="10"/>
    </row>
    <row r="8" spans="2:11">
      <c r="B8" s="2">
        <v>44230</v>
      </c>
      <c r="C8" s="16"/>
      <c r="D8" s="16">
        <v>-9200</v>
      </c>
      <c r="E8" s="8">
        <f t="shared" si="0"/>
        <v>13651400</v>
      </c>
      <c r="G8" s="17"/>
      <c r="H8" s="17"/>
      <c r="I8" s="1" t="s">
        <v>1153</v>
      </c>
      <c r="J8" s="10"/>
      <c r="K8" s="10"/>
    </row>
    <row r="9" spans="2:11">
      <c r="B9" s="2">
        <v>44236</v>
      </c>
      <c r="C9" s="16"/>
      <c r="D9" s="16"/>
      <c r="E9" s="8">
        <f t="shared" si="0"/>
        <v>13651400</v>
      </c>
      <c r="F9" s="17"/>
      <c r="G9" s="17"/>
      <c r="H9" s="17"/>
      <c r="I9" s="19" t="s">
        <v>1154</v>
      </c>
      <c r="J9" s="10"/>
      <c r="K9" s="10"/>
    </row>
    <row r="10" spans="2:11">
      <c r="B10" s="2">
        <v>44236</v>
      </c>
      <c r="C10" s="16"/>
      <c r="D10" s="16"/>
      <c r="E10" s="8">
        <f t="shared" si="0"/>
        <v>13651400</v>
      </c>
      <c r="F10" s="17"/>
      <c r="G10" s="17"/>
      <c r="H10" s="17">
        <v>-169500</v>
      </c>
      <c r="I10" s="10" t="s">
        <v>1166</v>
      </c>
      <c r="J10" s="10"/>
      <c r="K10" s="10"/>
    </row>
    <row r="11" spans="2:11">
      <c r="B11" s="2">
        <v>44236</v>
      </c>
      <c r="C11" s="17"/>
      <c r="D11" s="17"/>
      <c r="E11" s="8">
        <f t="shared" si="0"/>
        <v>13651400</v>
      </c>
      <c r="F11" s="17"/>
      <c r="G11" s="17"/>
      <c r="H11" s="17"/>
      <c r="I11" s="19" t="s">
        <v>1155</v>
      </c>
      <c r="J11" s="50"/>
      <c r="K11" s="50"/>
    </row>
    <row r="12" spans="2:11">
      <c r="B12" s="2">
        <v>44238</v>
      </c>
      <c r="C12" s="17"/>
      <c r="D12" s="17"/>
      <c r="E12" s="8">
        <f t="shared" si="0"/>
        <v>13651400</v>
      </c>
      <c r="F12" s="17"/>
      <c r="G12" s="17"/>
      <c r="H12" s="17">
        <v>-91900</v>
      </c>
      <c r="I12" s="10" t="s">
        <v>62</v>
      </c>
      <c r="J12" s="50"/>
      <c r="K12" s="50"/>
    </row>
    <row r="13" spans="2:11">
      <c r="B13" s="2">
        <v>44238</v>
      </c>
      <c r="C13" s="17">
        <v>1672000</v>
      </c>
      <c r="D13" s="17"/>
      <c r="E13" s="8">
        <f t="shared" si="0"/>
        <v>15323400</v>
      </c>
      <c r="F13" s="17"/>
      <c r="G13" s="17"/>
      <c r="H13" s="17"/>
      <c r="I13" s="10" t="s">
        <v>1160</v>
      </c>
      <c r="J13" s="50"/>
      <c r="K13" s="50"/>
    </row>
    <row r="14" spans="2:11">
      <c r="B14" s="2">
        <v>44239</v>
      </c>
      <c r="C14" s="17">
        <v>30000</v>
      </c>
      <c r="D14" s="17"/>
      <c r="E14" s="8">
        <f t="shared" si="0"/>
        <v>15353400</v>
      </c>
      <c r="F14" s="17"/>
      <c r="G14" s="17"/>
      <c r="H14" s="17"/>
      <c r="I14" s="1" t="s">
        <v>1157</v>
      </c>
      <c r="J14" s="50"/>
      <c r="K14" s="50"/>
    </row>
    <row r="15" spans="2:11">
      <c r="B15" s="2">
        <v>44239</v>
      </c>
      <c r="C15" s="17"/>
      <c r="D15" s="17">
        <v>-50000</v>
      </c>
      <c r="E15" s="8">
        <f t="shared" si="0"/>
        <v>15303400</v>
      </c>
      <c r="F15" s="17"/>
      <c r="G15" s="17"/>
      <c r="H15" s="17"/>
      <c r="I15" s="10" t="s">
        <v>1158</v>
      </c>
      <c r="J15" s="50"/>
      <c r="K15" s="50"/>
    </row>
    <row r="16" spans="2:11">
      <c r="B16" s="2">
        <v>44242</v>
      </c>
      <c r="C16" s="17"/>
      <c r="D16" s="17">
        <v>-15000</v>
      </c>
      <c r="E16" s="8">
        <f t="shared" si="0"/>
        <v>15288400</v>
      </c>
      <c r="F16" s="17">
        <v>-15000</v>
      </c>
      <c r="G16" s="17"/>
      <c r="H16" s="17"/>
      <c r="I16" s="1" t="s">
        <v>1159</v>
      </c>
      <c r="J16" s="50"/>
      <c r="K16" s="50"/>
    </row>
    <row r="17" spans="2:15">
      <c r="B17" s="32">
        <v>44244</v>
      </c>
      <c r="C17" s="17">
        <v>700000</v>
      </c>
      <c r="D17" s="17"/>
      <c r="E17" s="9">
        <f t="shared" si="0"/>
        <v>15988400</v>
      </c>
      <c r="F17" s="17"/>
      <c r="G17" s="17"/>
      <c r="H17" s="17"/>
      <c r="I17" s="10" t="s">
        <v>1150</v>
      </c>
      <c r="J17" s="50"/>
      <c r="K17" s="50"/>
    </row>
    <row r="18" spans="2:15">
      <c r="B18" s="32">
        <v>44244</v>
      </c>
      <c r="C18" s="17"/>
      <c r="D18" s="17">
        <v>-2000</v>
      </c>
      <c r="E18" s="9">
        <f t="shared" si="0"/>
        <v>15986400</v>
      </c>
      <c r="F18" s="17"/>
      <c r="G18" s="36"/>
      <c r="H18" s="17"/>
      <c r="I18" s="10" t="s">
        <v>1161</v>
      </c>
      <c r="J18" s="50"/>
      <c r="K18" s="50"/>
      <c r="L18" s="20"/>
    </row>
    <row r="19" spans="2:15" ht="12.75" thickBot="1">
      <c r="B19" s="32">
        <v>44245</v>
      </c>
      <c r="C19" s="17"/>
      <c r="D19" s="17"/>
      <c r="E19" s="8">
        <f t="shared" si="0"/>
        <v>15986400</v>
      </c>
      <c r="F19" s="17"/>
      <c r="G19" s="17"/>
      <c r="H19" s="17">
        <v>-107700</v>
      </c>
      <c r="I19" s="10" t="s">
        <v>96</v>
      </c>
      <c r="J19" s="50"/>
      <c r="K19" s="50"/>
    </row>
    <row r="20" spans="2:15">
      <c r="B20" s="2">
        <v>44246</v>
      </c>
      <c r="C20" s="17"/>
      <c r="D20" s="17">
        <v>-105000</v>
      </c>
      <c r="E20" s="8">
        <f t="shared" si="0"/>
        <v>15881400</v>
      </c>
      <c r="F20" s="17"/>
      <c r="G20" s="17"/>
      <c r="H20" s="17"/>
      <c r="I20" s="1" t="s">
        <v>1164</v>
      </c>
      <c r="J20" s="50"/>
      <c r="K20" s="50"/>
      <c r="M20" s="57" t="s">
        <v>1026</v>
      </c>
      <c r="N20" s="58">
        <v>34200000</v>
      </c>
    </row>
    <row r="21" spans="2:15">
      <c r="B21" s="32">
        <v>44249</v>
      </c>
      <c r="C21" s="17">
        <v>700000</v>
      </c>
      <c r="D21" s="17"/>
      <c r="E21" s="8">
        <f t="shared" si="0"/>
        <v>16581400</v>
      </c>
      <c r="F21" s="17"/>
      <c r="G21" s="17"/>
      <c r="H21" s="17"/>
      <c r="I21" s="10" t="s">
        <v>1150</v>
      </c>
      <c r="J21" s="50"/>
      <c r="K21" s="50"/>
      <c r="M21" s="59" t="s">
        <v>1027</v>
      </c>
      <c r="N21" s="60">
        <v>-680000</v>
      </c>
    </row>
    <row r="22" spans="2:15" ht="12.75" thickBot="1">
      <c r="B22" s="32">
        <v>44249</v>
      </c>
      <c r="C22" s="17">
        <v>70000</v>
      </c>
      <c r="D22" s="17"/>
      <c r="E22" s="8">
        <f t="shared" si="0"/>
        <v>16651400</v>
      </c>
      <c r="F22" s="17"/>
      <c r="G22" s="17"/>
      <c r="H22" s="17"/>
      <c r="I22" s="50" t="s">
        <v>1162</v>
      </c>
      <c r="J22" s="50"/>
      <c r="K22" s="50"/>
      <c r="M22" s="61" t="s">
        <v>1028</v>
      </c>
      <c r="N22" s="62">
        <f>N20+N21</f>
        <v>33520000</v>
      </c>
    </row>
    <row r="23" spans="2:15">
      <c r="B23" s="32">
        <v>44250</v>
      </c>
      <c r="C23" s="17"/>
      <c r="D23" s="17">
        <v>-97200</v>
      </c>
      <c r="E23" s="8">
        <f t="shared" si="0"/>
        <v>16554200</v>
      </c>
      <c r="F23" s="17"/>
      <c r="G23" s="17"/>
      <c r="H23" s="17"/>
      <c r="I23" s="10" t="s">
        <v>1163</v>
      </c>
      <c r="J23" s="50"/>
      <c r="K23" s="50"/>
      <c r="M23" s="59" t="s">
        <v>1029</v>
      </c>
      <c r="N23" s="60">
        <f>N22*0.1</f>
        <v>3352000</v>
      </c>
      <c r="O23" s="1" t="s">
        <v>1030</v>
      </c>
    </row>
    <row r="24" spans="2:15">
      <c r="B24" s="32">
        <v>44250</v>
      </c>
      <c r="C24" s="17"/>
      <c r="D24" s="17"/>
      <c r="E24" s="8">
        <f t="shared" si="0"/>
        <v>16554200</v>
      </c>
      <c r="F24" s="17"/>
      <c r="G24" s="17"/>
      <c r="H24" s="17">
        <v>-58600</v>
      </c>
      <c r="I24" s="10" t="s">
        <v>1165</v>
      </c>
      <c r="J24" s="50"/>
      <c r="K24" s="50"/>
      <c r="M24" s="59" t="s">
        <v>1031</v>
      </c>
      <c r="N24" s="60">
        <f>N22-30000000</f>
        <v>3520000</v>
      </c>
      <c r="O24" s="1" t="s">
        <v>1032</v>
      </c>
    </row>
    <row r="25" spans="2:15" ht="12.75" thickBot="1">
      <c r="B25" s="32">
        <v>44251</v>
      </c>
      <c r="C25" s="17"/>
      <c r="D25" s="17"/>
      <c r="E25" s="8">
        <f t="shared" si="0"/>
        <v>16554200</v>
      </c>
      <c r="F25" s="17"/>
      <c r="G25" s="17"/>
      <c r="H25" s="17">
        <v>-195600</v>
      </c>
      <c r="I25" s="10" t="s">
        <v>917</v>
      </c>
      <c r="J25" s="20"/>
      <c r="K25" s="20"/>
      <c r="M25" s="61"/>
      <c r="N25" s="62">
        <v>270000</v>
      </c>
      <c r="O25" s="1" t="s">
        <v>1033</v>
      </c>
    </row>
    <row r="26" spans="2:15" ht="12.75" thickBot="1">
      <c r="B26" s="32">
        <v>44251</v>
      </c>
      <c r="C26" s="17"/>
      <c r="D26" s="17"/>
      <c r="E26" s="9">
        <f t="shared" si="0"/>
        <v>16554200</v>
      </c>
      <c r="F26" s="17"/>
      <c r="G26" s="17"/>
      <c r="H26" s="17">
        <v>200000</v>
      </c>
      <c r="I26" s="10" t="s">
        <v>1167</v>
      </c>
      <c r="J26" s="20"/>
      <c r="K26" s="20"/>
      <c r="M26" s="63" t="s">
        <v>1034</v>
      </c>
      <c r="N26" s="64">
        <f>SUM(N23:N25)</f>
        <v>7142000</v>
      </c>
    </row>
    <row r="27" spans="2:15">
      <c r="B27" s="32">
        <v>44252</v>
      </c>
      <c r="C27" s="17"/>
      <c r="D27" s="17"/>
      <c r="E27" s="9">
        <f t="shared" si="0"/>
        <v>16554200</v>
      </c>
      <c r="F27" s="17"/>
      <c r="G27" s="17"/>
      <c r="H27" s="17">
        <v>300000</v>
      </c>
      <c r="I27" s="10" t="s">
        <v>1168</v>
      </c>
      <c r="J27" s="20"/>
      <c r="K27" s="20"/>
    </row>
    <row r="28" spans="2:15">
      <c r="B28" s="32">
        <v>44253</v>
      </c>
      <c r="C28" s="17">
        <v>200000</v>
      </c>
      <c r="D28" s="17"/>
      <c r="E28" s="8">
        <f t="shared" si="0"/>
        <v>16754200</v>
      </c>
      <c r="F28" s="17"/>
      <c r="G28" s="17"/>
      <c r="H28" s="16"/>
      <c r="I28" s="10" t="s">
        <v>1169</v>
      </c>
      <c r="J28" s="20"/>
      <c r="K28" s="20"/>
      <c r="M28" s="44" t="s">
        <v>1035</v>
      </c>
      <c r="N28" s="44"/>
    </row>
    <row r="29" spans="2:15">
      <c r="B29" s="32">
        <v>44253</v>
      </c>
      <c r="C29" s="17">
        <v>140000</v>
      </c>
      <c r="D29" s="17"/>
      <c r="E29" s="8">
        <f t="shared" si="0"/>
        <v>16894200</v>
      </c>
      <c r="F29" s="17"/>
      <c r="G29" s="17"/>
      <c r="H29" s="17"/>
      <c r="I29" s="1" t="s">
        <v>1170</v>
      </c>
      <c r="J29" s="20"/>
      <c r="K29" s="20"/>
      <c r="M29" s="44" t="s">
        <v>1036</v>
      </c>
      <c r="N29" s="44"/>
    </row>
    <row r="30" spans="2:15">
      <c r="B30" s="32">
        <v>44253</v>
      </c>
      <c r="C30" s="17"/>
      <c r="D30" s="17"/>
      <c r="E30" s="8">
        <f t="shared" si="0"/>
        <v>16894200</v>
      </c>
      <c r="F30" s="17"/>
      <c r="G30" s="17"/>
      <c r="H30" s="17">
        <v>-259000</v>
      </c>
      <c r="I30" s="1" t="s">
        <v>631</v>
      </c>
      <c r="J30" s="20"/>
      <c r="K30" s="20"/>
    </row>
    <row r="31" spans="2:15">
      <c r="B31" s="32">
        <v>44253</v>
      </c>
      <c r="C31" s="17"/>
      <c r="D31" s="17"/>
      <c r="E31" s="8">
        <f t="shared" si="0"/>
        <v>16894200</v>
      </c>
      <c r="F31" s="17"/>
      <c r="G31" s="17"/>
      <c r="H31" s="17">
        <v>-259000</v>
      </c>
      <c r="I31" s="10" t="s">
        <v>632</v>
      </c>
      <c r="J31" s="20"/>
      <c r="K31" s="20"/>
    </row>
    <row r="32" spans="2:15">
      <c r="B32" s="2"/>
      <c r="C32" s="17"/>
      <c r="D32" s="17"/>
      <c r="E32" s="8">
        <f>E31+C32+D32</f>
        <v>16894200</v>
      </c>
      <c r="F32" s="17"/>
      <c r="G32" s="17"/>
      <c r="H32" s="16"/>
      <c r="I32" s="10"/>
    </row>
    <row r="33" spans="2:36">
      <c r="B33" s="32"/>
      <c r="C33" s="17"/>
      <c r="D33" s="17"/>
      <c r="E33" s="9">
        <f t="shared" si="0"/>
        <v>16894200</v>
      </c>
      <c r="F33" s="17">
        <f>SUM(F4:F32)</f>
        <v>-15000</v>
      </c>
      <c r="G33" s="17"/>
      <c r="H33" s="17">
        <f>SUM(H4:H32)</f>
        <v>30530400</v>
      </c>
      <c r="I33" s="10"/>
    </row>
    <row r="34" spans="2:36">
      <c r="B34" s="32"/>
      <c r="C34" s="17"/>
      <c r="D34" s="17"/>
      <c r="E34" s="9">
        <f t="shared" si="0"/>
        <v>16894200</v>
      </c>
      <c r="F34" s="17"/>
      <c r="G34" s="17"/>
      <c r="H34" s="17">
        <f>H33-F33</f>
        <v>30545400</v>
      </c>
      <c r="I34" s="10"/>
    </row>
    <row r="35" spans="2:36">
      <c r="B35" s="32"/>
      <c r="C35" s="17"/>
      <c r="D35" s="17"/>
      <c r="E35" s="9">
        <f>E34+C35+D35</f>
        <v>16894200</v>
      </c>
      <c r="F35" s="17"/>
      <c r="G35" s="17"/>
      <c r="H35" s="17">
        <v>-2000000</v>
      </c>
      <c r="I35" s="10" t="s">
        <v>41</v>
      </c>
    </row>
    <row r="36" spans="2:36">
      <c r="B36" s="32"/>
      <c r="C36" s="17"/>
      <c r="D36" s="17">
        <v>-2000000</v>
      </c>
      <c r="E36" s="8">
        <f t="shared" si="0"/>
        <v>14894200</v>
      </c>
      <c r="F36" s="17"/>
      <c r="G36" s="17"/>
      <c r="H36" s="17"/>
      <c r="I36" s="10" t="s">
        <v>42</v>
      </c>
      <c r="L36" s="20"/>
      <c r="M36" s="20" t="s">
        <v>1068</v>
      </c>
    </row>
    <row r="37" spans="2:36">
      <c r="B37" s="32"/>
      <c r="C37" s="17"/>
      <c r="D37" s="17"/>
      <c r="E37" s="9">
        <f>E36+C37+D37</f>
        <v>14894200</v>
      </c>
      <c r="F37" s="36"/>
      <c r="G37" s="36"/>
      <c r="H37" s="17"/>
      <c r="I37" s="10"/>
      <c r="L37" s="20">
        <v>780000</v>
      </c>
      <c r="M37" s="20"/>
      <c r="N37" s="2">
        <v>44071</v>
      </c>
    </row>
    <row r="38" spans="2:36">
      <c r="B38" s="28" t="s">
        <v>47</v>
      </c>
      <c r="C38" s="22"/>
      <c r="D38" s="22"/>
      <c r="E38" s="14">
        <f t="shared" si="0"/>
        <v>14894200</v>
      </c>
      <c r="F38" s="22"/>
      <c r="G38" s="22"/>
      <c r="H38" s="22">
        <f>H35+H34</f>
        <v>28545400</v>
      </c>
      <c r="I38" s="10"/>
      <c r="L38" s="20">
        <v>-70000</v>
      </c>
      <c r="M38" s="20" t="s">
        <v>1069</v>
      </c>
      <c r="N38" s="2">
        <v>44071</v>
      </c>
    </row>
    <row r="39" spans="2:36">
      <c r="B39" s="32"/>
      <c r="C39" s="17"/>
      <c r="D39" s="17"/>
      <c r="E39" s="8">
        <f t="shared" si="0"/>
        <v>14894200</v>
      </c>
      <c r="F39" s="17"/>
      <c r="G39" s="17"/>
      <c r="H39" s="17"/>
      <c r="I39" s="10"/>
      <c r="L39" s="20">
        <v>-25000</v>
      </c>
      <c r="M39" s="20" t="s">
        <v>1070</v>
      </c>
      <c r="N39" s="2">
        <v>44074</v>
      </c>
    </row>
    <row r="40" spans="2:36">
      <c r="B40" s="32"/>
      <c r="C40" s="17"/>
      <c r="D40" s="17"/>
      <c r="E40" s="9">
        <f t="shared" si="0"/>
        <v>14894200</v>
      </c>
      <c r="F40" s="17"/>
      <c r="G40" s="17"/>
      <c r="H40" s="17"/>
      <c r="I40" s="10"/>
      <c r="L40" s="20">
        <v>-30000</v>
      </c>
      <c r="M40" s="20" t="s">
        <v>1071</v>
      </c>
      <c r="N40" s="2">
        <v>44074</v>
      </c>
    </row>
    <row r="41" spans="2:36">
      <c r="B41" s="32"/>
      <c r="C41" s="17"/>
      <c r="D41" s="17"/>
      <c r="E41" s="8">
        <f t="shared" si="0"/>
        <v>14894200</v>
      </c>
      <c r="F41" s="17"/>
      <c r="G41" s="17"/>
      <c r="H41" s="17"/>
      <c r="J41" s="50"/>
      <c r="K41" s="10"/>
      <c r="L41" s="20">
        <v>-98000</v>
      </c>
      <c r="M41" s="20" t="s">
        <v>1072</v>
      </c>
      <c r="N41" s="2">
        <v>44074</v>
      </c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</row>
    <row r="42" spans="2:36">
      <c r="B42" s="32"/>
      <c r="C42" s="17"/>
      <c r="D42" s="17"/>
      <c r="E42" s="8">
        <f t="shared" si="0"/>
        <v>14894200</v>
      </c>
      <c r="F42" s="17"/>
      <c r="G42" s="17"/>
      <c r="H42" s="17"/>
      <c r="I42" s="10"/>
      <c r="J42" s="50"/>
      <c r="K42" s="10"/>
      <c r="L42" s="20">
        <v>-14000</v>
      </c>
      <c r="M42" s="20" t="s">
        <v>1073</v>
      </c>
      <c r="N42" s="2">
        <v>44074</v>
      </c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</row>
    <row r="43" spans="2:36">
      <c r="B43" s="32"/>
      <c r="C43" s="17"/>
      <c r="D43" s="17"/>
      <c r="E43" s="8">
        <f t="shared" si="0"/>
        <v>14894200</v>
      </c>
      <c r="F43" s="17"/>
      <c r="G43" s="17"/>
      <c r="H43" s="16"/>
      <c r="I43" s="10"/>
      <c r="J43" s="50"/>
      <c r="K43" s="10"/>
      <c r="L43" s="20">
        <v>-111000</v>
      </c>
      <c r="M43" s="20" t="s">
        <v>1074</v>
      </c>
      <c r="N43" s="2">
        <v>44074</v>
      </c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</row>
    <row r="44" spans="2:36">
      <c r="B44" s="32"/>
      <c r="C44" s="17"/>
      <c r="D44" s="17"/>
      <c r="E44" s="8">
        <f t="shared" si="0"/>
        <v>14894200</v>
      </c>
      <c r="F44" s="17"/>
      <c r="G44" s="17"/>
      <c r="H44" s="17"/>
      <c r="I44" s="10"/>
      <c r="J44" s="50"/>
      <c r="K44" s="10"/>
      <c r="L44" s="20">
        <v>-20000</v>
      </c>
      <c r="M44" s="20" t="s">
        <v>1075</v>
      </c>
      <c r="N44" s="2">
        <v>44074</v>
      </c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</row>
    <row r="45" spans="2:36">
      <c r="B45" s="32"/>
      <c r="C45" s="17"/>
      <c r="D45" s="17"/>
      <c r="E45" s="9">
        <f t="shared" si="0"/>
        <v>14894200</v>
      </c>
      <c r="F45" s="17"/>
      <c r="G45" s="17"/>
      <c r="H45" s="17"/>
      <c r="I45" s="10"/>
      <c r="J45" s="50"/>
      <c r="K45" s="10"/>
      <c r="L45" s="20">
        <v>-48500</v>
      </c>
      <c r="M45" s="1" t="s">
        <v>1120</v>
      </c>
      <c r="N45" s="2">
        <v>44056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</row>
    <row r="46" spans="2:36">
      <c r="B46" s="32"/>
      <c r="C46" s="17"/>
      <c r="D46" s="17"/>
      <c r="E46" s="8">
        <f t="shared" si="0"/>
        <v>14894200</v>
      </c>
      <c r="F46" s="17"/>
      <c r="G46" s="17"/>
      <c r="H46" s="17"/>
      <c r="I46" s="10"/>
      <c r="J46" s="50"/>
      <c r="K46" s="10"/>
      <c r="L46" s="20">
        <v>-11500</v>
      </c>
      <c r="M46" s="1" t="s">
        <v>1121</v>
      </c>
      <c r="N46" s="2">
        <v>44057</v>
      </c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</row>
    <row r="47" spans="2:36">
      <c r="B47" s="32"/>
      <c r="C47" s="17"/>
      <c r="D47" s="17"/>
      <c r="E47" s="8">
        <f t="shared" si="0"/>
        <v>14894200</v>
      </c>
      <c r="F47" s="17"/>
      <c r="G47" s="17"/>
      <c r="H47" s="17"/>
      <c r="I47" s="10"/>
      <c r="J47" s="50"/>
      <c r="K47" s="10"/>
      <c r="L47" s="20">
        <v>-47000</v>
      </c>
      <c r="M47" s="1" t="s">
        <v>1122</v>
      </c>
      <c r="N47" s="2">
        <v>44071</v>
      </c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</row>
    <row r="48" spans="2:36">
      <c r="B48" s="32"/>
      <c r="C48" s="17"/>
      <c r="D48" s="17"/>
      <c r="E48" s="8">
        <f t="shared" si="0"/>
        <v>14894200</v>
      </c>
      <c r="F48" s="17"/>
      <c r="G48" s="17"/>
      <c r="H48" s="17"/>
      <c r="I48" s="10"/>
      <c r="J48" s="54"/>
      <c r="K48" s="54"/>
      <c r="L48" s="20">
        <v>-305000</v>
      </c>
      <c r="M48" s="10" t="s">
        <v>1156</v>
      </c>
      <c r="N48" s="48"/>
      <c r="O48" s="48"/>
      <c r="P48" s="48"/>
      <c r="Q48" s="48"/>
      <c r="R48" s="48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</row>
    <row r="49" spans="1:36">
      <c r="B49" s="32"/>
      <c r="C49" s="17"/>
      <c r="D49" s="17"/>
      <c r="E49" s="8">
        <f t="shared" si="0"/>
        <v>14894200</v>
      </c>
      <c r="F49" s="17"/>
      <c r="G49" s="17"/>
      <c r="H49" s="17"/>
      <c r="I49" s="10"/>
      <c r="J49" s="50"/>
      <c r="K49" s="5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</row>
    <row r="50" spans="1:36">
      <c r="B50" s="32"/>
      <c r="C50" s="17"/>
      <c r="D50" s="17"/>
      <c r="E50" s="8">
        <f t="shared" si="0"/>
        <v>14894200</v>
      </c>
      <c r="F50" s="17"/>
      <c r="G50" s="17"/>
      <c r="H50" s="17"/>
      <c r="I50" s="10"/>
      <c r="J50" s="54"/>
      <c r="K50" s="54"/>
      <c r="L50" s="48"/>
      <c r="M50" s="48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>
      <c r="A51" s="10"/>
      <c r="B51" s="32"/>
      <c r="C51" s="17"/>
      <c r="D51" s="17"/>
      <c r="E51" s="8">
        <f t="shared" si="0"/>
        <v>14894200</v>
      </c>
      <c r="F51" s="17"/>
      <c r="G51" s="17"/>
      <c r="H51" s="17"/>
      <c r="I51" s="10"/>
      <c r="J51" s="50"/>
      <c r="K51" s="50"/>
      <c r="L51" s="32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</row>
    <row r="52" spans="1:36">
      <c r="B52" s="39"/>
      <c r="C52" s="36"/>
      <c r="D52" s="36"/>
      <c r="E52" s="8">
        <f t="shared" si="0"/>
        <v>14894200</v>
      </c>
      <c r="F52" s="36"/>
      <c r="G52" s="36"/>
      <c r="H52" s="36"/>
      <c r="I52" s="10"/>
      <c r="J52" s="50"/>
      <c r="K52" s="50"/>
      <c r="L52" s="32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>
      <c r="B53" s="32"/>
      <c r="C53" s="17"/>
      <c r="D53" s="17"/>
      <c r="E53" s="8">
        <f t="shared" si="0"/>
        <v>14894200</v>
      </c>
      <c r="F53" s="17"/>
      <c r="G53" s="17"/>
      <c r="H53" s="17"/>
      <c r="I53" s="10"/>
      <c r="J53" s="50"/>
      <c r="K53" s="50"/>
      <c r="L53" s="32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</row>
    <row r="54" spans="1:36">
      <c r="B54" s="32"/>
      <c r="C54" s="17"/>
      <c r="D54" s="17"/>
      <c r="E54" s="8">
        <f t="shared" si="0"/>
        <v>14894200</v>
      </c>
      <c r="F54" s="17"/>
      <c r="G54" s="17"/>
      <c r="H54" s="17"/>
      <c r="I54" s="10"/>
      <c r="J54" s="50"/>
      <c r="K54" s="50"/>
      <c r="L54" s="32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</row>
    <row r="55" spans="1:36">
      <c r="B55" s="2"/>
      <c r="C55" s="17"/>
      <c r="D55" s="17"/>
      <c r="E55" s="8">
        <f t="shared" si="0"/>
        <v>14894200</v>
      </c>
      <c r="F55" s="17"/>
      <c r="G55" s="17"/>
      <c r="H55" s="17"/>
      <c r="I55" s="10"/>
      <c r="J55" s="50"/>
      <c r="K55" s="50"/>
      <c r="L55" s="32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</row>
    <row r="56" spans="1:36">
      <c r="B56" s="2"/>
      <c r="C56" s="17"/>
      <c r="D56" s="17"/>
      <c r="E56" s="8">
        <f t="shared" si="0"/>
        <v>14894200</v>
      </c>
      <c r="F56" s="17"/>
      <c r="G56" s="17"/>
      <c r="H56" s="17"/>
      <c r="I56" s="10"/>
      <c r="J56" s="50"/>
      <c r="K56" s="50"/>
      <c r="L56" s="32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</row>
    <row r="57" spans="1:36">
      <c r="B57" s="2"/>
      <c r="C57" s="17"/>
      <c r="D57" s="17"/>
      <c r="E57" s="8">
        <f t="shared" si="0"/>
        <v>14894200</v>
      </c>
      <c r="F57" s="17"/>
      <c r="G57" s="17"/>
      <c r="H57" s="17"/>
      <c r="I57" s="10"/>
      <c r="J57" s="50"/>
      <c r="K57" s="5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</row>
    <row r="58" spans="1:36">
      <c r="B58" s="2"/>
      <c r="C58" s="17"/>
      <c r="D58" s="17"/>
      <c r="E58" s="8">
        <f t="shared" si="0"/>
        <v>14894200</v>
      </c>
      <c r="F58" s="17"/>
      <c r="G58" s="17"/>
      <c r="H58" s="17"/>
      <c r="I58" s="10"/>
      <c r="J58" s="54"/>
      <c r="K58" s="54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36">
      <c r="B59" s="32"/>
      <c r="C59" s="17"/>
      <c r="D59" s="17"/>
      <c r="E59" s="8">
        <f t="shared" si="0"/>
        <v>14894200</v>
      </c>
      <c r="F59" s="17"/>
      <c r="G59" s="17"/>
      <c r="H59" s="17"/>
      <c r="I59" s="10"/>
      <c r="J59" s="54"/>
      <c r="K59" s="48"/>
      <c r="L59" s="32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</row>
    <row r="60" spans="1:36">
      <c r="B60" s="39"/>
      <c r="C60" s="36"/>
      <c r="D60" s="36"/>
      <c r="E60" s="8">
        <f t="shared" si="0"/>
        <v>14894200</v>
      </c>
      <c r="F60" s="36"/>
      <c r="G60" s="36"/>
      <c r="H60" s="36"/>
      <c r="J60" s="54"/>
      <c r="K60" s="48"/>
      <c r="L60" s="32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</row>
    <row r="61" spans="1:36">
      <c r="B61" s="32"/>
      <c r="C61" s="17"/>
      <c r="D61" s="17"/>
      <c r="E61" s="8">
        <f t="shared" si="0"/>
        <v>14894200</v>
      </c>
      <c r="F61" s="17"/>
      <c r="G61" s="17"/>
      <c r="H61" s="17"/>
      <c r="I61" s="10"/>
      <c r="J61" s="50"/>
      <c r="K61" s="10"/>
      <c r="L61" s="32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</row>
    <row r="62" spans="1:36">
      <c r="B62" s="32"/>
      <c r="C62" s="17"/>
      <c r="D62" s="17"/>
      <c r="E62" s="8">
        <f t="shared" si="0"/>
        <v>14894200</v>
      </c>
      <c r="F62" s="17"/>
      <c r="G62" s="17"/>
      <c r="H62" s="17"/>
      <c r="I62" s="10"/>
      <c r="J62" s="54"/>
      <c r="K62" s="54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36">
      <c r="B63" s="32"/>
      <c r="C63" s="17"/>
      <c r="D63" s="17"/>
      <c r="E63" s="8">
        <f t="shared" si="0"/>
        <v>14894200</v>
      </c>
      <c r="F63" s="17"/>
      <c r="G63" s="17"/>
      <c r="H63" s="17"/>
      <c r="I63" s="10"/>
      <c r="J63" s="20"/>
      <c r="K63" s="20"/>
    </row>
    <row r="64" spans="1:36">
      <c r="B64" s="32"/>
      <c r="C64" s="17"/>
      <c r="D64" s="17"/>
      <c r="E64" s="8">
        <f t="shared" si="0"/>
        <v>14894200</v>
      </c>
      <c r="F64" s="17"/>
      <c r="G64" s="17"/>
      <c r="H64" s="17"/>
      <c r="I64" s="10"/>
      <c r="J64" s="20"/>
      <c r="K64" s="20"/>
    </row>
    <row r="65" spans="2:13">
      <c r="B65" s="32"/>
      <c r="C65" s="17"/>
      <c r="D65" s="17"/>
      <c r="E65" s="8">
        <f t="shared" si="0"/>
        <v>14894200</v>
      </c>
      <c r="F65" s="17"/>
      <c r="G65" s="17"/>
      <c r="H65" s="17"/>
      <c r="I65" s="10"/>
      <c r="J65" s="20"/>
      <c r="K65" s="20"/>
    </row>
    <row r="66" spans="2:13">
      <c r="B66" s="32"/>
      <c r="C66" s="17"/>
      <c r="D66" s="17"/>
      <c r="E66" s="8">
        <f t="shared" si="0"/>
        <v>14894200</v>
      </c>
      <c r="F66" s="17"/>
      <c r="G66" s="17"/>
      <c r="H66" s="17"/>
      <c r="I66" s="10"/>
      <c r="J66" s="20"/>
      <c r="K66" s="20"/>
    </row>
    <row r="67" spans="2:13">
      <c r="B67" s="32"/>
      <c r="C67" s="17"/>
      <c r="D67" s="17"/>
      <c r="E67" s="8">
        <f t="shared" si="0"/>
        <v>14894200</v>
      </c>
      <c r="F67" s="17"/>
      <c r="G67" s="17"/>
      <c r="H67" s="17"/>
      <c r="I67" s="10"/>
    </row>
    <row r="68" spans="2:13">
      <c r="B68" s="32"/>
      <c r="C68" s="17"/>
      <c r="D68" s="17"/>
      <c r="E68" s="8">
        <f t="shared" si="0"/>
        <v>14894200</v>
      </c>
      <c r="F68" s="17"/>
      <c r="G68" s="17"/>
      <c r="H68" s="17"/>
      <c r="I68" s="10"/>
    </row>
    <row r="69" spans="2:13">
      <c r="B69" s="32"/>
      <c r="C69" s="17"/>
      <c r="D69" s="17"/>
      <c r="E69" s="8">
        <f t="shared" si="0"/>
        <v>14894200</v>
      </c>
      <c r="F69" s="17"/>
      <c r="G69" s="17"/>
      <c r="H69" s="17"/>
      <c r="I69" s="10"/>
      <c r="M69" s="2"/>
    </row>
    <row r="70" spans="2:13">
      <c r="B70" s="32"/>
      <c r="C70" s="17"/>
      <c r="D70" s="17"/>
      <c r="E70" s="8">
        <f t="shared" ref="E70:E133" si="1">E69+C70+D70</f>
        <v>14894200</v>
      </c>
      <c r="F70" s="17"/>
      <c r="G70" s="17"/>
      <c r="H70" s="17"/>
      <c r="I70" s="10"/>
      <c r="M70" s="2"/>
    </row>
    <row r="71" spans="2:13">
      <c r="B71" s="32"/>
      <c r="C71" s="17"/>
      <c r="D71" s="17"/>
      <c r="E71" s="8">
        <f t="shared" si="1"/>
        <v>14894200</v>
      </c>
      <c r="F71" s="17"/>
      <c r="G71" s="17"/>
      <c r="H71" s="17"/>
      <c r="I71" s="10"/>
    </row>
    <row r="72" spans="2:13">
      <c r="B72" s="32"/>
      <c r="C72" s="17"/>
      <c r="D72" s="17"/>
      <c r="E72" s="8">
        <f t="shared" si="1"/>
        <v>14894200</v>
      </c>
      <c r="F72" s="17"/>
      <c r="G72" s="17"/>
      <c r="H72" s="17"/>
    </row>
    <row r="73" spans="2:13">
      <c r="B73" s="32"/>
      <c r="C73" s="17"/>
      <c r="D73" s="17"/>
      <c r="E73" s="8">
        <f t="shared" si="1"/>
        <v>14894200</v>
      </c>
      <c r="F73" s="17"/>
      <c r="G73" s="17"/>
      <c r="H73" s="17"/>
      <c r="I73" s="10"/>
    </row>
    <row r="74" spans="2:13">
      <c r="B74" s="32"/>
      <c r="C74" s="17"/>
      <c r="D74" s="17"/>
      <c r="E74" s="8">
        <f t="shared" si="1"/>
        <v>14894200</v>
      </c>
      <c r="F74" s="17"/>
      <c r="G74" s="17"/>
      <c r="H74" s="17"/>
      <c r="I74" s="10"/>
    </row>
    <row r="75" spans="2:13">
      <c r="B75" s="32"/>
      <c r="C75" s="17"/>
      <c r="D75" s="17"/>
      <c r="E75" s="8">
        <f t="shared" si="1"/>
        <v>14894200</v>
      </c>
      <c r="F75" s="17"/>
      <c r="G75" s="17"/>
      <c r="H75" s="17"/>
      <c r="I75" s="10"/>
    </row>
    <row r="76" spans="2:13">
      <c r="B76" s="32"/>
      <c r="C76" s="17"/>
      <c r="D76" s="17"/>
      <c r="E76" s="8">
        <f t="shared" si="1"/>
        <v>14894200</v>
      </c>
      <c r="F76" s="17"/>
      <c r="G76" s="17"/>
      <c r="H76" s="17"/>
      <c r="I76" s="10"/>
      <c r="J76" s="20"/>
      <c r="K76" s="20"/>
    </row>
    <row r="77" spans="2:13">
      <c r="B77" s="32"/>
      <c r="C77" s="17"/>
      <c r="D77" s="17"/>
      <c r="E77" s="8">
        <f t="shared" si="1"/>
        <v>14894200</v>
      </c>
      <c r="F77" s="17"/>
      <c r="G77" s="17"/>
      <c r="H77" s="17"/>
      <c r="I77" s="10"/>
    </row>
    <row r="78" spans="2:13">
      <c r="B78" s="32"/>
      <c r="C78" s="17"/>
      <c r="D78" s="17"/>
      <c r="E78" s="8">
        <f t="shared" si="1"/>
        <v>14894200</v>
      </c>
      <c r="F78" s="17"/>
      <c r="G78" s="17"/>
      <c r="H78" s="17"/>
      <c r="I78" s="10"/>
      <c r="J78" s="20"/>
      <c r="K78" s="20"/>
    </row>
    <row r="79" spans="2:13">
      <c r="B79" s="32"/>
      <c r="C79" s="17"/>
      <c r="D79" s="17"/>
      <c r="E79" s="8">
        <f t="shared" si="1"/>
        <v>14894200</v>
      </c>
      <c r="F79" s="17"/>
      <c r="G79" s="17"/>
      <c r="H79" s="17"/>
      <c r="I79" s="10"/>
      <c r="J79" s="20"/>
      <c r="K79" s="20"/>
    </row>
    <row r="80" spans="2:13">
      <c r="B80" s="32"/>
      <c r="C80" s="17"/>
      <c r="D80" s="17"/>
      <c r="E80" s="8">
        <f t="shared" si="1"/>
        <v>14894200</v>
      </c>
      <c r="F80" s="17"/>
      <c r="G80" s="17"/>
      <c r="H80" s="17"/>
      <c r="I80" s="10"/>
      <c r="J80" s="20"/>
      <c r="K80" s="20"/>
    </row>
    <row r="81" spans="1:12">
      <c r="B81" s="32"/>
      <c r="C81" s="36"/>
      <c r="D81" s="17"/>
      <c r="E81" s="8">
        <f t="shared" si="1"/>
        <v>14894200</v>
      </c>
      <c r="F81" s="36"/>
      <c r="G81" s="36"/>
      <c r="H81" s="36"/>
      <c r="I81" s="10"/>
    </row>
    <row r="82" spans="1:12">
      <c r="B82" s="32"/>
      <c r="C82" s="17"/>
      <c r="D82" s="17"/>
      <c r="E82" s="8">
        <f t="shared" si="1"/>
        <v>14894200</v>
      </c>
      <c r="F82" s="17"/>
      <c r="G82" s="17"/>
      <c r="H82" s="17"/>
      <c r="I82" s="10"/>
    </row>
    <row r="83" spans="1:12">
      <c r="B83" s="32"/>
      <c r="C83" s="17"/>
      <c r="D83" s="17"/>
      <c r="E83" s="8">
        <f t="shared" si="1"/>
        <v>14894200</v>
      </c>
      <c r="F83" s="17"/>
      <c r="G83" s="17"/>
      <c r="H83" s="17"/>
      <c r="I83" s="10"/>
    </row>
    <row r="84" spans="1:12">
      <c r="B84" s="32"/>
      <c r="C84" s="17"/>
      <c r="D84" s="17"/>
      <c r="E84" s="8">
        <f t="shared" si="1"/>
        <v>14894200</v>
      </c>
      <c r="F84" s="17"/>
      <c r="G84" s="17"/>
      <c r="H84" s="17"/>
      <c r="I84" s="10"/>
    </row>
    <row r="85" spans="1:12">
      <c r="B85" s="32"/>
      <c r="C85" s="17"/>
      <c r="D85" s="17"/>
      <c r="E85" s="8">
        <f t="shared" si="1"/>
        <v>14894200</v>
      </c>
      <c r="F85" s="17"/>
      <c r="G85" s="17"/>
      <c r="H85" s="17"/>
      <c r="I85" s="10"/>
      <c r="J85" s="10"/>
      <c r="K85" s="10"/>
      <c r="L85" s="10"/>
    </row>
    <row r="86" spans="1:12">
      <c r="B86" s="32"/>
      <c r="C86" s="17"/>
      <c r="D86" s="17"/>
      <c r="E86" s="8">
        <f t="shared" si="1"/>
        <v>14894200</v>
      </c>
      <c r="F86" s="17"/>
      <c r="G86" s="17"/>
      <c r="H86" s="17"/>
      <c r="I86" s="10"/>
    </row>
    <row r="87" spans="1:12">
      <c r="B87" s="32"/>
      <c r="C87" s="17"/>
      <c r="D87" s="17"/>
      <c r="E87" s="8">
        <f t="shared" si="1"/>
        <v>14894200</v>
      </c>
      <c r="F87" s="17"/>
      <c r="G87" s="17"/>
      <c r="H87" s="17"/>
      <c r="I87" s="10"/>
      <c r="J87" s="10"/>
      <c r="K87" s="10"/>
    </row>
    <row r="88" spans="1:12">
      <c r="B88" s="2"/>
      <c r="C88" s="16"/>
      <c r="D88" s="16"/>
      <c r="E88" s="8">
        <f t="shared" si="1"/>
        <v>14894200</v>
      </c>
      <c r="F88" s="10"/>
      <c r="G88" s="10"/>
      <c r="H88" s="10"/>
      <c r="I88" s="10"/>
      <c r="J88" s="10"/>
      <c r="K88" s="10"/>
    </row>
    <row r="89" spans="1:12">
      <c r="B89" s="2"/>
      <c r="C89" s="16"/>
      <c r="D89" s="16"/>
      <c r="E89" s="8">
        <f t="shared" si="1"/>
        <v>14894200</v>
      </c>
      <c r="F89" s="10"/>
      <c r="G89" s="10"/>
      <c r="H89" s="17"/>
      <c r="I89" s="10"/>
      <c r="J89" s="10"/>
      <c r="K89" s="10"/>
    </row>
    <row r="90" spans="1:12">
      <c r="B90" s="39"/>
      <c r="C90" s="36"/>
      <c r="D90" s="36"/>
      <c r="E90" s="8">
        <f t="shared" si="1"/>
        <v>14894200</v>
      </c>
      <c r="F90" s="48"/>
      <c r="G90" s="48"/>
      <c r="H90" s="36"/>
      <c r="I90" s="10"/>
      <c r="J90" s="10"/>
      <c r="K90" s="10"/>
    </row>
    <row r="91" spans="1:12">
      <c r="B91" s="2"/>
      <c r="C91" s="16"/>
      <c r="D91" s="16"/>
      <c r="E91" s="8">
        <f t="shared" si="1"/>
        <v>14894200</v>
      </c>
      <c r="F91" s="17"/>
      <c r="G91" s="17"/>
      <c r="H91" s="10"/>
      <c r="I91" s="48"/>
      <c r="J91" s="10"/>
      <c r="K91" s="10"/>
    </row>
    <row r="92" spans="1:12">
      <c r="B92" s="2"/>
      <c r="C92" s="16"/>
      <c r="D92" s="16"/>
      <c r="E92" s="8">
        <f t="shared" si="1"/>
        <v>14894200</v>
      </c>
      <c r="F92" s="17"/>
      <c r="G92" s="17"/>
      <c r="H92" s="17"/>
      <c r="I92" s="48"/>
      <c r="J92" s="10"/>
      <c r="K92" s="10"/>
    </row>
    <row r="93" spans="1:12">
      <c r="A93" s="44"/>
      <c r="B93" s="44"/>
      <c r="C93" s="43"/>
      <c r="D93" s="43">
        <v>-45200</v>
      </c>
      <c r="E93" s="8">
        <f t="shared" si="1"/>
        <v>14849000</v>
      </c>
      <c r="F93" s="43"/>
      <c r="G93" s="43"/>
      <c r="H93" s="43"/>
      <c r="I93" s="44" t="s">
        <v>263</v>
      </c>
    </row>
    <row r="94" spans="1:12">
      <c r="B94" s="39"/>
      <c r="C94" s="17"/>
      <c r="D94" s="17"/>
      <c r="E94" s="8">
        <f t="shared" si="1"/>
        <v>14849000</v>
      </c>
      <c r="F94" s="17"/>
      <c r="G94" s="17"/>
      <c r="H94" s="17"/>
      <c r="I94" s="10"/>
    </row>
    <row r="95" spans="1:12">
      <c r="B95" s="32"/>
      <c r="C95" s="17"/>
      <c r="D95" s="17"/>
      <c r="E95" s="8">
        <f t="shared" si="1"/>
        <v>14849000</v>
      </c>
      <c r="F95" s="17"/>
      <c r="G95" s="17"/>
      <c r="H95" s="17"/>
      <c r="I95" s="10"/>
    </row>
    <row r="96" spans="1:12">
      <c r="B96" s="39"/>
      <c r="C96" s="17"/>
      <c r="D96" s="17"/>
      <c r="E96" s="8">
        <f t="shared" si="1"/>
        <v>14849000</v>
      </c>
      <c r="F96" s="36"/>
      <c r="G96" s="36"/>
      <c r="H96" s="36"/>
    </row>
    <row r="97" spans="2:14">
      <c r="B97" s="2"/>
      <c r="C97" s="16"/>
      <c r="D97" s="16"/>
      <c r="E97" s="8">
        <f t="shared" si="1"/>
        <v>14849000</v>
      </c>
      <c r="F97" s="17"/>
      <c r="G97" s="17"/>
      <c r="H97" s="17"/>
      <c r="I97" s="10"/>
      <c r="K97" s="44" t="s">
        <v>790</v>
      </c>
    </row>
    <row r="98" spans="2:14">
      <c r="B98" s="2"/>
      <c r="C98" s="16"/>
      <c r="D98" s="16"/>
      <c r="E98" s="8">
        <f t="shared" si="1"/>
        <v>14849000</v>
      </c>
      <c r="F98" s="17"/>
      <c r="G98" s="17"/>
      <c r="H98" s="17"/>
      <c r="I98" s="48"/>
      <c r="J98" s="48"/>
      <c r="K98" s="44" t="s">
        <v>784</v>
      </c>
      <c r="L98" s="53">
        <v>-18000000</v>
      </c>
      <c r="M98" s="44" t="s">
        <v>788</v>
      </c>
      <c r="N98" s="44"/>
    </row>
    <row r="99" spans="2:14">
      <c r="B99" s="2"/>
      <c r="C99" s="16"/>
      <c r="D99" s="16"/>
      <c r="E99" s="8">
        <f t="shared" si="1"/>
        <v>14849000</v>
      </c>
      <c r="F99" s="17"/>
      <c r="G99" s="17"/>
      <c r="H99" s="17"/>
      <c r="I99" s="48"/>
      <c r="J99" s="48"/>
      <c r="K99" s="44" t="s">
        <v>784</v>
      </c>
      <c r="L99" s="53">
        <v>-35000000</v>
      </c>
      <c r="M99" s="44" t="s">
        <v>789</v>
      </c>
      <c r="N99" s="44"/>
    </row>
    <row r="100" spans="2:14">
      <c r="B100" s="2"/>
      <c r="C100" s="16"/>
      <c r="D100" s="16"/>
      <c r="E100" s="8">
        <f t="shared" si="1"/>
        <v>14849000</v>
      </c>
      <c r="F100" s="16"/>
      <c r="G100" s="16"/>
      <c r="H100" s="16"/>
      <c r="I100" s="48"/>
      <c r="J100" s="48"/>
      <c r="K100" s="44" t="s">
        <v>784</v>
      </c>
      <c r="L100" s="53">
        <v>-10000000</v>
      </c>
      <c r="M100" s="44" t="s">
        <v>782</v>
      </c>
      <c r="N100" s="44"/>
    </row>
    <row r="101" spans="2:14">
      <c r="B101" s="2"/>
      <c r="C101" s="16"/>
      <c r="D101" s="16"/>
      <c r="E101" s="8">
        <f t="shared" si="1"/>
        <v>14849000</v>
      </c>
      <c r="F101" s="16"/>
      <c r="G101" s="16"/>
      <c r="H101" s="16"/>
      <c r="I101" s="54"/>
      <c r="J101" s="48"/>
      <c r="K101" s="44" t="s">
        <v>785</v>
      </c>
      <c r="L101" s="53">
        <f>SUM(L98:L100)</f>
        <v>-63000000</v>
      </c>
      <c r="M101" s="44"/>
      <c r="N101" s="44"/>
    </row>
    <row r="102" spans="2:14">
      <c r="B102" s="2"/>
      <c r="C102" s="16"/>
      <c r="D102" s="16"/>
      <c r="E102" s="8">
        <f t="shared" si="1"/>
        <v>14849000</v>
      </c>
      <c r="F102" s="16"/>
      <c r="G102" s="16"/>
      <c r="H102" s="16"/>
      <c r="I102" s="48"/>
      <c r="J102" s="48"/>
      <c r="K102" s="44"/>
      <c r="L102" s="53">
        <v>80000000</v>
      </c>
      <c r="M102" s="44" t="s">
        <v>713</v>
      </c>
      <c r="N102" s="44"/>
    </row>
    <row r="103" spans="2:14">
      <c r="B103" s="2"/>
      <c r="C103" s="16"/>
      <c r="D103" s="16"/>
      <c r="E103" s="8">
        <f t="shared" si="1"/>
        <v>14849000</v>
      </c>
      <c r="F103" s="16"/>
      <c r="G103" s="16"/>
      <c r="H103" s="16"/>
      <c r="I103" s="48"/>
      <c r="J103" s="48"/>
      <c r="K103" s="44"/>
      <c r="L103" s="53">
        <f>L101+L102</f>
        <v>17000000</v>
      </c>
      <c r="M103" s="44" t="s">
        <v>714</v>
      </c>
      <c r="N103" s="44"/>
    </row>
    <row r="104" spans="2:14">
      <c r="B104" s="2"/>
      <c r="C104" s="16"/>
      <c r="D104" s="16"/>
      <c r="E104" s="8">
        <f t="shared" si="1"/>
        <v>14849000</v>
      </c>
      <c r="F104" s="16"/>
      <c r="G104" s="16"/>
      <c r="H104" s="16"/>
      <c r="I104" s="10"/>
      <c r="J104" s="10"/>
      <c r="K104" s="44" t="s">
        <v>784</v>
      </c>
      <c r="L104" s="53">
        <v>-10000000</v>
      </c>
      <c r="M104" s="44" t="s">
        <v>783</v>
      </c>
      <c r="N104" s="19"/>
    </row>
    <row r="105" spans="2:14">
      <c r="B105" s="2"/>
      <c r="C105" s="16"/>
      <c r="D105" s="16"/>
      <c r="E105" s="8">
        <f t="shared" si="1"/>
        <v>14849000</v>
      </c>
      <c r="F105" s="16"/>
      <c r="G105" s="16"/>
      <c r="H105" s="16"/>
      <c r="K105" s="44" t="s">
        <v>784</v>
      </c>
      <c r="L105" s="53">
        <v>-7000000</v>
      </c>
      <c r="M105" s="44" t="s">
        <v>786</v>
      </c>
      <c r="N105" s="19"/>
    </row>
    <row r="106" spans="2:14">
      <c r="B106" s="2"/>
      <c r="C106" s="16"/>
      <c r="D106" s="16"/>
      <c r="E106" s="8">
        <f t="shared" si="1"/>
        <v>14849000</v>
      </c>
      <c r="F106" s="16"/>
      <c r="G106" s="16"/>
      <c r="H106" s="16"/>
      <c r="K106" s="44" t="s">
        <v>714</v>
      </c>
      <c r="L106" s="53">
        <f>L103+L104+L105</f>
        <v>0</v>
      </c>
    </row>
    <row r="107" spans="2:14">
      <c r="B107" s="2"/>
      <c r="C107" s="16"/>
      <c r="D107" s="16"/>
      <c r="E107" s="8">
        <f t="shared" si="1"/>
        <v>14849000</v>
      </c>
      <c r="F107" s="16"/>
      <c r="G107" s="16"/>
      <c r="H107" s="16"/>
    </row>
    <row r="108" spans="2:14">
      <c r="B108" s="2"/>
      <c r="C108" s="17"/>
      <c r="D108" s="17"/>
      <c r="E108" s="8">
        <f t="shared" si="1"/>
        <v>14849000</v>
      </c>
      <c r="F108" s="17"/>
      <c r="G108" s="17"/>
      <c r="H108" s="17"/>
      <c r="I108" s="10"/>
    </row>
    <row r="109" spans="2:14">
      <c r="B109" s="32"/>
      <c r="C109" s="17"/>
      <c r="D109" s="17"/>
      <c r="E109" s="8">
        <f t="shared" si="1"/>
        <v>14849000</v>
      </c>
      <c r="F109" s="17"/>
      <c r="G109" s="17"/>
      <c r="H109" s="17"/>
      <c r="I109" s="10"/>
      <c r="J109" s="10"/>
      <c r="K109" s="10"/>
      <c r="L109" s="10"/>
      <c r="M109" s="10"/>
    </row>
    <row r="110" spans="2:14">
      <c r="B110" s="32"/>
      <c r="C110" s="17"/>
      <c r="D110" s="17"/>
      <c r="E110" s="8">
        <f t="shared" si="1"/>
        <v>14849000</v>
      </c>
      <c r="F110" s="17"/>
      <c r="G110" s="17"/>
      <c r="H110" s="17"/>
      <c r="I110" s="10"/>
      <c r="J110" s="10"/>
      <c r="K110" s="10"/>
      <c r="L110" s="10"/>
      <c r="M110" s="10"/>
    </row>
    <row r="111" spans="2:14">
      <c r="B111" s="32"/>
      <c r="C111" s="17"/>
      <c r="D111" s="17"/>
      <c r="E111" s="8">
        <f t="shared" si="1"/>
        <v>14849000</v>
      </c>
      <c r="F111" s="17"/>
      <c r="G111" s="17"/>
      <c r="H111" s="17"/>
      <c r="I111" s="10"/>
      <c r="J111" s="10"/>
      <c r="K111" s="10"/>
      <c r="L111" s="10"/>
      <c r="M111" s="10"/>
    </row>
    <row r="112" spans="2:14">
      <c r="B112" s="2"/>
      <c r="C112" s="16"/>
      <c r="D112" s="16"/>
      <c r="E112" s="8">
        <f t="shared" si="1"/>
        <v>14849000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2"/>
      <c r="C113" s="16"/>
      <c r="D113" s="16"/>
      <c r="E113" s="8">
        <f t="shared" si="1"/>
        <v>14849000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2"/>
      <c r="C114" s="16"/>
      <c r="D114" s="16"/>
      <c r="E114" s="8">
        <f t="shared" si="1"/>
        <v>14849000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14849000</v>
      </c>
      <c r="F115" s="16"/>
      <c r="G115" s="16"/>
      <c r="H115" s="16"/>
    </row>
    <row r="116" spans="2:13">
      <c r="B116" s="2"/>
      <c r="C116" s="16"/>
      <c r="D116" s="16"/>
      <c r="E116" s="8">
        <f t="shared" si="1"/>
        <v>14849000</v>
      </c>
      <c r="F116" s="16"/>
      <c r="G116" s="16"/>
      <c r="H116" s="16"/>
    </row>
    <row r="117" spans="2:13">
      <c r="B117" s="2"/>
      <c r="C117" s="16"/>
      <c r="D117" s="16"/>
      <c r="E117" s="8">
        <f t="shared" si="1"/>
        <v>14849000</v>
      </c>
      <c r="F117" s="16"/>
      <c r="G117" s="16"/>
      <c r="H117" s="16"/>
    </row>
    <row r="118" spans="2:13">
      <c r="B118" s="2"/>
      <c r="C118" s="16"/>
      <c r="D118" s="16"/>
      <c r="E118" s="8">
        <f t="shared" si="1"/>
        <v>14849000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14849000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14849000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14849000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14849000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14849000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14849000</v>
      </c>
      <c r="F124" s="16"/>
      <c r="G124" s="16"/>
      <c r="H124" s="16"/>
    </row>
    <row r="125" spans="2:13">
      <c r="C125" s="16"/>
      <c r="D125" s="16"/>
      <c r="E125" s="8">
        <f t="shared" si="1"/>
        <v>14849000</v>
      </c>
      <c r="G125" s="16"/>
      <c r="I125" s="24"/>
    </row>
    <row r="126" spans="2:13">
      <c r="C126" s="16"/>
      <c r="D126" s="16"/>
      <c r="E126" s="8">
        <f t="shared" si="1"/>
        <v>14849000</v>
      </c>
      <c r="I126" s="24"/>
    </row>
    <row r="127" spans="2:13">
      <c r="B127" s="2"/>
      <c r="C127" s="16"/>
      <c r="D127" s="16"/>
      <c r="E127" s="8">
        <f t="shared" si="1"/>
        <v>14849000</v>
      </c>
      <c r="F127" s="16"/>
      <c r="G127" s="16"/>
      <c r="H127" s="16"/>
    </row>
    <row r="128" spans="2:13">
      <c r="C128" s="16"/>
      <c r="D128" s="16"/>
      <c r="E128" s="8">
        <f t="shared" si="1"/>
        <v>14849000</v>
      </c>
      <c r="F128" s="16"/>
      <c r="G128" s="16"/>
      <c r="H128" s="16"/>
    </row>
    <row r="129" spans="2:8">
      <c r="C129" s="16"/>
      <c r="D129" s="16"/>
      <c r="E129" s="8">
        <f t="shared" si="1"/>
        <v>14849000</v>
      </c>
      <c r="F129" s="16"/>
      <c r="G129" s="16"/>
      <c r="H129" s="16"/>
    </row>
    <row r="130" spans="2:8">
      <c r="C130" s="16"/>
      <c r="D130" s="16"/>
      <c r="E130" s="8">
        <f t="shared" si="1"/>
        <v>14849000</v>
      </c>
      <c r="F130" s="16"/>
      <c r="G130" s="16"/>
      <c r="H130" s="16"/>
    </row>
    <row r="131" spans="2:8">
      <c r="C131" s="16"/>
      <c r="D131" s="16"/>
      <c r="E131" s="8">
        <f t="shared" si="1"/>
        <v>14849000</v>
      </c>
      <c r="F131" s="16"/>
      <c r="G131" s="16"/>
      <c r="H131" s="16"/>
    </row>
    <row r="132" spans="2:8">
      <c r="B132" s="2"/>
      <c r="C132" s="16"/>
      <c r="D132" s="16"/>
      <c r="E132" s="8">
        <f t="shared" si="1"/>
        <v>14849000</v>
      </c>
      <c r="F132" s="16"/>
      <c r="G132" s="16"/>
      <c r="H132" s="16"/>
    </row>
    <row r="133" spans="2:8">
      <c r="B133" s="2"/>
      <c r="C133" s="16"/>
      <c r="D133" s="16"/>
      <c r="E133" s="8">
        <f t="shared" si="1"/>
        <v>14849000</v>
      </c>
      <c r="F133" s="16"/>
      <c r="G133" s="16"/>
      <c r="H133" s="16"/>
    </row>
    <row r="134" spans="2:8">
      <c r="C134" s="16"/>
      <c r="D134" s="16"/>
      <c r="E134" s="8">
        <f t="shared" ref="E134:E153" si="2">E133+C134+D134</f>
        <v>14849000</v>
      </c>
      <c r="F134" s="16"/>
      <c r="G134" s="16"/>
      <c r="H134" s="16"/>
    </row>
    <row r="135" spans="2:8">
      <c r="C135" s="16"/>
      <c r="D135" s="16"/>
      <c r="E135" s="8">
        <f t="shared" si="2"/>
        <v>14849000</v>
      </c>
      <c r="F135" s="16"/>
      <c r="G135" s="16"/>
      <c r="H135" s="16"/>
    </row>
    <row r="136" spans="2:8">
      <c r="C136" s="16"/>
      <c r="D136" s="16"/>
      <c r="E136" s="8">
        <f t="shared" si="2"/>
        <v>14849000</v>
      </c>
      <c r="F136" s="16"/>
      <c r="G136" s="16"/>
      <c r="H136" s="16"/>
    </row>
    <row r="137" spans="2:8">
      <c r="C137" s="16"/>
      <c r="D137" s="16"/>
      <c r="E137" s="8">
        <f t="shared" si="2"/>
        <v>14849000</v>
      </c>
      <c r="F137" s="16"/>
      <c r="G137" s="16"/>
      <c r="H137" s="16"/>
    </row>
    <row r="138" spans="2:8">
      <c r="C138" s="16"/>
      <c r="D138" s="16"/>
      <c r="E138" s="8">
        <f t="shared" si="2"/>
        <v>14849000</v>
      </c>
      <c r="F138" s="16"/>
      <c r="G138" s="16"/>
      <c r="H138" s="16"/>
    </row>
    <row r="139" spans="2:8">
      <c r="C139" s="16"/>
      <c r="D139" s="16"/>
      <c r="E139" s="8">
        <f t="shared" si="2"/>
        <v>14849000</v>
      </c>
      <c r="F139" s="16"/>
      <c r="G139" s="16"/>
      <c r="H139" s="16"/>
    </row>
    <row r="140" spans="2:8">
      <c r="C140" s="16"/>
      <c r="D140" s="16"/>
      <c r="E140" s="8">
        <f t="shared" si="2"/>
        <v>14849000</v>
      </c>
      <c r="F140" s="16"/>
      <c r="G140" s="16"/>
      <c r="H140" s="16"/>
    </row>
    <row r="141" spans="2:8">
      <c r="C141" s="16"/>
      <c r="D141" s="16"/>
      <c r="E141" s="8">
        <f t="shared" si="2"/>
        <v>14849000</v>
      </c>
      <c r="F141" s="16"/>
      <c r="G141" s="16"/>
      <c r="H141" s="16"/>
    </row>
    <row r="142" spans="2:8">
      <c r="C142" s="16"/>
      <c r="D142" s="16"/>
      <c r="E142" s="8">
        <f t="shared" si="2"/>
        <v>14849000</v>
      </c>
      <c r="F142" s="16"/>
      <c r="G142" s="16"/>
      <c r="H142" s="16"/>
    </row>
    <row r="143" spans="2:8">
      <c r="C143" s="16"/>
      <c r="D143" s="16"/>
      <c r="E143" s="8">
        <f t="shared" si="2"/>
        <v>14849000</v>
      </c>
      <c r="F143" s="16"/>
      <c r="G143" s="16"/>
      <c r="H143" s="16"/>
    </row>
    <row r="144" spans="2:8">
      <c r="C144" s="16"/>
      <c r="D144" s="16"/>
      <c r="E144" s="8">
        <f t="shared" si="2"/>
        <v>14849000</v>
      </c>
      <c r="F144" s="16"/>
      <c r="G144" s="16"/>
      <c r="H144" s="16"/>
    </row>
    <row r="145" spans="3:12">
      <c r="C145" s="16"/>
      <c r="D145" s="16"/>
      <c r="E145" s="8">
        <f>E144+C145+D145</f>
        <v>14849000</v>
      </c>
      <c r="F145" s="16"/>
      <c r="G145" s="16"/>
      <c r="H145" s="16"/>
    </row>
    <row r="146" spans="3:12">
      <c r="C146" s="16"/>
      <c r="D146" s="16"/>
      <c r="E146" s="8">
        <f t="shared" si="2"/>
        <v>14849000</v>
      </c>
      <c r="F146" s="16"/>
      <c r="G146" s="16"/>
      <c r="H146" s="16"/>
    </row>
    <row r="147" spans="3:12">
      <c r="C147" s="16"/>
      <c r="D147" s="16"/>
      <c r="E147" s="8">
        <f t="shared" si="2"/>
        <v>14849000</v>
      </c>
      <c r="F147" s="16"/>
      <c r="G147" s="16"/>
      <c r="H147" s="16"/>
    </row>
    <row r="148" spans="3:12">
      <c r="C148" s="16"/>
      <c r="D148" s="16">
        <v>-12000000</v>
      </c>
      <c r="E148" s="8">
        <f t="shared" si="2"/>
        <v>2849000</v>
      </c>
      <c r="F148" s="16"/>
      <c r="G148" s="16"/>
      <c r="H148" s="16"/>
      <c r="I148" s="1" t="s">
        <v>557</v>
      </c>
    </row>
    <row r="149" spans="3:12">
      <c r="C149" s="16"/>
      <c r="D149" s="16"/>
      <c r="E149" s="8">
        <f t="shared" si="2"/>
        <v>2849000</v>
      </c>
      <c r="F149" s="16"/>
      <c r="G149" s="16"/>
      <c r="H149" s="16"/>
      <c r="I149" s="2"/>
    </row>
    <row r="150" spans="3:12">
      <c r="C150" s="16"/>
      <c r="D150" s="16"/>
      <c r="E150" s="8">
        <f t="shared" si="2"/>
        <v>2849000</v>
      </c>
      <c r="F150" s="16"/>
      <c r="G150" s="16"/>
      <c r="H150" s="16"/>
      <c r="J150" s="4"/>
    </row>
    <row r="151" spans="3:12">
      <c r="C151" s="16"/>
      <c r="D151" s="16"/>
      <c r="E151" s="8">
        <f t="shared" si="2"/>
        <v>2849000</v>
      </c>
      <c r="F151" s="16"/>
      <c r="G151" s="16"/>
      <c r="H151" s="16"/>
      <c r="J151" s="4"/>
      <c r="K151" s="2"/>
      <c r="L151" s="20"/>
    </row>
    <row r="152" spans="3:12">
      <c r="C152" s="16"/>
      <c r="D152" s="16"/>
      <c r="E152" s="8">
        <f>E151+C152+D152</f>
        <v>2849000</v>
      </c>
      <c r="F152" s="16"/>
      <c r="G152" s="16"/>
      <c r="H152" s="16"/>
      <c r="J152" s="4"/>
    </row>
    <row r="153" spans="3:12">
      <c r="C153" s="4"/>
      <c r="D153" s="16"/>
      <c r="E153" s="8">
        <f t="shared" si="2"/>
        <v>2849000</v>
      </c>
      <c r="F153" s="4"/>
      <c r="G153" s="4"/>
      <c r="H153" s="4"/>
      <c r="J153" s="4"/>
    </row>
    <row r="154" spans="3:12">
      <c r="C154" s="4"/>
      <c r="D154" s="4"/>
      <c r="E154" s="8"/>
      <c r="F154" s="4"/>
      <c r="G154" s="4"/>
      <c r="H154" s="4"/>
    </row>
    <row r="155" spans="3:12">
      <c r="C155" s="4"/>
      <c r="D155" s="4"/>
      <c r="E155" s="8"/>
      <c r="F155" s="4"/>
      <c r="G155" s="4"/>
      <c r="H155" s="4"/>
    </row>
    <row r="156" spans="3:12">
      <c r="C156" s="4"/>
      <c r="D156" s="4"/>
      <c r="E156" s="8"/>
      <c r="F156" s="4"/>
      <c r="G156" s="4"/>
      <c r="H156" s="4"/>
    </row>
    <row r="157" spans="3:12">
      <c r="C157" s="4"/>
      <c r="D157" s="4"/>
      <c r="E157" s="8"/>
      <c r="F157" s="4"/>
      <c r="G157" s="4"/>
      <c r="H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E160" s="7"/>
    </row>
    <row r="161" spans="5:5">
      <c r="E161" s="7"/>
    </row>
    <row r="162" spans="5:5">
      <c r="E162" s="7"/>
    </row>
  </sheetData>
  <pageMargins left="0.7" right="0.7" top="0.75" bottom="0.75" header="0.3" footer="0.3"/>
  <pageSetup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>
  <dimension ref="A2:AJ162"/>
  <sheetViews>
    <sheetView topLeftCell="A6" workbookViewId="0">
      <selection activeCell="I8" sqref="I8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14894200</v>
      </c>
      <c r="F4" s="29">
        <v>0</v>
      </c>
      <c r="G4" s="13"/>
      <c r="H4" s="22">
        <v>28545400</v>
      </c>
    </row>
    <row r="5" spans="2:11">
      <c r="B5" s="2"/>
      <c r="C5" s="16"/>
      <c r="D5" s="16"/>
      <c r="E5" s="8">
        <f>E4+C5+D5</f>
        <v>14894200</v>
      </c>
      <c r="F5" s="17"/>
      <c r="G5" s="17"/>
      <c r="H5" s="17"/>
    </row>
    <row r="6" spans="2:11">
      <c r="B6" s="2">
        <v>44256</v>
      </c>
      <c r="C6" s="16"/>
      <c r="D6" s="16">
        <v>-40000</v>
      </c>
      <c r="E6" s="8">
        <f t="shared" ref="E6:E69" si="0">E5+C6+D6</f>
        <v>14854200</v>
      </c>
      <c r="F6" s="17"/>
      <c r="G6" s="17"/>
      <c r="H6" s="17"/>
      <c r="I6" s="1" t="s">
        <v>1171</v>
      </c>
      <c r="J6" s="10"/>
      <c r="K6" s="10"/>
    </row>
    <row r="7" spans="2:11">
      <c r="B7" s="2">
        <v>44257</v>
      </c>
      <c r="C7" s="16"/>
      <c r="D7" s="16">
        <v>-7300</v>
      </c>
      <c r="E7" s="8">
        <f>E6+C7+D7</f>
        <v>14846900</v>
      </c>
      <c r="F7" s="17"/>
      <c r="G7" s="17"/>
      <c r="H7" s="17"/>
      <c r="I7" s="10" t="s">
        <v>1172</v>
      </c>
      <c r="J7" s="10"/>
      <c r="K7" s="10"/>
    </row>
    <row r="8" spans="2:11">
      <c r="B8" s="2">
        <v>44258</v>
      </c>
      <c r="C8" s="16">
        <v>900000</v>
      </c>
      <c r="D8" s="16"/>
      <c r="E8" s="8">
        <f t="shared" si="0"/>
        <v>15746900</v>
      </c>
      <c r="G8" s="17"/>
      <c r="H8" s="17"/>
      <c r="I8" s="1" t="s">
        <v>1173</v>
      </c>
      <c r="J8" s="10"/>
      <c r="K8" s="10"/>
    </row>
    <row r="9" spans="2:11">
      <c r="B9" s="2">
        <v>44258</v>
      </c>
      <c r="C9" s="16">
        <v>75000</v>
      </c>
      <c r="D9" s="16"/>
      <c r="E9" s="8">
        <f t="shared" si="0"/>
        <v>15821900</v>
      </c>
      <c r="F9" s="17"/>
      <c r="G9" s="17"/>
      <c r="H9" s="17"/>
      <c r="I9" s="10" t="s">
        <v>1174</v>
      </c>
      <c r="J9" s="10"/>
      <c r="K9" s="10"/>
    </row>
    <row r="10" spans="2:11">
      <c r="B10" s="2">
        <v>44259</v>
      </c>
      <c r="C10" s="16">
        <v>425000</v>
      </c>
      <c r="D10" s="16"/>
      <c r="E10" s="8">
        <f t="shared" si="0"/>
        <v>16246900</v>
      </c>
      <c r="F10" s="17"/>
      <c r="G10" s="17"/>
      <c r="H10" s="17"/>
      <c r="I10" s="10" t="s">
        <v>1175</v>
      </c>
      <c r="J10" s="10"/>
      <c r="K10" s="10"/>
    </row>
    <row r="11" spans="2:11">
      <c r="B11" s="2">
        <v>44259</v>
      </c>
      <c r="C11" s="17">
        <v>120000</v>
      </c>
      <c r="D11" s="17"/>
      <c r="E11" s="8">
        <f t="shared" si="0"/>
        <v>16366900</v>
      </c>
      <c r="F11" s="17"/>
      <c r="G11" s="17"/>
      <c r="H11" s="17"/>
      <c r="I11" s="10" t="s">
        <v>1176</v>
      </c>
      <c r="J11" s="50"/>
      <c r="K11" s="50"/>
    </row>
    <row r="12" spans="2:11">
      <c r="B12" s="2">
        <v>44263</v>
      </c>
      <c r="C12" s="17"/>
      <c r="D12" s="17">
        <v>-1085400</v>
      </c>
      <c r="E12" s="8">
        <f t="shared" si="0"/>
        <v>15281500</v>
      </c>
      <c r="F12" s="17"/>
      <c r="G12" s="17"/>
      <c r="H12" s="17"/>
      <c r="I12" s="10" t="s">
        <v>494</v>
      </c>
      <c r="J12" s="50"/>
      <c r="K12" s="50"/>
    </row>
    <row r="13" spans="2:11">
      <c r="B13" s="2">
        <v>44263</v>
      </c>
      <c r="C13" s="17"/>
      <c r="D13" s="17">
        <v>-570000</v>
      </c>
      <c r="E13" s="8">
        <f t="shared" si="0"/>
        <v>14711500</v>
      </c>
      <c r="F13" s="17"/>
      <c r="G13" s="17"/>
      <c r="H13" s="17"/>
      <c r="I13" s="10" t="s">
        <v>1177</v>
      </c>
      <c r="J13" s="50"/>
      <c r="K13" s="50"/>
    </row>
    <row r="14" spans="2:11">
      <c r="B14" s="2">
        <v>44263</v>
      </c>
      <c r="C14" s="17"/>
      <c r="D14" s="17">
        <v>-36000</v>
      </c>
      <c r="E14" s="8">
        <f t="shared" si="0"/>
        <v>14675500</v>
      </c>
      <c r="F14" s="17"/>
      <c r="G14" s="17"/>
      <c r="H14" s="17"/>
      <c r="I14" s="1" t="s">
        <v>275</v>
      </c>
      <c r="J14" s="50"/>
      <c r="K14" s="50"/>
    </row>
    <row r="15" spans="2:11">
      <c r="B15" s="2">
        <v>44270</v>
      </c>
      <c r="C15" s="17"/>
      <c r="D15" s="17"/>
      <c r="E15" s="8">
        <f t="shared" si="0"/>
        <v>14675500</v>
      </c>
      <c r="F15" s="17"/>
      <c r="G15" s="17"/>
      <c r="H15" s="17">
        <v>-91900</v>
      </c>
      <c r="I15" s="10" t="s">
        <v>62</v>
      </c>
      <c r="J15" s="50"/>
      <c r="K15" s="50"/>
    </row>
    <row r="16" spans="2:11">
      <c r="B16" s="2">
        <v>44271</v>
      </c>
      <c r="C16" s="17"/>
      <c r="D16" s="17">
        <v>-74000</v>
      </c>
      <c r="E16" s="8">
        <f t="shared" si="0"/>
        <v>14601500</v>
      </c>
      <c r="F16" s="17">
        <v>-74000</v>
      </c>
      <c r="G16" s="17"/>
      <c r="H16" s="17"/>
      <c r="I16" s="1" t="s">
        <v>1186</v>
      </c>
      <c r="J16" s="50"/>
      <c r="K16" s="50"/>
    </row>
    <row r="17" spans="2:15">
      <c r="B17" s="32">
        <v>44271</v>
      </c>
      <c r="C17" s="17">
        <v>350000</v>
      </c>
      <c r="D17" s="17"/>
      <c r="E17" s="9">
        <f t="shared" si="0"/>
        <v>14951500</v>
      </c>
      <c r="F17" s="17"/>
      <c r="G17" s="17"/>
      <c r="H17" s="17"/>
      <c r="I17" s="10" t="s">
        <v>1178</v>
      </c>
      <c r="J17" s="50"/>
      <c r="K17" s="50"/>
    </row>
    <row r="18" spans="2:15">
      <c r="B18" s="32">
        <v>44271</v>
      </c>
      <c r="C18" s="17">
        <v>90000</v>
      </c>
      <c r="D18" s="17"/>
      <c r="E18" s="9">
        <f t="shared" si="0"/>
        <v>15041500</v>
      </c>
      <c r="F18" s="17"/>
      <c r="G18" s="36"/>
      <c r="H18" s="17"/>
      <c r="I18" s="10" t="s">
        <v>1179</v>
      </c>
      <c r="J18" s="50"/>
      <c r="K18" s="50"/>
      <c r="L18" s="20"/>
    </row>
    <row r="19" spans="2:15" ht="12.75" thickBot="1">
      <c r="B19" s="32">
        <v>44278</v>
      </c>
      <c r="C19" s="17"/>
      <c r="D19" s="17"/>
      <c r="E19" s="8">
        <f t="shared" si="0"/>
        <v>15041500</v>
      </c>
      <c r="F19" s="17"/>
      <c r="G19" s="17"/>
      <c r="H19" s="17">
        <v>-189900</v>
      </c>
      <c r="I19" s="10" t="s">
        <v>917</v>
      </c>
      <c r="J19" s="50"/>
      <c r="K19" s="50"/>
    </row>
    <row r="20" spans="2:15">
      <c r="B20" s="2">
        <v>44279</v>
      </c>
      <c r="C20" s="17">
        <v>90000</v>
      </c>
      <c r="D20" s="17"/>
      <c r="E20" s="8">
        <f t="shared" si="0"/>
        <v>15131500</v>
      </c>
      <c r="F20" s="17"/>
      <c r="G20" s="17"/>
      <c r="H20" s="17"/>
      <c r="I20" s="1" t="s">
        <v>1180</v>
      </c>
      <c r="J20" s="50"/>
      <c r="K20" s="50"/>
      <c r="M20" s="57" t="s">
        <v>1026</v>
      </c>
      <c r="N20" s="58">
        <v>34200000</v>
      </c>
    </row>
    <row r="21" spans="2:15">
      <c r="B21" s="32">
        <v>44280</v>
      </c>
      <c r="C21" s="17"/>
      <c r="D21" s="17">
        <v>-41800</v>
      </c>
      <c r="E21" s="8">
        <f t="shared" si="0"/>
        <v>15089700</v>
      </c>
      <c r="F21" s="17"/>
      <c r="G21" s="17"/>
      <c r="H21" s="17"/>
      <c r="I21" s="10" t="s">
        <v>1181</v>
      </c>
      <c r="J21" s="50"/>
      <c r="K21" s="50"/>
      <c r="M21" s="59" t="s">
        <v>1027</v>
      </c>
      <c r="N21" s="60">
        <v>-680000</v>
      </c>
    </row>
    <row r="22" spans="2:15" ht="12.75" thickBot="1">
      <c r="B22" s="32">
        <v>44280</v>
      </c>
      <c r="C22" s="17"/>
      <c r="D22" s="17">
        <v>-1500</v>
      </c>
      <c r="E22" s="8">
        <f t="shared" si="0"/>
        <v>15088200</v>
      </c>
      <c r="F22" s="17"/>
      <c r="G22" s="17"/>
      <c r="H22" s="17"/>
      <c r="I22" s="50" t="s">
        <v>1182</v>
      </c>
      <c r="J22" s="50"/>
      <c r="K22" s="50"/>
      <c r="M22" s="61" t="s">
        <v>1028</v>
      </c>
      <c r="N22" s="62">
        <f>N20+N21</f>
        <v>33520000</v>
      </c>
    </row>
    <row r="23" spans="2:15">
      <c r="B23" s="32">
        <v>44280</v>
      </c>
      <c r="C23" s="17"/>
      <c r="D23" s="17">
        <v>-1500</v>
      </c>
      <c r="E23" s="8">
        <f t="shared" si="0"/>
        <v>15086700</v>
      </c>
      <c r="F23" s="17"/>
      <c r="G23" s="17"/>
      <c r="H23" s="17"/>
      <c r="I23" s="10" t="s">
        <v>189</v>
      </c>
      <c r="J23" s="50"/>
      <c r="K23" s="50"/>
      <c r="M23" s="59" t="s">
        <v>1029</v>
      </c>
      <c r="N23" s="60">
        <f>N22*0.1</f>
        <v>3352000</v>
      </c>
      <c r="O23" s="1" t="s">
        <v>1030</v>
      </c>
    </row>
    <row r="24" spans="2:15">
      <c r="B24" s="32">
        <v>44280</v>
      </c>
      <c r="C24" s="17"/>
      <c r="D24" s="17"/>
      <c r="E24" s="8">
        <f t="shared" si="0"/>
        <v>15086700</v>
      </c>
      <c r="F24" s="17"/>
      <c r="G24" s="17"/>
      <c r="H24" s="17">
        <v>-75700</v>
      </c>
      <c r="I24" s="10" t="s">
        <v>1183</v>
      </c>
      <c r="J24" s="50"/>
      <c r="K24" s="50"/>
      <c r="M24" s="59" t="s">
        <v>1031</v>
      </c>
      <c r="N24" s="60">
        <f>N22-30000000</f>
        <v>3520000</v>
      </c>
      <c r="O24" s="1" t="s">
        <v>1032</v>
      </c>
    </row>
    <row r="25" spans="2:15" ht="12.75" thickBot="1">
      <c r="B25" s="32">
        <v>44280</v>
      </c>
      <c r="C25" s="17"/>
      <c r="D25" s="17"/>
      <c r="E25" s="8">
        <f t="shared" si="0"/>
        <v>15086700</v>
      </c>
      <c r="F25" s="17"/>
      <c r="G25" s="17"/>
      <c r="H25" s="17">
        <v>-90500</v>
      </c>
      <c r="I25" s="10" t="s">
        <v>1184</v>
      </c>
      <c r="J25" s="20"/>
      <c r="K25" s="20"/>
      <c r="M25" s="61"/>
      <c r="N25" s="62">
        <v>270000</v>
      </c>
      <c r="O25" s="1" t="s">
        <v>1033</v>
      </c>
    </row>
    <row r="26" spans="2:15" ht="12.75" thickBot="1">
      <c r="B26" s="32">
        <v>44284</v>
      </c>
      <c r="C26" s="17"/>
      <c r="D26" s="17">
        <v>-3500</v>
      </c>
      <c r="E26" s="9">
        <f t="shared" si="0"/>
        <v>15083200</v>
      </c>
      <c r="F26" s="17"/>
      <c r="G26" s="17"/>
      <c r="H26" s="17"/>
      <c r="I26" s="10" t="s">
        <v>315</v>
      </c>
      <c r="J26" s="20"/>
      <c r="K26" s="20"/>
      <c r="M26" s="63" t="s">
        <v>1034</v>
      </c>
      <c r="N26" s="64">
        <f>SUM(N23:N25)</f>
        <v>7142000</v>
      </c>
    </row>
    <row r="27" spans="2:15">
      <c r="B27" s="32">
        <v>44284</v>
      </c>
      <c r="C27" s="17">
        <v>30000</v>
      </c>
      <c r="D27" s="17"/>
      <c r="E27" s="9">
        <f t="shared" si="0"/>
        <v>15113200</v>
      </c>
      <c r="F27" s="17"/>
      <c r="G27" s="17"/>
      <c r="H27" s="17"/>
      <c r="I27" s="10" t="s">
        <v>1179</v>
      </c>
      <c r="J27" s="20"/>
      <c r="K27" s="20"/>
    </row>
    <row r="28" spans="2:15">
      <c r="B28" s="32">
        <v>44286</v>
      </c>
      <c r="C28" s="17">
        <v>1034000</v>
      </c>
      <c r="D28" s="17"/>
      <c r="E28" s="8">
        <f t="shared" si="0"/>
        <v>16147200</v>
      </c>
      <c r="F28" s="17"/>
      <c r="G28" s="17"/>
      <c r="H28" s="16"/>
      <c r="I28" s="10" t="s">
        <v>1185</v>
      </c>
      <c r="J28" s="20"/>
      <c r="K28" s="20"/>
      <c r="M28" s="44" t="s">
        <v>1035</v>
      </c>
      <c r="N28" s="44"/>
    </row>
    <row r="29" spans="2:15">
      <c r="B29" s="32">
        <v>44286</v>
      </c>
      <c r="C29" s="17"/>
      <c r="D29" s="17"/>
      <c r="E29" s="8">
        <f t="shared" si="0"/>
        <v>16147200</v>
      </c>
      <c r="F29" s="17"/>
      <c r="G29" s="17"/>
      <c r="H29" s="17">
        <v>-259000</v>
      </c>
      <c r="I29" s="1" t="s">
        <v>688</v>
      </c>
      <c r="J29" s="20"/>
      <c r="K29" s="20"/>
      <c r="M29" s="44" t="s">
        <v>1036</v>
      </c>
      <c r="N29" s="44"/>
    </row>
    <row r="30" spans="2:15">
      <c r="B30" s="32">
        <v>44286</v>
      </c>
      <c r="C30" s="17"/>
      <c r="D30" s="17"/>
      <c r="E30" s="8">
        <f t="shared" si="0"/>
        <v>16147200</v>
      </c>
      <c r="F30" s="17"/>
      <c r="G30" s="17"/>
      <c r="H30" s="17">
        <v>-259000</v>
      </c>
      <c r="I30" s="10" t="s">
        <v>689</v>
      </c>
      <c r="J30" s="20"/>
      <c r="K30" s="20"/>
    </row>
    <row r="31" spans="2:15">
      <c r="B31" s="32"/>
      <c r="C31" s="17"/>
      <c r="D31" s="17"/>
      <c r="E31" s="8">
        <f t="shared" si="0"/>
        <v>16147200</v>
      </c>
      <c r="F31" s="17"/>
      <c r="G31" s="17"/>
      <c r="H31" s="17"/>
      <c r="I31" s="10"/>
      <c r="J31" s="20"/>
      <c r="K31" s="20"/>
    </row>
    <row r="32" spans="2:15">
      <c r="B32" s="2"/>
      <c r="C32" s="17"/>
      <c r="D32" s="17"/>
      <c r="E32" s="8">
        <f>E31+C32+D32</f>
        <v>16147200</v>
      </c>
      <c r="F32" s="17">
        <f>SUM(F4:F31)</f>
        <v>-74000</v>
      </c>
      <c r="G32" s="17"/>
      <c r="H32" s="16">
        <f>SUM(H4:H31)</f>
        <v>27579400</v>
      </c>
      <c r="I32" s="10"/>
    </row>
    <row r="33" spans="2:36">
      <c r="B33" s="32"/>
      <c r="C33" s="17"/>
      <c r="D33" s="17"/>
      <c r="E33" s="9">
        <f t="shared" si="0"/>
        <v>16147200</v>
      </c>
      <c r="F33" s="17"/>
      <c r="G33" s="17"/>
      <c r="H33" s="17">
        <f>H32-F32</f>
        <v>27653400</v>
      </c>
      <c r="I33" s="10"/>
    </row>
    <row r="34" spans="2:36">
      <c r="B34" s="32"/>
      <c r="C34" s="17"/>
      <c r="D34" s="17"/>
      <c r="E34" s="9">
        <f t="shared" si="0"/>
        <v>16147200</v>
      </c>
      <c r="F34" s="17"/>
      <c r="G34" s="17"/>
      <c r="H34" s="17">
        <v>-2500000</v>
      </c>
      <c r="I34" s="10" t="s">
        <v>41</v>
      </c>
    </row>
    <row r="35" spans="2:36">
      <c r="B35" s="32"/>
      <c r="C35" s="17"/>
      <c r="D35" s="17">
        <v>-2500000</v>
      </c>
      <c r="E35" s="9">
        <f>E34+C35+D35</f>
        <v>13647200</v>
      </c>
      <c r="F35" s="17"/>
      <c r="G35" s="17"/>
      <c r="H35" s="17"/>
      <c r="I35" s="10" t="s">
        <v>42</v>
      </c>
    </row>
    <row r="36" spans="2:36">
      <c r="B36" s="32"/>
      <c r="C36" s="17"/>
      <c r="D36" s="17"/>
      <c r="E36" s="8">
        <f t="shared" si="0"/>
        <v>13647200</v>
      </c>
      <c r="F36" s="17"/>
      <c r="G36" s="17"/>
      <c r="H36" s="17"/>
      <c r="I36" s="10"/>
      <c r="L36" s="20"/>
      <c r="M36" s="20" t="s">
        <v>1068</v>
      </c>
    </row>
    <row r="37" spans="2:36">
      <c r="B37" s="28" t="s">
        <v>47</v>
      </c>
      <c r="C37" s="22"/>
      <c r="D37" s="22"/>
      <c r="E37" s="14">
        <f>E36+C37+D37</f>
        <v>13647200</v>
      </c>
      <c r="F37" s="22"/>
      <c r="G37" s="22"/>
      <c r="H37" s="22">
        <f>H33+H34</f>
        <v>25153400</v>
      </c>
      <c r="I37" s="10"/>
      <c r="L37" s="20">
        <v>780000</v>
      </c>
      <c r="M37" s="20"/>
      <c r="N37" s="2">
        <v>44071</v>
      </c>
    </row>
    <row r="38" spans="2:36">
      <c r="B38" s="32"/>
      <c r="C38" s="17"/>
      <c r="D38" s="17"/>
      <c r="E38" s="9">
        <f t="shared" si="0"/>
        <v>13647200</v>
      </c>
      <c r="F38" s="17"/>
      <c r="G38" s="17"/>
      <c r="H38" s="17"/>
      <c r="I38" s="10"/>
      <c r="L38" s="20">
        <v>-70000</v>
      </c>
      <c r="M38" s="20" t="s">
        <v>1069</v>
      </c>
      <c r="N38" s="2">
        <v>44071</v>
      </c>
    </row>
    <row r="39" spans="2:36">
      <c r="B39" s="32"/>
      <c r="C39" s="17"/>
      <c r="D39" s="17"/>
      <c r="E39" s="8">
        <f t="shared" si="0"/>
        <v>13647200</v>
      </c>
      <c r="F39" s="17"/>
      <c r="G39" s="17"/>
      <c r="H39" s="17"/>
      <c r="I39" s="10"/>
      <c r="L39" s="20">
        <v>-25000</v>
      </c>
      <c r="M39" s="20" t="s">
        <v>1070</v>
      </c>
      <c r="N39" s="2">
        <v>44074</v>
      </c>
    </row>
    <row r="40" spans="2:36">
      <c r="B40" s="32"/>
      <c r="C40" s="17"/>
      <c r="D40" s="17"/>
      <c r="E40" s="9">
        <f t="shared" si="0"/>
        <v>13647200</v>
      </c>
      <c r="F40" s="17"/>
      <c r="G40" s="17"/>
      <c r="H40" s="17"/>
      <c r="I40" s="10"/>
      <c r="L40" s="20">
        <v>-30000</v>
      </c>
      <c r="M40" s="20" t="s">
        <v>1071</v>
      </c>
      <c r="N40" s="2">
        <v>44074</v>
      </c>
    </row>
    <row r="41" spans="2:36">
      <c r="B41" s="32"/>
      <c r="C41" s="17"/>
      <c r="D41" s="17"/>
      <c r="E41" s="8">
        <f t="shared" si="0"/>
        <v>13647200</v>
      </c>
      <c r="F41" s="17"/>
      <c r="G41" s="17"/>
      <c r="H41" s="17"/>
      <c r="J41" s="50"/>
      <c r="K41" s="10"/>
      <c r="L41" s="20">
        <v>-98000</v>
      </c>
      <c r="M41" s="20" t="s">
        <v>1072</v>
      </c>
      <c r="N41" s="2">
        <v>44074</v>
      </c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</row>
    <row r="42" spans="2:36">
      <c r="B42" s="32"/>
      <c r="C42" s="17"/>
      <c r="D42" s="17"/>
      <c r="E42" s="8">
        <f t="shared" si="0"/>
        <v>13647200</v>
      </c>
      <c r="F42" s="17"/>
      <c r="G42" s="17"/>
      <c r="H42" s="17"/>
      <c r="I42" s="10"/>
      <c r="J42" s="50"/>
      <c r="K42" s="10"/>
      <c r="L42" s="20">
        <v>-14000</v>
      </c>
      <c r="M42" s="20" t="s">
        <v>1073</v>
      </c>
      <c r="N42" s="2">
        <v>44074</v>
      </c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</row>
    <row r="43" spans="2:36">
      <c r="B43" s="32"/>
      <c r="C43" s="17"/>
      <c r="D43" s="17"/>
      <c r="E43" s="8">
        <f t="shared" si="0"/>
        <v>13647200</v>
      </c>
      <c r="F43" s="17"/>
      <c r="G43" s="17"/>
      <c r="H43" s="16"/>
      <c r="I43" s="10"/>
      <c r="J43" s="50"/>
      <c r="K43" s="10"/>
      <c r="L43" s="20">
        <v>-111000</v>
      </c>
      <c r="M43" s="20" t="s">
        <v>1074</v>
      </c>
      <c r="N43" s="2">
        <v>44074</v>
      </c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</row>
    <row r="44" spans="2:36">
      <c r="B44" s="32"/>
      <c r="C44" s="17"/>
      <c r="D44" s="17"/>
      <c r="E44" s="8">
        <f t="shared" si="0"/>
        <v>13647200</v>
      </c>
      <c r="F44" s="17"/>
      <c r="G44" s="17"/>
      <c r="H44" s="17"/>
      <c r="I44" s="10"/>
      <c r="J44" s="50"/>
      <c r="K44" s="10"/>
      <c r="L44" s="20">
        <v>-20000</v>
      </c>
      <c r="M44" s="20" t="s">
        <v>1075</v>
      </c>
      <c r="N44" s="2">
        <v>44074</v>
      </c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</row>
    <row r="45" spans="2:36">
      <c r="B45" s="32"/>
      <c r="C45" s="17"/>
      <c r="D45" s="17"/>
      <c r="E45" s="9">
        <f t="shared" si="0"/>
        <v>13647200</v>
      </c>
      <c r="F45" s="17"/>
      <c r="G45" s="17"/>
      <c r="H45" s="17"/>
      <c r="I45" s="10"/>
      <c r="J45" s="50"/>
      <c r="K45" s="10"/>
      <c r="L45" s="20">
        <v>-48500</v>
      </c>
      <c r="M45" s="1" t="s">
        <v>1120</v>
      </c>
      <c r="N45" s="2">
        <v>44056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</row>
    <row r="46" spans="2:36">
      <c r="B46" s="32"/>
      <c r="C46" s="17"/>
      <c r="D46" s="17"/>
      <c r="E46" s="8">
        <f t="shared" si="0"/>
        <v>13647200</v>
      </c>
      <c r="F46" s="17"/>
      <c r="G46" s="17"/>
      <c r="H46" s="17"/>
      <c r="I46" s="10"/>
      <c r="J46" s="50"/>
      <c r="K46" s="10"/>
      <c r="L46" s="20">
        <v>-11500</v>
      </c>
      <c r="M46" s="1" t="s">
        <v>1121</v>
      </c>
      <c r="N46" s="2">
        <v>44057</v>
      </c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</row>
    <row r="47" spans="2:36">
      <c r="B47" s="32"/>
      <c r="C47" s="17"/>
      <c r="D47" s="17"/>
      <c r="E47" s="8">
        <f t="shared" si="0"/>
        <v>13647200</v>
      </c>
      <c r="F47" s="17"/>
      <c r="G47" s="17"/>
      <c r="H47" s="17"/>
      <c r="I47" s="10"/>
      <c r="J47" s="50"/>
      <c r="K47" s="10"/>
      <c r="L47" s="20">
        <v>-47000</v>
      </c>
      <c r="M47" s="1" t="s">
        <v>1122</v>
      </c>
      <c r="N47" s="2">
        <v>44071</v>
      </c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</row>
    <row r="48" spans="2:36">
      <c r="B48" s="32"/>
      <c r="C48" s="17"/>
      <c r="D48" s="17"/>
      <c r="E48" s="8">
        <f t="shared" si="0"/>
        <v>13647200</v>
      </c>
      <c r="F48" s="17"/>
      <c r="G48" s="17"/>
      <c r="H48" s="17"/>
      <c r="I48" s="10"/>
      <c r="J48" s="54"/>
      <c r="K48" s="54"/>
      <c r="L48" s="20">
        <v>-305000</v>
      </c>
      <c r="M48" s="10" t="s">
        <v>1156</v>
      </c>
      <c r="N48" s="48"/>
      <c r="O48" s="48"/>
      <c r="P48" s="48"/>
      <c r="Q48" s="48"/>
      <c r="R48" s="48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</row>
    <row r="49" spans="1:36">
      <c r="B49" s="32"/>
      <c r="C49" s="17"/>
      <c r="D49" s="17"/>
      <c r="E49" s="8">
        <f t="shared" si="0"/>
        <v>13647200</v>
      </c>
      <c r="F49" s="17"/>
      <c r="G49" s="17"/>
      <c r="H49" s="17"/>
      <c r="I49" s="10"/>
      <c r="J49" s="50"/>
      <c r="K49" s="5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</row>
    <row r="50" spans="1:36">
      <c r="B50" s="32"/>
      <c r="C50" s="17"/>
      <c r="D50" s="17"/>
      <c r="E50" s="8">
        <f t="shared" si="0"/>
        <v>13647200</v>
      </c>
      <c r="F50" s="17"/>
      <c r="G50" s="17"/>
      <c r="H50" s="17"/>
      <c r="I50" s="10"/>
      <c r="J50" s="54"/>
      <c r="K50" s="54"/>
      <c r="L50" s="48"/>
      <c r="M50" s="48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>
      <c r="A51" s="10"/>
      <c r="B51" s="32"/>
      <c r="C51" s="17"/>
      <c r="D51" s="17"/>
      <c r="E51" s="8">
        <f t="shared" si="0"/>
        <v>13647200</v>
      </c>
      <c r="F51" s="17"/>
      <c r="G51" s="17"/>
      <c r="H51" s="17"/>
      <c r="I51" s="10"/>
      <c r="J51" s="50"/>
      <c r="K51" s="50"/>
      <c r="L51" s="32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</row>
    <row r="52" spans="1:36">
      <c r="B52" s="39"/>
      <c r="C52" s="36"/>
      <c r="D52" s="36"/>
      <c r="E52" s="8">
        <f t="shared" si="0"/>
        <v>13647200</v>
      </c>
      <c r="F52" s="36"/>
      <c r="G52" s="36"/>
      <c r="H52" s="36"/>
      <c r="I52" s="10"/>
      <c r="J52" s="50"/>
      <c r="K52" s="50"/>
      <c r="L52" s="32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>
      <c r="B53" s="32"/>
      <c r="C53" s="17"/>
      <c r="D53" s="17"/>
      <c r="E53" s="8">
        <f t="shared" si="0"/>
        <v>13647200</v>
      </c>
      <c r="F53" s="17"/>
      <c r="G53" s="17"/>
      <c r="H53" s="17"/>
      <c r="I53" s="10"/>
      <c r="J53" s="50"/>
      <c r="K53" s="50"/>
      <c r="L53" s="32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</row>
    <row r="54" spans="1:36">
      <c r="B54" s="32"/>
      <c r="C54" s="17"/>
      <c r="D54" s="17"/>
      <c r="E54" s="8">
        <f t="shared" si="0"/>
        <v>13647200</v>
      </c>
      <c r="F54" s="17"/>
      <c r="G54" s="17"/>
      <c r="H54" s="17"/>
      <c r="I54" s="10"/>
      <c r="J54" s="50"/>
      <c r="K54" s="50"/>
      <c r="L54" s="32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</row>
    <row r="55" spans="1:36">
      <c r="B55" s="2"/>
      <c r="C55" s="17"/>
      <c r="D55" s="17"/>
      <c r="E55" s="8">
        <f t="shared" si="0"/>
        <v>13647200</v>
      </c>
      <c r="F55" s="17"/>
      <c r="G55" s="17"/>
      <c r="H55" s="17"/>
      <c r="I55" s="10"/>
      <c r="J55" s="50"/>
      <c r="K55" s="50"/>
      <c r="L55" s="32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</row>
    <row r="56" spans="1:36">
      <c r="B56" s="2"/>
      <c r="C56" s="17"/>
      <c r="D56" s="17"/>
      <c r="E56" s="8">
        <f t="shared" si="0"/>
        <v>13647200</v>
      </c>
      <c r="F56" s="17"/>
      <c r="G56" s="17"/>
      <c r="H56" s="17"/>
      <c r="I56" s="10"/>
      <c r="J56" s="50"/>
      <c r="K56" s="50"/>
      <c r="L56" s="32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</row>
    <row r="57" spans="1:36">
      <c r="B57" s="2"/>
      <c r="C57" s="17"/>
      <c r="D57" s="17"/>
      <c r="E57" s="8">
        <f t="shared" si="0"/>
        <v>13647200</v>
      </c>
      <c r="F57" s="17"/>
      <c r="G57" s="17"/>
      <c r="H57" s="17"/>
      <c r="I57" s="10"/>
      <c r="J57" s="50"/>
      <c r="K57" s="5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</row>
    <row r="58" spans="1:36">
      <c r="B58" s="2"/>
      <c r="C58" s="17"/>
      <c r="D58" s="17"/>
      <c r="E58" s="8">
        <f t="shared" si="0"/>
        <v>13647200</v>
      </c>
      <c r="F58" s="17"/>
      <c r="G58" s="17"/>
      <c r="H58" s="17"/>
      <c r="I58" s="10"/>
      <c r="J58" s="54"/>
      <c r="K58" s="54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36">
      <c r="B59" s="32"/>
      <c r="C59" s="17"/>
      <c r="D59" s="17"/>
      <c r="E59" s="8">
        <f t="shared" si="0"/>
        <v>13647200</v>
      </c>
      <c r="F59" s="17"/>
      <c r="G59" s="17"/>
      <c r="H59" s="17"/>
      <c r="I59" s="10"/>
      <c r="J59" s="54"/>
      <c r="K59" s="48"/>
      <c r="L59" s="32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</row>
    <row r="60" spans="1:36">
      <c r="B60" s="39"/>
      <c r="C60" s="36"/>
      <c r="D60" s="36"/>
      <c r="E60" s="8">
        <f t="shared" si="0"/>
        <v>13647200</v>
      </c>
      <c r="F60" s="36"/>
      <c r="G60" s="36"/>
      <c r="H60" s="36"/>
      <c r="J60" s="54"/>
      <c r="K60" s="48"/>
      <c r="L60" s="32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</row>
    <row r="61" spans="1:36">
      <c r="B61" s="32"/>
      <c r="C61" s="17"/>
      <c r="D61" s="17"/>
      <c r="E61" s="8">
        <f t="shared" si="0"/>
        <v>13647200</v>
      </c>
      <c r="F61" s="17"/>
      <c r="G61" s="17"/>
      <c r="H61" s="17"/>
      <c r="I61" s="10"/>
      <c r="J61" s="50"/>
      <c r="K61" s="10"/>
      <c r="L61" s="32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</row>
    <row r="62" spans="1:36">
      <c r="B62" s="32"/>
      <c r="C62" s="17"/>
      <c r="D62" s="17"/>
      <c r="E62" s="8">
        <f t="shared" si="0"/>
        <v>13647200</v>
      </c>
      <c r="F62" s="17"/>
      <c r="G62" s="17"/>
      <c r="H62" s="17"/>
      <c r="I62" s="10"/>
      <c r="J62" s="54"/>
      <c r="K62" s="54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36">
      <c r="B63" s="32"/>
      <c r="C63" s="17"/>
      <c r="D63" s="17"/>
      <c r="E63" s="8">
        <f t="shared" si="0"/>
        <v>13647200</v>
      </c>
      <c r="F63" s="17"/>
      <c r="G63" s="17"/>
      <c r="H63" s="17"/>
      <c r="I63" s="10"/>
      <c r="J63" s="20"/>
      <c r="K63" s="20"/>
    </row>
    <row r="64" spans="1:36">
      <c r="B64" s="32"/>
      <c r="C64" s="17"/>
      <c r="D64" s="17"/>
      <c r="E64" s="8">
        <f t="shared" si="0"/>
        <v>13647200</v>
      </c>
      <c r="F64" s="17"/>
      <c r="G64" s="17"/>
      <c r="H64" s="17"/>
      <c r="I64" s="10"/>
      <c r="J64" s="20"/>
      <c r="K64" s="20"/>
    </row>
    <row r="65" spans="2:13">
      <c r="B65" s="32"/>
      <c r="C65" s="17"/>
      <c r="D65" s="17"/>
      <c r="E65" s="8">
        <f t="shared" si="0"/>
        <v>13647200</v>
      </c>
      <c r="F65" s="17"/>
      <c r="G65" s="17"/>
      <c r="H65" s="17"/>
      <c r="I65" s="10"/>
      <c r="J65" s="20"/>
      <c r="K65" s="20"/>
    </row>
    <row r="66" spans="2:13">
      <c r="B66" s="32"/>
      <c r="C66" s="17"/>
      <c r="D66" s="17"/>
      <c r="E66" s="8">
        <f t="shared" si="0"/>
        <v>13647200</v>
      </c>
      <c r="F66" s="17"/>
      <c r="G66" s="17"/>
      <c r="H66" s="17"/>
      <c r="I66" s="10"/>
      <c r="J66" s="20"/>
      <c r="K66" s="20"/>
    </row>
    <row r="67" spans="2:13">
      <c r="B67" s="32"/>
      <c r="C67" s="17"/>
      <c r="D67" s="17"/>
      <c r="E67" s="8">
        <f t="shared" si="0"/>
        <v>13647200</v>
      </c>
      <c r="F67" s="17"/>
      <c r="G67" s="17"/>
      <c r="H67" s="17"/>
      <c r="I67" s="10"/>
    </row>
    <row r="68" spans="2:13">
      <c r="B68" s="32"/>
      <c r="C68" s="17"/>
      <c r="D68" s="17"/>
      <c r="E68" s="8">
        <f t="shared" si="0"/>
        <v>13647200</v>
      </c>
      <c r="F68" s="17"/>
      <c r="G68" s="17"/>
      <c r="H68" s="17"/>
      <c r="I68" s="10"/>
    </row>
    <row r="69" spans="2:13">
      <c r="B69" s="32"/>
      <c r="C69" s="17"/>
      <c r="D69" s="17"/>
      <c r="E69" s="8">
        <f t="shared" si="0"/>
        <v>13647200</v>
      </c>
      <c r="F69" s="17"/>
      <c r="G69" s="17"/>
      <c r="H69" s="17"/>
      <c r="I69" s="10"/>
      <c r="M69" s="2"/>
    </row>
    <row r="70" spans="2:13">
      <c r="B70" s="32"/>
      <c r="C70" s="17"/>
      <c r="D70" s="17"/>
      <c r="E70" s="8">
        <f t="shared" ref="E70:E133" si="1">E69+C70+D70</f>
        <v>13647200</v>
      </c>
      <c r="F70" s="17"/>
      <c r="G70" s="17"/>
      <c r="H70" s="17"/>
      <c r="I70" s="10"/>
      <c r="M70" s="2"/>
    </row>
    <row r="71" spans="2:13">
      <c r="B71" s="32"/>
      <c r="C71" s="17"/>
      <c r="D71" s="17"/>
      <c r="E71" s="8">
        <f t="shared" si="1"/>
        <v>13647200</v>
      </c>
      <c r="F71" s="17"/>
      <c r="G71" s="17"/>
      <c r="H71" s="17"/>
      <c r="I71" s="10"/>
    </row>
    <row r="72" spans="2:13">
      <c r="B72" s="32"/>
      <c r="C72" s="17"/>
      <c r="D72" s="17"/>
      <c r="E72" s="8">
        <f t="shared" si="1"/>
        <v>13647200</v>
      </c>
      <c r="F72" s="17"/>
      <c r="G72" s="17"/>
      <c r="H72" s="17"/>
    </row>
    <row r="73" spans="2:13">
      <c r="B73" s="32"/>
      <c r="C73" s="17"/>
      <c r="D73" s="17"/>
      <c r="E73" s="8">
        <f t="shared" si="1"/>
        <v>13647200</v>
      </c>
      <c r="F73" s="17"/>
      <c r="G73" s="17"/>
      <c r="H73" s="17"/>
      <c r="I73" s="10"/>
    </row>
    <row r="74" spans="2:13">
      <c r="B74" s="32"/>
      <c r="C74" s="17"/>
      <c r="D74" s="17"/>
      <c r="E74" s="8">
        <f t="shared" si="1"/>
        <v>13647200</v>
      </c>
      <c r="F74" s="17"/>
      <c r="G74" s="17"/>
      <c r="H74" s="17"/>
      <c r="I74" s="10"/>
    </row>
    <row r="75" spans="2:13">
      <c r="B75" s="32"/>
      <c r="C75" s="17"/>
      <c r="D75" s="17"/>
      <c r="E75" s="8">
        <f t="shared" si="1"/>
        <v>13647200</v>
      </c>
      <c r="F75" s="17"/>
      <c r="G75" s="17"/>
      <c r="H75" s="17"/>
      <c r="I75" s="10"/>
    </row>
    <row r="76" spans="2:13">
      <c r="B76" s="32"/>
      <c r="C76" s="17"/>
      <c r="D76" s="17"/>
      <c r="E76" s="8">
        <f t="shared" si="1"/>
        <v>13647200</v>
      </c>
      <c r="F76" s="17"/>
      <c r="G76" s="17"/>
      <c r="H76" s="17"/>
      <c r="I76" s="10"/>
      <c r="J76" s="20"/>
      <c r="K76" s="20"/>
    </row>
    <row r="77" spans="2:13">
      <c r="B77" s="32"/>
      <c r="C77" s="17"/>
      <c r="D77" s="17"/>
      <c r="E77" s="8">
        <f t="shared" si="1"/>
        <v>13647200</v>
      </c>
      <c r="F77" s="17"/>
      <c r="G77" s="17"/>
      <c r="H77" s="17"/>
      <c r="I77" s="10"/>
    </row>
    <row r="78" spans="2:13">
      <c r="B78" s="32"/>
      <c r="C78" s="17"/>
      <c r="D78" s="17"/>
      <c r="E78" s="8">
        <f t="shared" si="1"/>
        <v>13647200</v>
      </c>
      <c r="F78" s="17"/>
      <c r="G78" s="17"/>
      <c r="H78" s="17"/>
      <c r="I78" s="10"/>
      <c r="J78" s="20"/>
      <c r="K78" s="20"/>
    </row>
    <row r="79" spans="2:13">
      <c r="B79" s="32"/>
      <c r="C79" s="17"/>
      <c r="D79" s="17"/>
      <c r="E79" s="8">
        <f t="shared" si="1"/>
        <v>13647200</v>
      </c>
      <c r="F79" s="17"/>
      <c r="G79" s="17"/>
      <c r="H79" s="17"/>
      <c r="I79" s="10"/>
      <c r="J79" s="20"/>
      <c r="K79" s="20"/>
    </row>
    <row r="80" spans="2:13">
      <c r="B80" s="32"/>
      <c r="C80" s="17"/>
      <c r="D80" s="17"/>
      <c r="E80" s="8">
        <f t="shared" si="1"/>
        <v>13647200</v>
      </c>
      <c r="F80" s="17"/>
      <c r="G80" s="17"/>
      <c r="H80" s="17"/>
      <c r="I80" s="10"/>
      <c r="J80" s="20"/>
      <c r="K80" s="20"/>
    </row>
    <row r="81" spans="1:12">
      <c r="B81" s="32"/>
      <c r="C81" s="36"/>
      <c r="D81" s="17"/>
      <c r="E81" s="8">
        <f t="shared" si="1"/>
        <v>13647200</v>
      </c>
      <c r="F81" s="36"/>
      <c r="G81" s="36"/>
      <c r="H81" s="36"/>
      <c r="I81" s="10"/>
    </row>
    <row r="82" spans="1:12">
      <c r="B82" s="32"/>
      <c r="C82" s="17"/>
      <c r="D82" s="17"/>
      <c r="E82" s="8">
        <f t="shared" si="1"/>
        <v>13647200</v>
      </c>
      <c r="F82" s="17"/>
      <c r="G82" s="17"/>
      <c r="H82" s="17"/>
      <c r="I82" s="10"/>
    </row>
    <row r="83" spans="1:12">
      <c r="B83" s="32"/>
      <c r="C83" s="17"/>
      <c r="D83" s="17"/>
      <c r="E83" s="8">
        <f t="shared" si="1"/>
        <v>13647200</v>
      </c>
      <c r="F83" s="17"/>
      <c r="G83" s="17"/>
      <c r="H83" s="17"/>
      <c r="I83" s="10"/>
    </row>
    <row r="84" spans="1:12">
      <c r="B84" s="32"/>
      <c r="C84" s="17"/>
      <c r="D84" s="17"/>
      <c r="E84" s="8">
        <f t="shared" si="1"/>
        <v>13647200</v>
      </c>
      <c r="F84" s="17"/>
      <c r="G84" s="17"/>
      <c r="H84" s="17"/>
      <c r="I84" s="10"/>
    </row>
    <row r="85" spans="1:12">
      <c r="B85" s="32"/>
      <c r="C85" s="17"/>
      <c r="D85" s="17"/>
      <c r="E85" s="8">
        <f t="shared" si="1"/>
        <v>13647200</v>
      </c>
      <c r="F85" s="17"/>
      <c r="G85" s="17"/>
      <c r="H85" s="17"/>
      <c r="I85" s="10"/>
      <c r="J85" s="10"/>
      <c r="K85" s="10"/>
      <c r="L85" s="10"/>
    </row>
    <row r="86" spans="1:12">
      <c r="B86" s="32"/>
      <c r="C86" s="17"/>
      <c r="D86" s="17"/>
      <c r="E86" s="8">
        <f t="shared" si="1"/>
        <v>13647200</v>
      </c>
      <c r="F86" s="17"/>
      <c r="G86" s="17"/>
      <c r="H86" s="17"/>
      <c r="I86" s="10"/>
    </row>
    <row r="87" spans="1:12">
      <c r="B87" s="32"/>
      <c r="C87" s="17"/>
      <c r="D87" s="17"/>
      <c r="E87" s="8">
        <f t="shared" si="1"/>
        <v>13647200</v>
      </c>
      <c r="F87" s="17"/>
      <c r="G87" s="17"/>
      <c r="H87" s="17"/>
      <c r="I87" s="10"/>
      <c r="J87" s="10"/>
      <c r="K87" s="10"/>
    </row>
    <row r="88" spans="1:12">
      <c r="B88" s="2"/>
      <c r="C88" s="16"/>
      <c r="D88" s="16"/>
      <c r="E88" s="8">
        <f t="shared" si="1"/>
        <v>13647200</v>
      </c>
      <c r="F88" s="10"/>
      <c r="G88" s="10"/>
      <c r="H88" s="10"/>
      <c r="I88" s="10"/>
      <c r="J88" s="10"/>
      <c r="K88" s="10"/>
    </row>
    <row r="89" spans="1:12">
      <c r="B89" s="2"/>
      <c r="C89" s="16"/>
      <c r="D89" s="16"/>
      <c r="E89" s="8">
        <f t="shared" si="1"/>
        <v>13647200</v>
      </c>
      <c r="F89" s="10"/>
      <c r="G89" s="10"/>
      <c r="H89" s="17"/>
      <c r="I89" s="10"/>
      <c r="J89" s="10"/>
      <c r="K89" s="10"/>
    </row>
    <row r="90" spans="1:12">
      <c r="B90" s="39"/>
      <c r="C90" s="36"/>
      <c r="D90" s="36"/>
      <c r="E90" s="8">
        <f t="shared" si="1"/>
        <v>13647200</v>
      </c>
      <c r="F90" s="48"/>
      <c r="G90" s="48"/>
      <c r="H90" s="36"/>
      <c r="I90" s="10"/>
      <c r="J90" s="10"/>
      <c r="K90" s="10"/>
    </row>
    <row r="91" spans="1:12">
      <c r="B91" s="2"/>
      <c r="C91" s="16"/>
      <c r="D91" s="16"/>
      <c r="E91" s="8">
        <f t="shared" si="1"/>
        <v>13647200</v>
      </c>
      <c r="F91" s="17"/>
      <c r="G91" s="17"/>
      <c r="H91" s="10"/>
      <c r="I91" s="48"/>
      <c r="J91" s="10"/>
      <c r="K91" s="10"/>
    </row>
    <row r="92" spans="1:12">
      <c r="B92" s="2"/>
      <c r="C92" s="16"/>
      <c r="D92" s="16"/>
      <c r="E92" s="8">
        <f t="shared" si="1"/>
        <v>13647200</v>
      </c>
      <c r="F92" s="17"/>
      <c r="G92" s="17"/>
      <c r="H92" s="17"/>
      <c r="I92" s="48"/>
      <c r="J92" s="10"/>
      <c r="K92" s="10"/>
    </row>
    <row r="93" spans="1:12">
      <c r="A93" s="44"/>
      <c r="B93" s="44"/>
      <c r="C93" s="43"/>
      <c r="D93" s="43">
        <v>-38200</v>
      </c>
      <c r="E93" s="8">
        <f t="shared" si="1"/>
        <v>13609000</v>
      </c>
      <c r="F93" s="43"/>
      <c r="G93" s="43"/>
      <c r="H93" s="43"/>
      <c r="I93" s="44" t="s">
        <v>263</v>
      </c>
    </row>
    <row r="94" spans="1:12">
      <c r="B94" s="39"/>
      <c r="C94" s="17"/>
      <c r="D94" s="17"/>
      <c r="E94" s="8">
        <f t="shared" si="1"/>
        <v>13609000</v>
      </c>
      <c r="F94" s="17"/>
      <c r="G94" s="17"/>
      <c r="H94" s="17"/>
      <c r="I94" s="10"/>
    </row>
    <row r="95" spans="1:12">
      <c r="B95" s="32"/>
      <c r="C95" s="17"/>
      <c r="D95" s="17"/>
      <c r="E95" s="8">
        <f t="shared" si="1"/>
        <v>13609000</v>
      </c>
      <c r="F95" s="17"/>
      <c r="G95" s="17"/>
      <c r="H95" s="17"/>
      <c r="I95" s="10"/>
    </row>
    <row r="96" spans="1:12">
      <c r="B96" s="39"/>
      <c r="C96" s="17"/>
      <c r="D96" s="17"/>
      <c r="E96" s="8">
        <f t="shared" si="1"/>
        <v>13609000</v>
      </c>
      <c r="F96" s="36"/>
      <c r="G96" s="36"/>
      <c r="H96" s="36"/>
    </row>
    <row r="97" spans="2:14">
      <c r="B97" s="2"/>
      <c r="C97" s="16"/>
      <c r="D97" s="16"/>
      <c r="E97" s="8">
        <f t="shared" si="1"/>
        <v>13609000</v>
      </c>
      <c r="F97" s="17"/>
      <c r="G97" s="17"/>
      <c r="H97" s="17"/>
      <c r="I97" s="10"/>
      <c r="K97" s="44" t="s">
        <v>790</v>
      </c>
    </row>
    <row r="98" spans="2:14">
      <c r="B98" s="2"/>
      <c r="C98" s="16"/>
      <c r="D98" s="16"/>
      <c r="E98" s="8">
        <f t="shared" si="1"/>
        <v>13609000</v>
      </c>
      <c r="F98" s="17"/>
      <c r="G98" s="17"/>
      <c r="H98" s="17"/>
      <c r="I98" s="48"/>
      <c r="J98" s="48"/>
      <c r="K98" s="44" t="s">
        <v>784</v>
      </c>
      <c r="L98" s="53">
        <v>-18000000</v>
      </c>
      <c r="M98" s="44" t="s">
        <v>788</v>
      </c>
      <c r="N98" s="44"/>
    </row>
    <row r="99" spans="2:14">
      <c r="B99" s="2"/>
      <c r="C99" s="16"/>
      <c r="D99" s="16"/>
      <c r="E99" s="8">
        <f t="shared" si="1"/>
        <v>13609000</v>
      </c>
      <c r="F99" s="17"/>
      <c r="G99" s="17"/>
      <c r="H99" s="17"/>
      <c r="I99" s="48"/>
      <c r="J99" s="48"/>
      <c r="K99" s="44" t="s">
        <v>784</v>
      </c>
      <c r="L99" s="53">
        <v>-35000000</v>
      </c>
      <c r="M99" s="44" t="s">
        <v>789</v>
      </c>
      <c r="N99" s="44"/>
    </row>
    <row r="100" spans="2:14">
      <c r="B100" s="2"/>
      <c r="C100" s="16"/>
      <c r="D100" s="16"/>
      <c r="E100" s="8">
        <f t="shared" si="1"/>
        <v>13609000</v>
      </c>
      <c r="F100" s="16"/>
      <c r="G100" s="16"/>
      <c r="H100" s="16"/>
      <c r="I100" s="48"/>
      <c r="J100" s="48"/>
      <c r="K100" s="44" t="s">
        <v>784</v>
      </c>
      <c r="L100" s="53">
        <v>-10000000</v>
      </c>
      <c r="M100" s="44" t="s">
        <v>782</v>
      </c>
      <c r="N100" s="44"/>
    </row>
    <row r="101" spans="2:14">
      <c r="B101" s="2"/>
      <c r="C101" s="16"/>
      <c r="D101" s="16"/>
      <c r="E101" s="8">
        <f t="shared" si="1"/>
        <v>13609000</v>
      </c>
      <c r="F101" s="16"/>
      <c r="G101" s="16"/>
      <c r="H101" s="16"/>
      <c r="I101" s="54"/>
      <c r="J101" s="48"/>
      <c r="K101" s="44" t="s">
        <v>785</v>
      </c>
      <c r="L101" s="53">
        <f>SUM(L98:L100)</f>
        <v>-63000000</v>
      </c>
      <c r="M101" s="44"/>
      <c r="N101" s="44"/>
    </row>
    <row r="102" spans="2:14">
      <c r="B102" s="2"/>
      <c r="C102" s="16"/>
      <c r="D102" s="16"/>
      <c r="E102" s="8">
        <f t="shared" si="1"/>
        <v>13609000</v>
      </c>
      <c r="F102" s="16"/>
      <c r="G102" s="16"/>
      <c r="H102" s="16"/>
      <c r="I102" s="48"/>
      <c r="J102" s="48"/>
      <c r="K102" s="44"/>
      <c r="L102" s="53">
        <v>80000000</v>
      </c>
      <c r="M102" s="44" t="s">
        <v>713</v>
      </c>
      <c r="N102" s="44"/>
    </row>
    <row r="103" spans="2:14">
      <c r="B103" s="2"/>
      <c r="C103" s="16"/>
      <c r="D103" s="16"/>
      <c r="E103" s="8">
        <f t="shared" si="1"/>
        <v>13609000</v>
      </c>
      <c r="F103" s="16"/>
      <c r="G103" s="16"/>
      <c r="H103" s="16"/>
      <c r="I103" s="48"/>
      <c r="J103" s="48"/>
      <c r="K103" s="44"/>
      <c r="L103" s="53">
        <f>L101+L102</f>
        <v>17000000</v>
      </c>
      <c r="M103" s="44" t="s">
        <v>714</v>
      </c>
      <c r="N103" s="44"/>
    </row>
    <row r="104" spans="2:14">
      <c r="B104" s="2"/>
      <c r="C104" s="16"/>
      <c r="D104" s="16"/>
      <c r="E104" s="8">
        <f t="shared" si="1"/>
        <v>13609000</v>
      </c>
      <c r="F104" s="16"/>
      <c r="G104" s="16"/>
      <c r="H104" s="16"/>
      <c r="I104" s="10"/>
      <c r="J104" s="10"/>
      <c r="K104" s="44" t="s">
        <v>784</v>
      </c>
      <c r="L104" s="53">
        <v>-10000000</v>
      </c>
      <c r="M104" s="44" t="s">
        <v>783</v>
      </c>
      <c r="N104" s="19"/>
    </row>
    <row r="105" spans="2:14">
      <c r="B105" s="2"/>
      <c r="C105" s="16"/>
      <c r="D105" s="16"/>
      <c r="E105" s="8">
        <f t="shared" si="1"/>
        <v>13609000</v>
      </c>
      <c r="F105" s="16"/>
      <c r="G105" s="16"/>
      <c r="H105" s="16"/>
      <c r="K105" s="44" t="s">
        <v>784</v>
      </c>
      <c r="L105" s="53">
        <v>-7000000</v>
      </c>
      <c r="M105" s="44" t="s">
        <v>786</v>
      </c>
      <c r="N105" s="19"/>
    </row>
    <row r="106" spans="2:14">
      <c r="B106" s="2"/>
      <c r="C106" s="16"/>
      <c r="D106" s="16"/>
      <c r="E106" s="8">
        <f t="shared" si="1"/>
        <v>13609000</v>
      </c>
      <c r="F106" s="16"/>
      <c r="G106" s="16"/>
      <c r="H106" s="16"/>
      <c r="K106" s="44" t="s">
        <v>714</v>
      </c>
      <c r="L106" s="53">
        <f>L103+L104+L105</f>
        <v>0</v>
      </c>
    </row>
    <row r="107" spans="2:14">
      <c r="B107" s="2"/>
      <c r="C107" s="16"/>
      <c r="D107" s="16"/>
      <c r="E107" s="8">
        <f t="shared" si="1"/>
        <v>13609000</v>
      </c>
      <c r="F107" s="16"/>
      <c r="G107" s="16"/>
      <c r="H107" s="16"/>
    </row>
    <row r="108" spans="2:14">
      <c r="B108" s="2"/>
      <c r="C108" s="17"/>
      <c r="D108" s="17"/>
      <c r="E108" s="8">
        <f t="shared" si="1"/>
        <v>13609000</v>
      </c>
      <c r="F108" s="17"/>
      <c r="G108" s="17"/>
      <c r="H108" s="17"/>
      <c r="I108" s="10"/>
    </row>
    <row r="109" spans="2:14">
      <c r="B109" s="32"/>
      <c r="C109" s="17"/>
      <c r="D109" s="17"/>
      <c r="E109" s="8">
        <f t="shared" si="1"/>
        <v>13609000</v>
      </c>
      <c r="F109" s="17"/>
      <c r="G109" s="17"/>
      <c r="H109" s="17"/>
      <c r="I109" s="10"/>
      <c r="J109" s="10"/>
      <c r="K109" s="10"/>
      <c r="L109" s="10"/>
      <c r="M109" s="10"/>
    </row>
    <row r="110" spans="2:14">
      <c r="B110" s="32"/>
      <c r="C110" s="17"/>
      <c r="D110" s="17"/>
      <c r="E110" s="8">
        <f t="shared" si="1"/>
        <v>13609000</v>
      </c>
      <c r="F110" s="17"/>
      <c r="G110" s="17"/>
      <c r="H110" s="17"/>
      <c r="I110" s="10"/>
      <c r="J110" s="10"/>
      <c r="K110" s="10"/>
      <c r="L110" s="10"/>
      <c r="M110" s="10"/>
    </row>
    <row r="111" spans="2:14">
      <c r="B111" s="32"/>
      <c r="C111" s="17"/>
      <c r="D111" s="17"/>
      <c r="E111" s="8">
        <f t="shared" si="1"/>
        <v>13609000</v>
      </c>
      <c r="F111" s="17"/>
      <c r="G111" s="17"/>
      <c r="H111" s="17"/>
      <c r="I111" s="10"/>
      <c r="J111" s="10"/>
      <c r="K111" s="10"/>
      <c r="L111" s="10"/>
      <c r="M111" s="10"/>
    </row>
    <row r="112" spans="2:14">
      <c r="B112" s="2"/>
      <c r="C112" s="16"/>
      <c r="D112" s="16"/>
      <c r="E112" s="8">
        <f t="shared" si="1"/>
        <v>13609000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2"/>
      <c r="C113" s="16"/>
      <c r="D113" s="16"/>
      <c r="E113" s="8">
        <f t="shared" si="1"/>
        <v>13609000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2"/>
      <c r="C114" s="16"/>
      <c r="D114" s="16"/>
      <c r="E114" s="8">
        <f t="shared" si="1"/>
        <v>13609000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13609000</v>
      </c>
      <c r="F115" s="16"/>
      <c r="G115" s="16"/>
      <c r="H115" s="16"/>
    </row>
    <row r="116" spans="2:13">
      <c r="B116" s="2"/>
      <c r="C116" s="16"/>
      <c r="D116" s="16"/>
      <c r="E116" s="8">
        <f t="shared" si="1"/>
        <v>13609000</v>
      </c>
      <c r="F116" s="16"/>
      <c r="G116" s="16"/>
      <c r="H116" s="16"/>
    </row>
    <row r="117" spans="2:13">
      <c r="B117" s="2"/>
      <c r="C117" s="16"/>
      <c r="D117" s="16"/>
      <c r="E117" s="8">
        <f t="shared" si="1"/>
        <v>13609000</v>
      </c>
      <c r="F117" s="16"/>
      <c r="G117" s="16"/>
      <c r="H117" s="16"/>
    </row>
    <row r="118" spans="2:13">
      <c r="B118" s="2"/>
      <c r="C118" s="16"/>
      <c r="D118" s="16"/>
      <c r="E118" s="8">
        <f t="shared" si="1"/>
        <v>13609000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13609000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13609000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13609000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13609000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13609000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13609000</v>
      </c>
      <c r="F124" s="16"/>
      <c r="G124" s="16"/>
      <c r="H124" s="16"/>
    </row>
    <row r="125" spans="2:13">
      <c r="C125" s="16"/>
      <c r="D125" s="16"/>
      <c r="E125" s="8">
        <f t="shared" si="1"/>
        <v>13609000</v>
      </c>
      <c r="G125" s="16"/>
      <c r="I125" s="24"/>
    </row>
    <row r="126" spans="2:13">
      <c r="C126" s="16"/>
      <c r="D126" s="16"/>
      <c r="E126" s="8">
        <f t="shared" si="1"/>
        <v>13609000</v>
      </c>
      <c r="I126" s="24"/>
    </row>
    <row r="127" spans="2:13">
      <c r="B127" s="2"/>
      <c r="C127" s="16"/>
      <c r="D127" s="16"/>
      <c r="E127" s="8">
        <f t="shared" si="1"/>
        <v>13609000</v>
      </c>
      <c r="F127" s="16"/>
      <c r="G127" s="16"/>
      <c r="H127" s="16"/>
    </row>
    <row r="128" spans="2:13">
      <c r="C128" s="16"/>
      <c r="D128" s="16"/>
      <c r="E128" s="8">
        <f t="shared" si="1"/>
        <v>13609000</v>
      </c>
      <c r="F128" s="16"/>
      <c r="G128" s="16"/>
      <c r="H128" s="16"/>
    </row>
    <row r="129" spans="2:8">
      <c r="C129" s="16"/>
      <c r="D129" s="16"/>
      <c r="E129" s="8">
        <f t="shared" si="1"/>
        <v>13609000</v>
      </c>
      <c r="F129" s="16"/>
      <c r="G129" s="16"/>
      <c r="H129" s="16"/>
    </row>
    <row r="130" spans="2:8">
      <c r="C130" s="16"/>
      <c r="D130" s="16"/>
      <c r="E130" s="8">
        <f t="shared" si="1"/>
        <v>13609000</v>
      </c>
      <c r="F130" s="16"/>
      <c r="G130" s="16"/>
      <c r="H130" s="16"/>
    </row>
    <row r="131" spans="2:8">
      <c r="C131" s="16"/>
      <c r="D131" s="16"/>
      <c r="E131" s="8">
        <f t="shared" si="1"/>
        <v>13609000</v>
      </c>
      <c r="F131" s="16"/>
      <c r="G131" s="16"/>
      <c r="H131" s="16"/>
    </row>
    <row r="132" spans="2:8">
      <c r="B132" s="2"/>
      <c r="C132" s="16"/>
      <c r="D132" s="16"/>
      <c r="E132" s="8">
        <f t="shared" si="1"/>
        <v>13609000</v>
      </c>
      <c r="F132" s="16"/>
      <c r="G132" s="16"/>
      <c r="H132" s="16"/>
    </row>
    <row r="133" spans="2:8">
      <c r="B133" s="2"/>
      <c r="C133" s="16"/>
      <c r="D133" s="16"/>
      <c r="E133" s="8">
        <f t="shared" si="1"/>
        <v>13609000</v>
      </c>
      <c r="F133" s="16"/>
      <c r="G133" s="16"/>
      <c r="H133" s="16"/>
    </row>
    <row r="134" spans="2:8">
      <c r="C134" s="16"/>
      <c r="D134" s="16"/>
      <c r="E134" s="8">
        <f t="shared" ref="E134:E153" si="2">E133+C134+D134</f>
        <v>13609000</v>
      </c>
      <c r="F134" s="16"/>
      <c r="G134" s="16"/>
      <c r="H134" s="16"/>
    </row>
    <row r="135" spans="2:8">
      <c r="C135" s="16"/>
      <c r="D135" s="16"/>
      <c r="E135" s="8">
        <f t="shared" si="2"/>
        <v>13609000</v>
      </c>
      <c r="F135" s="16"/>
      <c r="G135" s="16"/>
      <c r="H135" s="16"/>
    </row>
    <row r="136" spans="2:8">
      <c r="C136" s="16"/>
      <c r="D136" s="16"/>
      <c r="E136" s="8">
        <f t="shared" si="2"/>
        <v>13609000</v>
      </c>
      <c r="F136" s="16"/>
      <c r="G136" s="16"/>
      <c r="H136" s="16"/>
    </row>
    <row r="137" spans="2:8">
      <c r="C137" s="16"/>
      <c r="D137" s="16"/>
      <c r="E137" s="8">
        <f t="shared" si="2"/>
        <v>13609000</v>
      </c>
      <c r="F137" s="16"/>
      <c r="G137" s="16"/>
      <c r="H137" s="16"/>
    </row>
    <row r="138" spans="2:8">
      <c r="C138" s="16"/>
      <c r="D138" s="16"/>
      <c r="E138" s="8">
        <f t="shared" si="2"/>
        <v>13609000</v>
      </c>
      <c r="F138" s="16"/>
      <c r="G138" s="16"/>
      <c r="H138" s="16"/>
    </row>
    <row r="139" spans="2:8">
      <c r="C139" s="16"/>
      <c r="D139" s="16"/>
      <c r="E139" s="8">
        <f t="shared" si="2"/>
        <v>13609000</v>
      </c>
      <c r="F139" s="16"/>
      <c r="G139" s="16"/>
      <c r="H139" s="16"/>
    </row>
    <row r="140" spans="2:8">
      <c r="C140" s="16"/>
      <c r="D140" s="16"/>
      <c r="E140" s="8">
        <f t="shared" si="2"/>
        <v>13609000</v>
      </c>
      <c r="F140" s="16"/>
      <c r="G140" s="16"/>
      <c r="H140" s="16"/>
    </row>
    <row r="141" spans="2:8">
      <c r="C141" s="16"/>
      <c r="D141" s="16"/>
      <c r="E141" s="8">
        <f t="shared" si="2"/>
        <v>13609000</v>
      </c>
      <c r="F141" s="16"/>
      <c r="G141" s="16"/>
      <c r="H141" s="16"/>
    </row>
    <row r="142" spans="2:8">
      <c r="C142" s="16"/>
      <c r="D142" s="16"/>
      <c r="E142" s="8">
        <f t="shared" si="2"/>
        <v>13609000</v>
      </c>
      <c r="F142" s="16"/>
      <c r="G142" s="16"/>
      <c r="H142" s="16"/>
    </row>
    <row r="143" spans="2:8">
      <c r="C143" s="16"/>
      <c r="D143" s="16"/>
      <c r="E143" s="8">
        <f t="shared" si="2"/>
        <v>13609000</v>
      </c>
      <c r="F143" s="16"/>
      <c r="G143" s="16"/>
      <c r="H143" s="16"/>
    </row>
    <row r="144" spans="2:8">
      <c r="C144" s="16"/>
      <c r="D144" s="16"/>
      <c r="E144" s="8">
        <f t="shared" si="2"/>
        <v>13609000</v>
      </c>
      <c r="F144" s="16"/>
      <c r="G144" s="16"/>
      <c r="H144" s="16"/>
    </row>
    <row r="145" spans="3:12">
      <c r="C145" s="16"/>
      <c r="D145" s="16"/>
      <c r="E145" s="8">
        <f>E144+C145+D145</f>
        <v>13609000</v>
      </c>
      <c r="F145" s="16"/>
      <c r="G145" s="16"/>
      <c r="H145" s="16"/>
    </row>
    <row r="146" spans="3:12">
      <c r="C146" s="16"/>
      <c r="D146" s="16"/>
      <c r="E146" s="8">
        <f t="shared" si="2"/>
        <v>13609000</v>
      </c>
      <c r="F146" s="16"/>
      <c r="G146" s="16"/>
      <c r="H146" s="16"/>
    </row>
    <row r="147" spans="3:12">
      <c r="C147" s="16"/>
      <c r="D147" s="16"/>
      <c r="E147" s="8">
        <f t="shared" si="2"/>
        <v>13609000</v>
      </c>
      <c r="F147" s="16"/>
      <c r="G147" s="16"/>
      <c r="H147" s="16"/>
    </row>
    <row r="148" spans="3:12">
      <c r="C148" s="16"/>
      <c r="D148" s="16">
        <v>-12000000</v>
      </c>
      <c r="E148" s="8">
        <f t="shared" si="2"/>
        <v>1609000</v>
      </c>
      <c r="F148" s="16"/>
      <c r="G148" s="16"/>
      <c r="H148" s="16"/>
      <c r="I148" s="1" t="s">
        <v>557</v>
      </c>
    </row>
    <row r="149" spans="3:12">
      <c r="C149" s="16"/>
      <c r="D149" s="16"/>
      <c r="E149" s="8">
        <f t="shared" si="2"/>
        <v>1609000</v>
      </c>
      <c r="F149" s="16"/>
      <c r="G149" s="16"/>
      <c r="H149" s="16"/>
      <c r="I149" s="2"/>
    </row>
    <row r="150" spans="3:12">
      <c r="C150" s="16"/>
      <c r="D150" s="16"/>
      <c r="E150" s="8">
        <f t="shared" si="2"/>
        <v>1609000</v>
      </c>
      <c r="F150" s="16"/>
      <c r="G150" s="16"/>
      <c r="H150" s="16"/>
      <c r="J150" s="4"/>
    </row>
    <row r="151" spans="3:12">
      <c r="C151" s="16"/>
      <c r="D151" s="16"/>
      <c r="E151" s="8">
        <f t="shared" si="2"/>
        <v>1609000</v>
      </c>
      <c r="F151" s="16"/>
      <c r="G151" s="16"/>
      <c r="H151" s="16"/>
      <c r="J151" s="4"/>
      <c r="K151" s="2"/>
      <c r="L151" s="20"/>
    </row>
    <row r="152" spans="3:12">
      <c r="C152" s="16"/>
      <c r="D152" s="16"/>
      <c r="E152" s="8">
        <f>E151+C152+D152</f>
        <v>1609000</v>
      </c>
      <c r="F152" s="16"/>
      <c r="G152" s="16"/>
      <c r="H152" s="16"/>
      <c r="J152" s="4"/>
    </row>
    <row r="153" spans="3:12">
      <c r="C153" s="4"/>
      <c r="D153" s="16"/>
      <c r="E153" s="8">
        <f t="shared" si="2"/>
        <v>1609000</v>
      </c>
      <c r="F153" s="4"/>
      <c r="G153" s="4"/>
      <c r="H153" s="4"/>
      <c r="J153" s="4"/>
    </row>
    <row r="154" spans="3:12">
      <c r="C154" s="4"/>
      <c r="D154" s="4"/>
      <c r="E154" s="8"/>
      <c r="F154" s="4"/>
      <c r="G154" s="4"/>
      <c r="H154" s="4"/>
    </row>
    <row r="155" spans="3:12">
      <c r="C155" s="4"/>
      <c r="D155" s="4"/>
      <c r="E155" s="8"/>
      <c r="F155" s="4"/>
      <c r="G155" s="4"/>
      <c r="H155" s="4"/>
    </row>
    <row r="156" spans="3:12">
      <c r="C156" s="4"/>
      <c r="D156" s="4"/>
      <c r="E156" s="8"/>
      <c r="F156" s="4"/>
      <c r="G156" s="4"/>
      <c r="H156" s="4"/>
    </row>
    <row r="157" spans="3:12">
      <c r="C157" s="4"/>
      <c r="D157" s="4"/>
      <c r="E157" s="8"/>
      <c r="F157" s="4"/>
      <c r="G157" s="4"/>
      <c r="H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E160" s="7"/>
    </row>
    <row r="161" spans="5:5">
      <c r="E161" s="7"/>
    </row>
    <row r="162" spans="5:5">
      <c r="E162" s="7"/>
    </row>
  </sheetData>
  <pageMargins left="0.7" right="0.7" top="0.75" bottom="0.75" header="0.3" footer="0.3"/>
  <pageSetup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>
  <dimension ref="A2:AJ166"/>
  <sheetViews>
    <sheetView topLeftCell="A7" workbookViewId="0">
      <selection activeCell="I32" sqref="I32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13647200</v>
      </c>
      <c r="F4" s="29">
        <v>0</v>
      </c>
      <c r="G4" s="13"/>
      <c r="H4" s="22">
        <v>25153400</v>
      </c>
    </row>
    <row r="5" spans="2:11">
      <c r="B5" s="2"/>
      <c r="C5" s="16"/>
      <c r="D5" s="16"/>
      <c r="E5" s="8">
        <f t="shared" ref="E5:E36" si="0">E4+C5+D5</f>
        <v>13647200</v>
      </c>
      <c r="F5" s="17"/>
      <c r="G5" s="17"/>
      <c r="H5" s="17"/>
    </row>
    <row r="6" spans="2:11">
      <c r="B6" s="2">
        <v>44292</v>
      </c>
      <c r="C6" s="16"/>
      <c r="D6" s="16">
        <v>-22000</v>
      </c>
      <c r="E6" s="8">
        <f t="shared" si="0"/>
        <v>13625200</v>
      </c>
      <c r="F6" s="17"/>
      <c r="G6" s="17"/>
      <c r="H6" s="17"/>
      <c r="I6" s="1" t="s">
        <v>1187</v>
      </c>
      <c r="J6" s="10"/>
      <c r="K6" s="10"/>
    </row>
    <row r="7" spans="2:11">
      <c r="B7" s="2">
        <v>44292</v>
      </c>
      <c r="C7" s="16">
        <v>400000</v>
      </c>
      <c r="D7" s="16"/>
      <c r="E7" s="8">
        <f t="shared" si="0"/>
        <v>14025200</v>
      </c>
      <c r="F7" s="17"/>
      <c r="G7" s="17"/>
      <c r="H7" s="17"/>
      <c r="I7" s="10" t="s">
        <v>1188</v>
      </c>
      <c r="J7" s="10"/>
      <c r="K7" s="10"/>
    </row>
    <row r="8" spans="2:11">
      <c r="B8" s="2">
        <v>44292</v>
      </c>
      <c r="C8" s="16"/>
      <c r="D8" s="16">
        <v>-5000</v>
      </c>
      <c r="E8" s="8">
        <f t="shared" si="0"/>
        <v>14020200</v>
      </c>
      <c r="F8" s="16">
        <v>-5000</v>
      </c>
      <c r="G8" s="17"/>
      <c r="H8" s="17"/>
      <c r="I8" s="1" t="s">
        <v>1189</v>
      </c>
      <c r="J8" s="10"/>
      <c r="K8" s="10"/>
    </row>
    <row r="9" spans="2:11">
      <c r="B9" s="2">
        <v>44293</v>
      </c>
      <c r="C9" s="16"/>
      <c r="D9" s="16">
        <v>-4000</v>
      </c>
      <c r="E9" s="8">
        <f t="shared" si="0"/>
        <v>14016200</v>
      </c>
      <c r="F9" s="17"/>
      <c r="G9" s="17"/>
      <c r="H9" s="17"/>
      <c r="I9" s="10" t="s">
        <v>1190</v>
      </c>
      <c r="J9" s="10"/>
      <c r="K9" s="10"/>
    </row>
    <row r="10" spans="2:11">
      <c r="B10" s="2">
        <v>44293</v>
      </c>
      <c r="C10" s="16">
        <v>300000</v>
      </c>
      <c r="D10" s="16"/>
      <c r="E10" s="8">
        <f t="shared" si="0"/>
        <v>14316200</v>
      </c>
      <c r="F10" s="17"/>
      <c r="G10" s="17"/>
      <c r="H10" s="17"/>
      <c r="I10" s="10" t="s">
        <v>1191</v>
      </c>
      <c r="J10" s="10"/>
      <c r="K10" s="10"/>
    </row>
    <row r="11" spans="2:11">
      <c r="B11" s="2">
        <v>44293</v>
      </c>
      <c r="C11" s="17">
        <v>200000</v>
      </c>
      <c r="D11" s="17"/>
      <c r="E11" s="8">
        <f t="shared" si="0"/>
        <v>14516200</v>
      </c>
      <c r="F11" s="17"/>
      <c r="G11" s="17"/>
      <c r="H11" s="17"/>
      <c r="I11" s="10" t="s">
        <v>1188</v>
      </c>
      <c r="J11" s="50"/>
      <c r="K11" s="50"/>
    </row>
    <row r="12" spans="2:11">
      <c r="B12" s="2">
        <v>44293</v>
      </c>
      <c r="C12" s="17">
        <v>20000</v>
      </c>
      <c r="D12" s="17"/>
      <c r="E12" s="8">
        <f t="shared" si="0"/>
        <v>14536200</v>
      </c>
      <c r="F12" s="17"/>
      <c r="G12" s="17"/>
      <c r="H12" s="17"/>
      <c r="I12" s="10" t="s">
        <v>1192</v>
      </c>
      <c r="J12" s="50"/>
      <c r="K12" s="50"/>
    </row>
    <row r="13" spans="2:11">
      <c r="B13" s="2">
        <v>44294</v>
      </c>
      <c r="C13" s="17"/>
      <c r="D13" s="17">
        <v>-150000</v>
      </c>
      <c r="E13" s="8">
        <f t="shared" si="0"/>
        <v>14386200</v>
      </c>
      <c r="F13" s="17"/>
      <c r="G13" s="17"/>
      <c r="H13" s="17"/>
      <c r="I13" s="10" t="s">
        <v>1193</v>
      </c>
      <c r="J13" s="50"/>
      <c r="K13" s="50"/>
    </row>
    <row r="14" spans="2:11">
      <c r="B14" s="2">
        <v>44294</v>
      </c>
      <c r="C14" s="17">
        <v>2350000</v>
      </c>
      <c r="D14" s="17"/>
      <c r="E14" s="8">
        <f t="shared" si="0"/>
        <v>16736200</v>
      </c>
      <c r="F14" s="17"/>
      <c r="G14" s="17"/>
      <c r="H14" s="17"/>
      <c r="I14" s="1" t="s">
        <v>1194</v>
      </c>
      <c r="J14" s="50"/>
      <c r="K14" s="50"/>
    </row>
    <row r="15" spans="2:11">
      <c r="B15" s="2">
        <v>44294</v>
      </c>
      <c r="C15" s="17"/>
      <c r="D15" s="17"/>
      <c r="E15" s="8">
        <f t="shared" si="0"/>
        <v>16736200</v>
      </c>
      <c r="F15" s="17"/>
      <c r="G15" s="17"/>
      <c r="H15" s="17">
        <v>10000000</v>
      </c>
      <c r="I15" s="1" t="s">
        <v>1201</v>
      </c>
      <c r="J15" s="50"/>
      <c r="K15" s="50"/>
    </row>
    <row r="16" spans="2:11">
      <c r="B16" s="2">
        <v>44295</v>
      </c>
      <c r="C16" s="17"/>
      <c r="D16" s="17"/>
      <c r="E16" s="8">
        <f t="shared" si="0"/>
        <v>16736200</v>
      </c>
      <c r="F16" s="17"/>
      <c r="G16" s="17"/>
      <c r="H16" s="17">
        <v>-91900</v>
      </c>
      <c r="I16" s="10" t="s">
        <v>976</v>
      </c>
      <c r="J16" s="50"/>
      <c r="K16" s="50"/>
    </row>
    <row r="17" spans="2:15">
      <c r="B17" s="2">
        <v>44295</v>
      </c>
      <c r="C17" s="17"/>
      <c r="D17" s="17"/>
      <c r="E17" s="8">
        <f t="shared" si="0"/>
        <v>16736200</v>
      </c>
      <c r="F17" s="17"/>
      <c r="G17" s="17"/>
      <c r="H17" s="17">
        <v>-128800</v>
      </c>
      <c r="I17" s="1" t="s">
        <v>977</v>
      </c>
      <c r="J17" s="50"/>
      <c r="K17" s="50"/>
    </row>
    <row r="18" spans="2:15">
      <c r="B18" s="2">
        <v>44298</v>
      </c>
      <c r="C18" s="17"/>
      <c r="D18" s="17"/>
      <c r="E18" s="8">
        <f t="shared" si="0"/>
        <v>16736200</v>
      </c>
      <c r="F18" s="17"/>
      <c r="G18" s="17"/>
      <c r="H18" s="17">
        <v>260000</v>
      </c>
      <c r="I18" s="1" t="s">
        <v>1195</v>
      </c>
      <c r="J18" s="50"/>
      <c r="K18" s="50"/>
    </row>
    <row r="19" spans="2:15">
      <c r="B19" s="32">
        <v>44299</v>
      </c>
      <c r="C19" s="17"/>
      <c r="D19" s="17">
        <v>-156000</v>
      </c>
      <c r="E19" s="8">
        <f t="shared" si="0"/>
        <v>16580200</v>
      </c>
      <c r="F19" s="17"/>
      <c r="G19" s="17"/>
      <c r="H19" s="17"/>
      <c r="I19" s="52" t="s">
        <v>1240</v>
      </c>
      <c r="J19" s="50"/>
      <c r="K19" s="50"/>
    </row>
    <row r="20" spans="2:15">
      <c r="B20" s="32">
        <v>44299</v>
      </c>
      <c r="C20" s="17"/>
      <c r="D20" s="17">
        <v>-160000</v>
      </c>
      <c r="E20" s="8">
        <f t="shared" si="0"/>
        <v>16420200</v>
      </c>
      <c r="F20" s="17"/>
      <c r="G20" s="36"/>
      <c r="H20" s="17"/>
      <c r="I20" s="52" t="s">
        <v>1240</v>
      </c>
      <c r="J20" s="50"/>
      <c r="K20" s="50"/>
      <c r="L20" s="20"/>
    </row>
    <row r="21" spans="2:15" ht="12.75" thickBot="1">
      <c r="B21" s="2">
        <v>44299</v>
      </c>
      <c r="C21" s="17"/>
      <c r="D21" s="17">
        <v>-36000</v>
      </c>
      <c r="E21" s="8">
        <f t="shared" si="0"/>
        <v>16384200</v>
      </c>
      <c r="F21" s="17"/>
      <c r="G21" s="17"/>
      <c r="H21" s="17"/>
      <c r="I21" s="52" t="s">
        <v>1243</v>
      </c>
      <c r="J21" s="50"/>
      <c r="K21" s="50"/>
    </row>
    <row r="22" spans="2:15">
      <c r="B22" s="32">
        <v>44299</v>
      </c>
      <c r="C22" s="17"/>
      <c r="D22" s="17">
        <v>-12000</v>
      </c>
      <c r="E22" s="8">
        <f t="shared" si="0"/>
        <v>16372200</v>
      </c>
      <c r="F22" s="17"/>
      <c r="G22" s="17"/>
      <c r="H22" s="17"/>
      <c r="I22" s="52" t="s">
        <v>1241</v>
      </c>
      <c r="J22" s="50"/>
      <c r="K22" s="50"/>
      <c r="M22" s="57" t="s">
        <v>1026</v>
      </c>
      <c r="N22" s="58">
        <v>34200000</v>
      </c>
    </row>
    <row r="23" spans="2:15">
      <c r="B23" s="2">
        <v>44305</v>
      </c>
      <c r="C23" s="17"/>
      <c r="D23" s="17">
        <v>-304500</v>
      </c>
      <c r="E23" s="8">
        <f t="shared" si="0"/>
        <v>16067700</v>
      </c>
      <c r="F23" s="17"/>
      <c r="G23" s="17"/>
      <c r="H23" s="17"/>
      <c r="I23" s="52" t="s">
        <v>1237</v>
      </c>
      <c r="J23" s="50"/>
      <c r="K23" s="50"/>
      <c r="M23" s="59" t="s">
        <v>1027</v>
      </c>
      <c r="N23" s="60">
        <v>-680000</v>
      </c>
    </row>
    <row r="24" spans="2:15" ht="12.75" thickBot="1">
      <c r="B24" s="32">
        <v>44305</v>
      </c>
      <c r="C24" s="17">
        <v>10000</v>
      </c>
      <c r="D24" s="17"/>
      <c r="E24" s="8">
        <f t="shared" si="0"/>
        <v>16077700</v>
      </c>
      <c r="F24" s="17"/>
      <c r="G24" s="17"/>
      <c r="H24" s="17"/>
      <c r="I24" s="50" t="s">
        <v>1196</v>
      </c>
      <c r="J24" s="50"/>
      <c r="K24" s="50"/>
      <c r="M24" s="61" t="s">
        <v>1028</v>
      </c>
      <c r="N24" s="62">
        <f>N22+N23</f>
        <v>33520000</v>
      </c>
    </row>
    <row r="25" spans="2:15">
      <c r="B25" s="32">
        <v>44305</v>
      </c>
      <c r="C25" s="17"/>
      <c r="D25" s="17">
        <v>-360000</v>
      </c>
      <c r="E25" s="8">
        <f t="shared" si="0"/>
        <v>15717700</v>
      </c>
      <c r="F25" s="17">
        <v>-360000</v>
      </c>
      <c r="G25" s="17"/>
      <c r="H25" s="17"/>
      <c r="I25" s="10" t="s">
        <v>1197</v>
      </c>
      <c r="J25" s="50"/>
      <c r="K25" s="50"/>
      <c r="M25" s="59" t="s">
        <v>1029</v>
      </c>
      <c r="N25" s="60">
        <f>N24*0.1</f>
        <v>3352000</v>
      </c>
      <c r="O25" s="1" t="s">
        <v>1030</v>
      </c>
    </row>
    <row r="26" spans="2:15">
      <c r="B26" s="32">
        <v>44307</v>
      </c>
      <c r="C26" s="17">
        <v>200000</v>
      </c>
      <c r="D26" s="17"/>
      <c r="E26" s="8">
        <f t="shared" si="0"/>
        <v>15917700</v>
      </c>
      <c r="F26" s="17"/>
      <c r="G26" s="17"/>
      <c r="H26" s="17"/>
      <c r="I26" s="10" t="s">
        <v>1198</v>
      </c>
      <c r="J26" s="50"/>
      <c r="K26" s="50"/>
      <c r="M26" s="59" t="s">
        <v>1031</v>
      </c>
      <c r="N26" s="60">
        <f>N24-30000000</f>
        <v>3520000</v>
      </c>
      <c r="O26" s="1" t="s">
        <v>1032</v>
      </c>
    </row>
    <row r="27" spans="2:15" ht="12.75" thickBot="1">
      <c r="B27" s="2">
        <v>44308</v>
      </c>
      <c r="C27" s="17"/>
      <c r="D27" s="17"/>
      <c r="E27" s="8">
        <f t="shared" si="0"/>
        <v>15917700</v>
      </c>
      <c r="F27" s="17"/>
      <c r="G27" s="17"/>
      <c r="H27" s="17">
        <v>49500000</v>
      </c>
      <c r="I27" s="1" t="s">
        <v>1201</v>
      </c>
      <c r="J27" s="20"/>
      <c r="K27" s="20"/>
      <c r="M27" s="61"/>
      <c r="N27" s="62">
        <v>270000</v>
      </c>
      <c r="O27" s="1" t="s">
        <v>1033</v>
      </c>
    </row>
    <row r="28" spans="2:15" ht="12.75" thickBot="1">
      <c r="B28" s="2">
        <v>44308</v>
      </c>
      <c r="C28" s="17"/>
      <c r="D28" s="17">
        <v>-12800</v>
      </c>
      <c r="E28" s="8">
        <f t="shared" si="0"/>
        <v>15904900</v>
      </c>
      <c r="F28" s="17"/>
      <c r="G28" s="17"/>
      <c r="H28" s="17"/>
      <c r="I28" s="52" t="s">
        <v>1236</v>
      </c>
      <c r="J28" s="20"/>
      <c r="K28" s="20"/>
      <c r="M28" s="61"/>
      <c r="N28" s="62"/>
    </row>
    <row r="29" spans="2:15" ht="12.75" thickBot="1">
      <c r="B29" s="2">
        <v>44312</v>
      </c>
      <c r="C29" s="17"/>
      <c r="D29" s="17"/>
      <c r="E29" s="8">
        <f t="shared" si="0"/>
        <v>15904900</v>
      </c>
      <c r="F29" s="17"/>
      <c r="G29" s="17"/>
      <c r="H29" s="17">
        <v>20000000</v>
      </c>
      <c r="I29" s="1" t="s">
        <v>1201</v>
      </c>
      <c r="J29" s="20"/>
      <c r="K29" s="20"/>
      <c r="M29" s="63" t="s">
        <v>1034</v>
      </c>
      <c r="N29" s="64">
        <f>SUM(N25:N27)</f>
        <v>7142000</v>
      </c>
    </row>
    <row r="30" spans="2:15">
      <c r="B30" s="2">
        <v>44312</v>
      </c>
      <c r="C30" s="17"/>
      <c r="D30" s="17">
        <v>-25900</v>
      </c>
      <c r="E30" s="8">
        <f t="shared" si="0"/>
        <v>15879000</v>
      </c>
      <c r="F30" s="17"/>
      <c r="G30" s="17"/>
      <c r="H30" s="17"/>
      <c r="I30" s="52" t="s">
        <v>1238</v>
      </c>
      <c r="J30" s="20"/>
      <c r="K30" s="20"/>
      <c r="M30" s="66"/>
      <c r="N30" s="67"/>
    </row>
    <row r="31" spans="2:15">
      <c r="B31" s="32">
        <v>44313</v>
      </c>
      <c r="C31" s="17"/>
      <c r="D31" s="17"/>
      <c r="E31" s="8">
        <f t="shared" si="0"/>
        <v>15879000</v>
      </c>
      <c r="F31" s="17"/>
      <c r="G31" s="17"/>
      <c r="H31" s="17">
        <v>-161200</v>
      </c>
      <c r="I31" s="10" t="s">
        <v>1199</v>
      </c>
      <c r="J31" s="20"/>
      <c r="K31" s="20"/>
    </row>
    <row r="32" spans="2:15">
      <c r="B32" s="32">
        <v>44313</v>
      </c>
      <c r="C32" s="17">
        <v>1501000</v>
      </c>
      <c r="D32" s="17"/>
      <c r="E32" s="8">
        <f t="shared" si="0"/>
        <v>17380000</v>
      </c>
      <c r="F32" s="17"/>
      <c r="G32" s="17"/>
      <c r="H32" s="16"/>
      <c r="I32" s="10" t="s">
        <v>1200</v>
      </c>
      <c r="J32" s="20"/>
      <c r="K32" s="20"/>
      <c r="M32" s="44" t="s">
        <v>1035</v>
      </c>
      <c r="N32" s="44"/>
    </row>
    <row r="33" spans="2:36">
      <c r="B33" s="32">
        <v>44315</v>
      </c>
      <c r="C33" s="17"/>
      <c r="D33" s="17"/>
      <c r="E33" s="8">
        <f t="shared" si="0"/>
        <v>17380000</v>
      </c>
      <c r="F33" s="17"/>
      <c r="G33" s="17"/>
      <c r="H33" s="17">
        <v>-259000</v>
      </c>
      <c r="I33" s="1" t="s">
        <v>690</v>
      </c>
      <c r="J33" s="20"/>
      <c r="K33" s="20"/>
      <c r="M33" s="44" t="s">
        <v>1036</v>
      </c>
      <c r="N33" s="44"/>
    </row>
    <row r="34" spans="2:36">
      <c r="B34" s="32">
        <v>44315</v>
      </c>
      <c r="C34" s="17"/>
      <c r="D34" s="17"/>
      <c r="E34" s="8">
        <f t="shared" si="0"/>
        <v>17380000</v>
      </c>
      <c r="F34" s="17"/>
      <c r="G34" s="17"/>
      <c r="H34" s="17">
        <v>-259000</v>
      </c>
      <c r="I34" s="10" t="s">
        <v>389</v>
      </c>
      <c r="J34" s="20"/>
      <c r="K34" s="20"/>
    </row>
    <row r="35" spans="2:36">
      <c r="B35" s="32">
        <v>44315</v>
      </c>
      <c r="C35" s="17">
        <v>200000</v>
      </c>
      <c r="D35" s="17"/>
      <c r="E35" s="8">
        <f t="shared" si="0"/>
        <v>17580000</v>
      </c>
      <c r="F35" s="17"/>
      <c r="G35" s="17"/>
      <c r="H35" s="17"/>
      <c r="I35" s="10" t="s">
        <v>1179</v>
      </c>
      <c r="J35" s="20"/>
      <c r="K35" s="20"/>
    </row>
    <row r="36" spans="2:36">
      <c r="B36" s="2">
        <v>44315</v>
      </c>
      <c r="C36" s="17"/>
      <c r="D36" s="17"/>
      <c r="E36" s="8">
        <f t="shared" si="0"/>
        <v>17580000</v>
      </c>
      <c r="F36" s="17"/>
      <c r="G36" s="17"/>
      <c r="H36" s="16">
        <v>-2865000</v>
      </c>
      <c r="I36" s="10" t="s">
        <v>371</v>
      </c>
    </row>
    <row r="37" spans="2:36">
      <c r="B37" s="32"/>
      <c r="C37" s="17"/>
      <c r="D37" s="17"/>
      <c r="E37" s="8">
        <f t="shared" ref="E37:E68" si="1">E36+C37+D37</f>
        <v>17580000</v>
      </c>
      <c r="F37" s="17"/>
      <c r="G37" s="17"/>
      <c r="H37" s="17"/>
      <c r="I37" s="10"/>
    </row>
    <row r="38" spans="2:36">
      <c r="B38" s="32"/>
      <c r="C38" s="17"/>
      <c r="D38" s="17"/>
      <c r="E38" s="9">
        <f t="shared" si="1"/>
        <v>17580000</v>
      </c>
      <c r="F38" s="17">
        <f>SUM(F4:F37)</f>
        <v>-365000</v>
      </c>
      <c r="G38" s="17"/>
      <c r="H38" s="17">
        <f>SUM(H4:H37)</f>
        <v>101148500</v>
      </c>
      <c r="I38" s="10"/>
    </row>
    <row r="39" spans="2:36">
      <c r="B39" s="32"/>
      <c r="C39" s="17"/>
      <c r="D39" s="17"/>
      <c r="E39" s="9">
        <f t="shared" si="1"/>
        <v>17580000</v>
      </c>
      <c r="F39" s="17"/>
      <c r="G39" s="17"/>
      <c r="H39" s="17">
        <f>H38-F38</f>
        <v>101513500</v>
      </c>
      <c r="I39" s="10"/>
    </row>
    <row r="40" spans="2:36">
      <c r="B40" s="32"/>
      <c r="C40" s="17"/>
      <c r="D40" s="17"/>
      <c r="E40" s="8">
        <f t="shared" si="1"/>
        <v>17580000</v>
      </c>
      <c r="F40" s="17"/>
      <c r="G40" s="17"/>
      <c r="H40" s="17">
        <v>-2500000</v>
      </c>
      <c r="I40" s="10" t="s">
        <v>41</v>
      </c>
      <c r="L40" s="20"/>
      <c r="M40" s="20" t="s">
        <v>1068</v>
      </c>
    </row>
    <row r="41" spans="2:36">
      <c r="B41" s="32"/>
      <c r="C41" s="36"/>
      <c r="D41" s="36">
        <v>-2500000</v>
      </c>
      <c r="E41" s="9">
        <f t="shared" si="1"/>
        <v>15080000</v>
      </c>
      <c r="F41" s="17"/>
      <c r="G41" s="17"/>
      <c r="H41" s="17"/>
      <c r="I41" s="10" t="s">
        <v>42</v>
      </c>
      <c r="L41" s="20">
        <v>780000</v>
      </c>
      <c r="M41" s="20"/>
      <c r="N41" s="2">
        <v>44071</v>
      </c>
    </row>
    <row r="42" spans="2:36">
      <c r="B42" s="32"/>
      <c r="C42" s="17"/>
      <c r="D42" s="17"/>
      <c r="E42" s="9">
        <f t="shared" si="1"/>
        <v>15080000</v>
      </c>
      <c r="F42" s="17"/>
      <c r="G42" s="17"/>
      <c r="H42" s="17"/>
      <c r="I42" s="10"/>
      <c r="L42" s="20">
        <v>-70000</v>
      </c>
      <c r="M42" s="20" t="s">
        <v>1069</v>
      </c>
      <c r="N42" s="2">
        <v>44071</v>
      </c>
    </row>
    <row r="43" spans="2:36">
      <c r="B43" s="28" t="s">
        <v>47</v>
      </c>
      <c r="C43" s="22"/>
      <c r="D43" s="22"/>
      <c r="E43" s="14">
        <f t="shared" si="1"/>
        <v>15080000</v>
      </c>
      <c r="F43" s="22"/>
      <c r="G43" s="22"/>
      <c r="H43" s="22">
        <f>H39+H40</f>
        <v>99013500</v>
      </c>
      <c r="I43" s="10"/>
      <c r="L43" s="20">
        <v>-25000</v>
      </c>
      <c r="M43" s="20" t="s">
        <v>1070</v>
      </c>
      <c r="N43" s="2">
        <v>44074</v>
      </c>
    </row>
    <row r="44" spans="2:36">
      <c r="B44" s="32"/>
      <c r="C44" s="17"/>
      <c r="D44" s="17"/>
      <c r="E44" s="9">
        <f t="shared" si="1"/>
        <v>15080000</v>
      </c>
      <c r="F44" s="17"/>
      <c r="G44" s="17"/>
      <c r="H44" s="17"/>
      <c r="I44" s="10"/>
      <c r="L44" s="20">
        <v>-30000</v>
      </c>
      <c r="M44" s="20" t="s">
        <v>1071</v>
      </c>
      <c r="N44" s="2">
        <v>44074</v>
      </c>
    </row>
    <row r="45" spans="2:36">
      <c r="B45" s="32"/>
      <c r="C45" s="17"/>
      <c r="D45" s="17"/>
      <c r="E45" s="8">
        <f t="shared" si="1"/>
        <v>15080000</v>
      </c>
      <c r="F45" s="17"/>
      <c r="G45" s="17"/>
      <c r="H45" s="17"/>
      <c r="J45" s="50"/>
      <c r="K45" s="10"/>
      <c r="L45" s="20">
        <v>-98000</v>
      </c>
      <c r="M45" s="20" t="s">
        <v>1072</v>
      </c>
      <c r="N45" s="2">
        <v>44074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</row>
    <row r="46" spans="2:36">
      <c r="B46" s="32"/>
      <c r="C46" s="17"/>
      <c r="D46" s="17"/>
      <c r="E46" s="8">
        <f t="shared" si="1"/>
        <v>15080000</v>
      </c>
      <c r="F46" s="17"/>
      <c r="G46" s="17"/>
      <c r="H46" s="17"/>
      <c r="I46" s="10"/>
      <c r="J46" s="50"/>
      <c r="K46" s="10"/>
      <c r="L46" s="20">
        <v>-14000</v>
      </c>
      <c r="M46" s="20" t="s">
        <v>1073</v>
      </c>
      <c r="N46" s="2">
        <v>44074</v>
      </c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</row>
    <row r="47" spans="2:36">
      <c r="B47" s="32"/>
      <c r="C47" s="17"/>
      <c r="D47" s="17"/>
      <c r="E47" s="8">
        <f t="shared" si="1"/>
        <v>15080000</v>
      </c>
      <c r="F47" s="17"/>
      <c r="G47" s="17"/>
      <c r="H47" s="16"/>
      <c r="I47" s="10"/>
      <c r="J47" s="50"/>
      <c r="K47" s="10"/>
      <c r="L47" s="20">
        <v>-111000</v>
      </c>
      <c r="M47" s="20" t="s">
        <v>1074</v>
      </c>
      <c r="N47" s="2">
        <v>44074</v>
      </c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</row>
    <row r="48" spans="2:36">
      <c r="B48" s="32"/>
      <c r="C48" s="17"/>
      <c r="D48" s="17"/>
      <c r="E48" s="8">
        <f t="shared" si="1"/>
        <v>15080000</v>
      </c>
      <c r="F48" s="17"/>
      <c r="G48" s="17"/>
      <c r="H48" s="17"/>
      <c r="I48" s="10"/>
      <c r="J48" s="50"/>
      <c r="K48" s="10"/>
      <c r="L48" s="20">
        <v>-20000</v>
      </c>
      <c r="M48" s="20" t="s">
        <v>1075</v>
      </c>
      <c r="N48" s="2">
        <v>44074</v>
      </c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</row>
    <row r="49" spans="1:36">
      <c r="B49" s="32"/>
      <c r="C49" s="17"/>
      <c r="D49" s="17"/>
      <c r="E49" s="9">
        <f t="shared" si="1"/>
        <v>15080000</v>
      </c>
      <c r="F49" s="17"/>
      <c r="G49" s="17"/>
      <c r="H49" s="17"/>
      <c r="I49" s="10"/>
      <c r="J49" s="50"/>
      <c r="K49" s="10"/>
      <c r="L49" s="20">
        <v>-48500</v>
      </c>
      <c r="M49" s="1" t="s">
        <v>1120</v>
      </c>
      <c r="N49" s="2">
        <v>44056</v>
      </c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</row>
    <row r="50" spans="1:36">
      <c r="B50" s="32"/>
      <c r="C50" s="17"/>
      <c r="D50" s="17"/>
      <c r="E50" s="8">
        <f t="shared" si="1"/>
        <v>15080000</v>
      </c>
      <c r="F50" s="17"/>
      <c r="G50" s="17"/>
      <c r="H50" s="17"/>
      <c r="I50" s="10"/>
      <c r="J50" s="50"/>
      <c r="K50" s="10"/>
      <c r="L50" s="20">
        <v>-11500</v>
      </c>
      <c r="M50" s="1" t="s">
        <v>1121</v>
      </c>
      <c r="N50" s="2">
        <v>44057</v>
      </c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>
      <c r="B51" s="32"/>
      <c r="C51" s="17"/>
      <c r="D51" s="17"/>
      <c r="E51" s="8">
        <f t="shared" si="1"/>
        <v>15080000</v>
      </c>
      <c r="F51" s="17"/>
      <c r="G51" s="17"/>
      <c r="H51" s="17"/>
      <c r="I51" s="10"/>
      <c r="J51" s="50"/>
      <c r="K51" s="10"/>
      <c r="L51" s="20">
        <v>-47000</v>
      </c>
      <c r="M51" s="1" t="s">
        <v>1122</v>
      </c>
      <c r="N51" s="2">
        <v>44071</v>
      </c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</row>
    <row r="52" spans="1:36">
      <c r="B52" s="32"/>
      <c r="C52" s="17"/>
      <c r="D52" s="17"/>
      <c r="E52" s="8">
        <f t="shared" si="1"/>
        <v>15080000</v>
      </c>
      <c r="F52" s="17"/>
      <c r="G52" s="17"/>
      <c r="H52" s="17"/>
      <c r="I52" s="10"/>
      <c r="J52" s="54"/>
      <c r="K52" s="54"/>
      <c r="L52" s="20">
        <v>-305000</v>
      </c>
      <c r="M52" s="10" t="s">
        <v>1156</v>
      </c>
      <c r="N52" s="48"/>
      <c r="O52" s="48"/>
      <c r="P52" s="48"/>
      <c r="Q52" s="48"/>
      <c r="R52" s="48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>
      <c r="B53" s="32"/>
      <c r="C53" s="17"/>
      <c r="D53" s="17"/>
      <c r="E53" s="8">
        <f t="shared" si="1"/>
        <v>15080000</v>
      </c>
      <c r="F53" s="17"/>
      <c r="G53" s="17"/>
      <c r="H53" s="17"/>
      <c r="I53" s="10"/>
      <c r="J53" s="50"/>
      <c r="K53" s="5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</row>
    <row r="54" spans="1:36">
      <c r="B54" s="32"/>
      <c r="C54" s="17"/>
      <c r="D54" s="17"/>
      <c r="E54" s="8">
        <f t="shared" si="1"/>
        <v>15080000</v>
      </c>
      <c r="F54" s="17"/>
      <c r="G54" s="17"/>
      <c r="H54" s="17"/>
      <c r="I54" s="10"/>
      <c r="J54" s="54"/>
      <c r="K54" s="54"/>
      <c r="L54" s="48"/>
      <c r="M54" s="48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</row>
    <row r="55" spans="1:36">
      <c r="A55" s="10"/>
      <c r="B55" s="32"/>
      <c r="C55" s="17"/>
      <c r="D55" s="17"/>
      <c r="E55" s="8">
        <f t="shared" si="1"/>
        <v>15080000</v>
      </c>
      <c r="F55" s="17"/>
      <c r="G55" s="17"/>
      <c r="H55" s="17"/>
      <c r="I55" s="10"/>
      <c r="J55" s="50"/>
      <c r="K55" s="50"/>
      <c r="L55" s="32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</row>
    <row r="56" spans="1:36">
      <c r="B56" s="39"/>
      <c r="C56" s="36"/>
      <c r="D56" s="36"/>
      <c r="E56" s="8">
        <f t="shared" si="1"/>
        <v>15080000</v>
      </c>
      <c r="F56" s="36"/>
      <c r="G56" s="36"/>
      <c r="H56" s="36"/>
      <c r="I56" s="10"/>
      <c r="J56" s="50"/>
      <c r="K56" s="50"/>
      <c r="L56" s="32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</row>
    <row r="57" spans="1:36">
      <c r="B57" s="32"/>
      <c r="C57" s="17"/>
      <c r="D57" s="17"/>
      <c r="E57" s="8">
        <f t="shared" si="1"/>
        <v>15080000</v>
      </c>
      <c r="F57" s="17"/>
      <c r="G57" s="17"/>
      <c r="H57" s="17"/>
      <c r="I57" s="10"/>
      <c r="J57" s="5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</row>
    <row r="58" spans="1:36">
      <c r="B58" s="32"/>
      <c r="C58" s="17"/>
      <c r="D58" s="17"/>
      <c r="E58" s="8">
        <f t="shared" si="1"/>
        <v>15080000</v>
      </c>
      <c r="F58" s="17"/>
      <c r="G58" s="17"/>
      <c r="H58" s="17"/>
      <c r="I58" s="10"/>
      <c r="J58" s="5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36">
      <c r="B59" s="2"/>
      <c r="C59" s="17"/>
      <c r="D59" s="17"/>
      <c r="E59" s="8">
        <f t="shared" si="1"/>
        <v>15080000</v>
      </c>
      <c r="F59" s="17"/>
      <c r="G59" s="17"/>
      <c r="H59" s="17"/>
      <c r="I59" s="10"/>
      <c r="J59" s="5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</row>
    <row r="60" spans="1:36">
      <c r="B60" s="2"/>
      <c r="C60" s="17"/>
      <c r="D60" s="17"/>
      <c r="E60" s="8">
        <f t="shared" si="1"/>
        <v>15080000</v>
      </c>
      <c r="F60" s="17"/>
      <c r="G60" s="17"/>
      <c r="H60" s="17"/>
      <c r="I60" s="10"/>
      <c r="J60" s="5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</row>
    <row r="61" spans="1:36">
      <c r="B61" s="2"/>
      <c r="C61" s="17"/>
      <c r="D61" s="17"/>
      <c r="E61" s="8">
        <f t="shared" si="1"/>
        <v>15080000</v>
      </c>
      <c r="F61" s="17"/>
      <c r="G61" s="17"/>
      <c r="H61" s="17"/>
      <c r="I61" s="10"/>
      <c r="J61" s="5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</row>
    <row r="62" spans="1:36">
      <c r="B62" s="2"/>
      <c r="C62" s="17"/>
      <c r="D62" s="17"/>
      <c r="E62" s="8">
        <f t="shared" si="1"/>
        <v>15080000</v>
      </c>
      <c r="F62" s="17"/>
      <c r="G62" s="17"/>
      <c r="H62" s="17"/>
      <c r="I62" s="10"/>
      <c r="J62" s="54"/>
      <c r="K62" s="54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36">
      <c r="B63" s="32"/>
      <c r="C63" s="17"/>
      <c r="D63" s="17"/>
      <c r="E63" s="8">
        <f t="shared" si="1"/>
        <v>15080000</v>
      </c>
      <c r="F63" s="17"/>
      <c r="G63" s="17"/>
      <c r="H63" s="17"/>
      <c r="I63" s="10"/>
      <c r="J63" s="54"/>
      <c r="K63" s="48"/>
      <c r="L63" s="32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</row>
    <row r="64" spans="1:36">
      <c r="B64" s="39"/>
      <c r="C64" s="36"/>
      <c r="D64" s="36"/>
      <c r="E64" s="8">
        <f t="shared" si="1"/>
        <v>15080000</v>
      </c>
      <c r="F64" s="36"/>
      <c r="G64" s="36"/>
      <c r="H64" s="36"/>
      <c r="J64" s="54"/>
      <c r="K64" s="48"/>
      <c r="L64" s="32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</row>
    <row r="65" spans="2:36">
      <c r="B65" s="32"/>
      <c r="C65" s="17"/>
      <c r="D65" s="17"/>
      <c r="E65" s="8">
        <f t="shared" si="1"/>
        <v>15080000</v>
      </c>
      <c r="F65" s="17"/>
      <c r="G65" s="17"/>
      <c r="H65" s="17"/>
      <c r="I65" s="10"/>
      <c r="J65" s="50"/>
      <c r="K65" s="10"/>
      <c r="L65" s="32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</row>
    <row r="66" spans="2:36">
      <c r="B66" s="32"/>
      <c r="C66" s="17"/>
      <c r="D66" s="17"/>
      <c r="E66" s="8">
        <f t="shared" si="1"/>
        <v>15080000</v>
      </c>
      <c r="F66" s="17"/>
      <c r="G66" s="17"/>
      <c r="H66" s="17"/>
      <c r="I66" s="10"/>
      <c r="J66" s="54"/>
      <c r="K66" s="54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</row>
    <row r="67" spans="2:36">
      <c r="B67" s="32"/>
      <c r="C67" s="17"/>
      <c r="D67" s="17"/>
      <c r="E67" s="8">
        <f t="shared" si="1"/>
        <v>15080000</v>
      </c>
      <c r="F67" s="17"/>
      <c r="G67" s="17"/>
      <c r="H67" s="17"/>
      <c r="I67" s="10"/>
      <c r="J67" s="20"/>
      <c r="K67" s="20"/>
    </row>
    <row r="68" spans="2:36">
      <c r="B68" s="32"/>
      <c r="C68" s="17"/>
      <c r="D68" s="17"/>
      <c r="E68" s="8">
        <f t="shared" si="1"/>
        <v>15080000</v>
      </c>
      <c r="F68" s="17"/>
      <c r="G68" s="17"/>
      <c r="H68" s="17"/>
      <c r="I68" s="10"/>
      <c r="J68" s="20"/>
      <c r="K68" s="20"/>
    </row>
    <row r="69" spans="2:36">
      <c r="B69" s="32"/>
      <c r="C69" s="17"/>
      <c r="D69" s="17"/>
      <c r="E69" s="8">
        <f t="shared" ref="E69:E73" si="2">E68+C69+D69</f>
        <v>15080000</v>
      </c>
      <c r="F69" s="17"/>
      <c r="G69" s="17"/>
      <c r="H69" s="17"/>
      <c r="I69" s="10"/>
      <c r="J69" s="20"/>
      <c r="K69" s="20"/>
    </row>
    <row r="70" spans="2:36">
      <c r="B70" s="32"/>
      <c r="C70" s="17"/>
      <c r="D70" s="17"/>
      <c r="E70" s="8">
        <f t="shared" si="2"/>
        <v>15080000</v>
      </c>
      <c r="F70" s="17"/>
      <c r="G70" s="17"/>
      <c r="H70" s="17"/>
      <c r="I70" s="10"/>
      <c r="J70" s="20"/>
      <c r="K70" s="20"/>
    </row>
    <row r="71" spans="2:36">
      <c r="B71" s="32"/>
      <c r="C71" s="17"/>
      <c r="D71" s="17"/>
      <c r="E71" s="8">
        <f t="shared" si="2"/>
        <v>15080000</v>
      </c>
      <c r="F71" s="17"/>
      <c r="G71" s="17"/>
      <c r="H71" s="17"/>
      <c r="I71" s="10"/>
    </row>
    <row r="72" spans="2:36">
      <c r="B72" s="32"/>
      <c r="C72" s="17"/>
      <c r="D72" s="17"/>
      <c r="E72" s="8">
        <f t="shared" si="2"/>
        <v>15080000</v>
      </c>
      <c r="F72" s="17"/>
      <c r="G72" s="17"/>
      <c r="H72" s="17"/>
      <c r="I72" s="10"/>
    </row>
    <row r="73" spans="2:36">
      <c r="B73" s="32"/>
      <c r="C73" s="17"/>
      <c r="D73" s="17"/>
      <c r="E73" s="8">
        <f t="shared" si="2"/>
        <v>15080000</v>
      </c>
      <c r="F73" s="17"/>
      <c r="G73" s="17"/>
      <c r="H73" s="17"/>
      <c r="I73" s="10"/>
      <c r="M73" s="2"/>
    </row>
    <row r="74" spans="2:36">
      <c r="B74" s="32"/>
      <c r="C74" s="17"/>
      <c r="D74" s="17"/>
      <c r="E74" s="8">
        <f t="shared" ref="E74:E137" si="3">E73+C74+D74</f>
        <v>15080000</v>
      </c>
      <c r="F74" s="17"/>
      <c r="G74" s="17"/>
      <c r="H74" s="17"/>
      <c r="I74" s="10"/>
      <c r="M74" s="2"/>
    </row>
    <row r="75" spans="2:36">
      <c r="B75" s="32"/>
      <c r="C75" s="17"/>
      <c r="D75" s="17"/>
      <c r="E75" s="8">
        <f t="shared" si="3"/>
        <v>15080000</v>
      </c>
      <c r="F75" s="17"/>
      <c r="G75" s="17"/>
      <c r="H75" s="17"/>
      <c r="I75" s="10"/>
    </row>
    <row r="76" spans="2:36">
      <c r="B76" s="32"/>
      <c r="C76" s="17"/>
      <c r="D76" s="17"/>
      <c r="E76" s="8">
        <f t="shared" si="3"/>
        <v>15080000</v>
      </c>
      <c r="F76" s="17"/>
      <c r="G76" s="17"/>
      <c r="H76" s="17"/>
    </row>
    <row r="77" spans="2:36">
      <c r="B77" s="32"/>
      <c r="C77" s="17"/>
      <c r="D77" s="17"/>
      <c r="E77" s="8">
        <f t="shared" si="3"/>
        <v>15080000</v>
      </c>
      <c r="F77" s="17"/>
      <c r="G77" s="17"/>
      <c r="H77" s="17"/>
      <c r="I77" s="10"/>
    </row>
    <row r="78" spans="2:36">
      <c r="B78" s="32"/>
      <c r="C78" s="17"/>
      <c r="D78" s="17"/>
      <c r="E78" s="8">
        <f t="shared" si="3"/>
        <v>15080000</v>
      </c>
      <c r="F78" s="17"/>
      <c r="G78" s="17"/>
      <c r="H78" s="17"/>
      <c r="I78" s="10"/>
    </row>
    <row r="79" spans="2:36">
      <c r="B79" s="32"/>
      <c r="C79" s="17"/>
      <c r="D79" s="17"/>
      <c r="E79" s="8">
        <f t="shared" si="3"/>
        <v>15080000</v>
      </c>
      <c r="F79" s="17"/>
      <c r="G79" s="17"/>
      <c r="H79" s="17"/>
      <c r="I79" s="10"/>
    </row>
    <row r="80" spans="2:36">
      <c r="B80" s="32"/>
      <c r="C80" s="17"/>
      <c r="D80" s="17"/>
      <c r="E80" s="8">
        <f t="shared" si="3"/>
        <v>15080000</v>
      </c>
      <c r="F80" s="17"/>
      <c r="G80" s="17"/>
      <c r="H80" s="17"/>
      <c r="I80" s="10"/>
      <c r="J80" s="20"/>
      <c r="K80" s="20"/>
    </row>
    <row r="81" spans="2:12">
      <c r="B81" s="32"/>
      <c r="C81" s="17"/>
      <c r="D81" s="17"/>
      <c r="E81" s="8">
        <f t="shared" si="3"/>
        <v>15080000</v>
      </c>
      <c r="F81" s="17"/>
      <c r="G81" s="17"/>
      <c r="H81" s="17"/>
      <c r="I81" s="10"/>
    </row>
    <row r="82" spans="2:12">
      <c r="B82" s="32"/>
      <c r="C82" s="17"/>
      <c r="D82" s="17"/>
      <c r="E82" s="8">
        <f t="shared" si="3"/>
        <v>15080000</v>
      </c>
      <c r="F82" s="17"/>
      <c r="G82" s="17"/>
      <c r="H82" s="17"/>
      <c r="I82" s="10"/>
      <c r="J82" s="20"/>
      <c r="K82" s="20"/>
    </row>
    <row r="83" spans="2:12">
      <c r="B83" s="32"/>
      <c r="C83" s="17"/>
      <c r="D83" s="17"/>
      <c r="E83" s="8">
        <f t="shared" si="3"/>
        <v>15080000</v>
      </c>
      <c r="F83" s="17"/>
      <c r="G83" s="17"/>
      <c r="H83" s="17"/>
      <c r="I83" s="10"/>
      <c r="J83" s="20"/>
      <c r="K83" s="20"/>
    </row>
    <row r="84" spans="2:12">
      <c r="B84" s="32"/>
      <c r="C84" s="17"/>
      <c r="D84" s="17"/>
      <c r="E84" s="8">
        <f t="shared" si="3"/>
        <v>15080000</v>
      </c>
      <c r="F84" s="17"/>
      <c r="G84" s="17"/>
      <c r="H84" s="17"/>
      <c r="I84" s="10"/>
      <c r="J84" s="20"/>
      <c r="K84" s="20"/>
    </row>
    <row r="85" spans="2:12">
      <c r="B85" s="32"/>
      <c r="C85" s="36"/>
      <c r="D85" s="17"/>
      <c r="E85" s="8">
        <f t="shared" si="3"/>
        <v>15080000</v>
      </c>
      <c r="F85" s="36"/>
      <c r="G85" s="36"/>
      <c r="H85" s="36"/>
      <c r="I85" s="10"/>
    </row>
    <row r="86" spans="2:12">
      <c r="B86" s="32"/>
      <c r="C86" s="17"/>
      <c r="D86" s="17"/>
      <c r="E86" s="8">
        <f t="shared" si="3"/>
        <v>15080000</v>
      </c>
      <c r="F86" s="17"/>
      <c r="G86" s="17"/>
      <c r="H86" s="17"/>
      <c r="I86" s="10"/>
    </row>
    <row r="87" spans="2:12">
      <c r="B87" s="32"/>
      <c r="C87" s="17"/>
      <c r="D87" s="17"/>
      <c r="E87" s="8">
        <f t="shared" si="3"/>
        <v>15080000</v>
      </c>
      <c r="F87" s="17"/>
      <c r="G87" s="17"/>
      <c r="H87" s="17"/>
      <c r="I87" s="10"/>
    </row>
    <row r="88" spans="2:12">
      <c r="B88" s="32"/>
      <c r="C88" s="17"/>
      <c r="D88" s="17"/>
      <c r="E88" s="8">
        <f t="shared" si="3"/>
        <v>15080000</v>
      </c>
      <c r="F88" s="17"/>
      <c r="G88" s="17"/>
      <c r="H88" s="17"/>
      <c r="I88" s="10"/>
    </row>
    <row r="89" spans="2:12">
      <c r="B89" s="32"/>
      <c r="C89" s="17"/>
      <c r="D89" s="17"/>
      <c r="E89" s="8">
        <f t="shared" si="3"/>
        <v>15080000</v>
      </c>
      <c r="F89" s="17"/>
      <c r="G89" s="17"/>
      <c r="H89" s="17"/>
      <c r="I89" s="10"/>
      <c r="J89" s="10"/>
      <c r="K89" s="10"/>
      <c r="L89" s="10"/>
    </row>
    <row r="90" spans="2:12">
      <c r="B90" s="32"/>
      <c r="C90" s="17"/>
      <c r="D90" s="17"/>
      <c r="E90" s="8">
        <f t="shared" si="3"/>
        <v>15080000</v>
      </c>
      <c r="F90" s="17"/>
      <c r="G90" s="17"/>
      <c r="H90" s="17"/>
      <c r="I90" s="10"/>
    </row>
    <row r="91" spans="2:12">
      <c r="B91" s="32"/>
      <c r="C91" s="17"/>
      <c r="D91" s="17"/>
      <c r="E91" s="8">
        <f t="shared" si="3"/>
        <v>15080000</v>
      </c>
      <c r="F91" s="17"/>
      <c r="G91" s="17"/>
      <c r="H91" s="17"/>
      <c r="I91" s="10"/>
      <c r="J91" s="10"/>
      <c r="K91" s="10"/>
    </row>
    <row r="92" spans="2:12">
      <c r="B92" s="2"/>
      <c r="C92" s="16"/>
      <c r="D92" s="16"/>
      <c r="E92" s="8">
        <f t="shared" si="3"/>
        <v>15080000</v>
      </c>
      <c r="F92" s="10"/>
      <c r="G92" s="10"/>
      <c r="H92" s="10"/>
      <c r="I92" s="10"/>
      <c r="J92" s="10"/>
      <c r="K92" s="10"/>
    </row>
    <row r="93" spans="2:12">
      <c r="B93" s="2"/>
      <c r="C93" s="16"/>
      <c r="D93" s="16"/>
      <c r="E93" s="8">
        <f t="shared" si="3"/>
        <v>15080000</v>
      </c>
      <c r="F93" s="10"/>
      <c r="G93" s="10"/>
      <c r="H93" s="17"/>
      <c r="I93" s="10"/>
      <c r="J93" s="10"/>
      <c r="K93" s="10"/>
    </row>
    <row r="94" spans="2:12">
      <c r="B94" s="39"/>
      <c r="C94" s="36"/>
      <c r="D94" s="36"/>
      <c r="E94" s="8">
        <f t="shared" si="3"/>
        <v>15080000</v>
      </c>
      <c r="F94" s="48"/>
      <c r="G94" s="48"/>
      <c r="H94" s="36"/>
      <c r="I94" s="10"/>
      <c r="J94" s="10"/>
      <c r="K94" s="10"/>
    </row>
    <row r="95" spans="2:12">
      <c r="B95" s="2"/>
      <c r="C95" s="16"/>
      <c r="D95" s="16"/>
      <c r="E95" s="8">
        <f t="shared" si="3"/>
        <v>15080000</v>
      </c>
      <c r="F95" s="17"/>
      <c r="G95" s="17"/>
      <c r="H95" s="10"/>
      <c r="I95" s="48"/>
      <c r="J95" s="10"/>
      <c r="K95" s="10"/>
    </row>
    <row r="96" spans="2:12">
      <c r="B96" s="2"/>
      <c r="C96" s="16"/>
      <c r="D96" s="16"/>
      <c r="E96" s="8">
        <f t="shared" si="3"/>
        <v>15080000</v>
      </c>
      <c r="F96" s="17"/>
      <c r="G96" s="17"/>
      <c r="H96" s="17"/>
      <c r="I96" s="48"/>
      <c r="J96" s="10"/>
      <c r="K96" s="10"/>
    </row>
    <row r="97" spans="1:14">
      <c r="A97" s="44"/>
      <c r="B97" s="44"/>
      <c r="C97" s="43"/>
      <c r="D97" s="43">
        <v>-39000</v>
      </c>
      <c r="E97" s="8">
        <f t="shared" si="3"/>
        <v>15041000</v>
      </c>
      <c r="F97" s="43"/>
      <c r="G97" s="43"/>
      <c r="H97" s="43"/>
      <c r="I97" s="44" t="s">
        <v>263</v>
      </c>
    </row>
    <row r="98" spans="1:14">
      <c r="B98" s="39"/>
      <c r="C98" s="17"/>
      <c r="D98" s="17"/>
      <c r="E98" s="8">
        <f t="shared" si="3"/>
        <v>15041000</v>
      </c>
      <c r="F98" s="17"/>
      <c r="G98" s="17"/>
      <c r="H98" s="17"/>
      <c r="I98" s="10"/>
    </row>
    <row r="99" spans="1:14">
      <c r="B99" s="32"/>
      <c r="C99" s="17"/>
      <c r="D99" s="17"/>
      <c r="E99" s="8">
        <f t="shared" si="3"/>
        <v>15041000</v>
      </c>
      <c r="F99" s="17"/>
      <c r="G99" s="17"/>
      <c r="H99" s="17"/>
      <c r="I99" s="10"/>
    </row>
    <row r="100" spans="1:14">
      <c r="B100" s="39"/>
      <c r="C100" s="17"/>
      <c r="D100" s="17"/>
      <c r="E100" s="8">
        <f t="shared" si="3"/>
        <v>15041000</v>
      </c>
      <c r="F100" s="36"/>
      <c r="G100" s="36"/>
      <c r="H100" s="36"/>
    </row>
    <row r="101" spans="1:14">
      <c r="B101" s="2"/>
      <c r="C101" s="16"/>
      <c r="D101" s="16"/>
      <c r="E101" s="8">
        <f t="shared" si="3"/>
        <v>15041000</v>
      </c>
      <c r="F101" s="17"/>
      <c r="G101" s="17"/>
      <c r="H101" s="17"/>
      <c r="I101" s="10"/>
      <c r="K101" s="44" t="s">
        <v>790</v>
      </c>
    </row>
    <row r="102" spans="1:14">
      <c r="B102" s="2"/>
      <c r="C102" s="16"/>
      <c r="D102" s="16"/>
      <c r="E102" s="8">
        <f t="shared" si="3"/>
        <v>15041000</v>
      </c>
      <c r="F102" s="17"/>
      <c r="G102" s="17"/>
      <c r="H102" s="17"/>
      <c r="I102" s="48"/>
      <c r="J102" s="48"/>
      <c r="K102" s="44" t="s">
        <v>784</v>
      </c>
      <c r="L102" s="53">
        <v>-18000000</v>
      </c>
      <c r="M102" s="44" t="s">
        <v>788</v>
      </c>
      <c r="N102" s="44"/>
    </row>
    <row r="103" spans="1:14">
      <c r="B103" s="2"/>
      <c r="C103" s="16"/>
      <c r="D103" s="16"/>
      <c r="E103" s="8">
        <f t="shared" si="3"/>
        <v>15041000</v>
      </c>
      <c r="F103" s="17"/>
      <c r="G103" s="17"/>
      <c r="H103" s="17"/>
      <c r="I103" s="48"/>
      <c r="J103" s="48"/>
      <c r="K103" s="44" t="s">
        <v>784</v>
      </c>
      <c r="L103" s="53">
        <v>-35000000</v>
      </c>
      <c r="M103" s="44" t="s">
        <v>789</v>
      </c>
      <c r="N103" s="44"/>
    </row>
    <row r="104" spans="1:14">
      <c r="B104" s="2"/>
      <c r="C104" s="16"/>
      <c r="D104" s="16"/>
      <c r="E104" s="8">
        <f t="shared" si="3"/>
        <v>15041000</v>
      </c>
      <c r="F104" s="16"/>
      <c r="G104" s="16"/>
      <c r="H104" s="16"/>
      <c r="I104" s="48"/>
      <c r="J104" s="48"/>
      <c r="K104" s="44" t="s">
        <v>784</v>
      </c>
      <c r="L104" s="53">
        <v>-10000000</v>
      </c>
      <c r="M104" s="44" t="s">
        <v>782</v>
      </c>
      <c r="N104" s="44"/>
    </row>
    <row r="105" spans="1:14">
      <c r="B105" s="2"/>
      <c r="C105" s="16"/>
      <c r="D105" s="16"/>
      <c r="E105" s="8">
        <f t="shared" si="3"/>
        <v>15041000</v>
      </c>
      <c r="F105" s="16"/>
      <c r="G105" s="16"/>
      <c r="H105" s="16"/>
      <c r="I105" s="54"/>
      <c r="J105" s="48"/>
      <c r="K105" s="44" t="s">
        <v>785</v>
      </c>
      <c r="L105" s="53">
        <f>SUM(L102:L104)</f>
        <v>-63000000</v>
      </c>
      <c r="M105" s="44"/>
      <c r="N105" s="44"/>
    </row>
    <row r="106" spans="1:14">
      <c r="B106" s="2"/>
      <c r="C106" s="16"/>
      <c r="D106" s="16"/>
      <c r="E106" s="8">
        <f t="shared" si="3"/>
        <v>15041000</v>
      </c>
      <c r="F106" s="16"/>
      <c r="G106" s="16"/>
      <c r="H106" s="16"/>
      <c r="I106" s="48"/>
      <c r="J106" s="48"/>
      <c r="K106" s="44"/>
      <c r="L106" s="53">
        <v>80000000</v>
      </c>
      <c r="M106" s="44" t="s">
        <v>713</v>
      </c>
      <c r="N106" s="44"/>
    </row>
    <row r="107" spans="1:14">
      <c r="B107" s="2"/>
      <c r="C107" s="16"/>
      <c r="D107" s="16"/>
      <c r="E107" s="8">
        <f t="shared" si="3"/>
        <v>15041000</v>
      </c>
      <c r="F107" s="16"/>
      <c r="G107" s="16"/>
      <c r="H107" s="16"/>
      <c r="I107" s="48"/>
      <c r="J107" s="48"/>
      <c r="K107" s="44"/>
      <c r="L107" s="53">
        <f>L105+L106</f>
        <v>17000000</v>
      </c>
      <c r="M107" s="44" t="s">
        <v>714</v>
      </c>
      <c r="N107" s="44"/>
    </row>
    <row r="108" spans="1:14">
      <c r="B108" s="2"/>
      <c r="C108" s="16"/>
      <c r="D108" s="16"/>
      <c r="E108" s="8">
        <f t="shared" si="3"/>
        <v>15041000</v>
      </c>
      <c r="F108" s="16"/>
      <c r="G108" s="16"/>
      <c r="H108" s="16"/>
      <c r="I108" s="10"/>
      <c r="J108" s="10"/>
      <c r="K108" s="44" t="s">
        <v>784</v>
      </c>
      <c r="L108" s="53">
        <v>-10000000</v>
      </c>
      <c r="M108" s="44" t="s">
        <v>783</v>
      </c>
      <c r="N108" s="19"/>
    </row>
    <row r="109" spans="1:14">
      <c r="B109" s="2"/>
      <c r="C109" s="16"/>
      <c r="D109" s="16"/>
      <c r="E109" s="8">
        <f t="shared" si="3"/>
        <v>15041000</v>
      </c>
      <c r="F109" s="16"/>
      <c r="G109" s="16"/>
      <c r="H109" s="16"/>
      <c r="K109" s="44" t="s">
        <v>784</v>
      </c>
      <c r="L109" s="53">
        <v>-7000000</v>
      </c>
      <c r="M109" s="44" t="s">
        <v>786</v>
      </c>
      <c r="N109" s="19"/>
    </row>
    <row r="110" spans="1:14">
      <c r="B110" s="2"/>
      <c r="C110" s="16"/>
      <c r="D110" s="16"/>
      <c r="E110" s="8">
        <f t="shared" si="3"/>
        <v>15041000</v>
      </c>
      <c r="F110" s="16"/>
      <c r="G110" s="16"/>
      <c r="H110" s="16"/>
      <c r="K110" s="44" t="s">
        <v>714</v>
      </c>
      <c r="L110" s="53">
        <f>L107+L108+L109</f>
        <v>0</v>
      </c>
    </row>
    <row r="111" spans="1:14">
      <c r="B111" s="2"/>
      <c r="C111" s="16"/>
      <c r="D111" s="16"/>
      <c r="E111" s="8">
        <f t="shared" si="3"/>
        <v>15041000</v>
      </c>
      <c r="F111" s="16"/>
      <c r="G111" s="16"/>
      <c r="H111" s="16"/>
    </row>
    <row r="112" spans="1:14">
      <c r="B112" s="2"/>
      <c r="C112" s="17"/>
      <c r="D112" s="17"/>
      <c r="E112" s="8">
        <f t="shared" si="3"/>
        <v>15041000</v>
      </c>
      <c r="F112" s="17"/>
      <c r="G112" s="17"/>
      <c r="H112" s="17"/>
      <c r="I112" s="10"/>
    </row>
    <row r="113" spans="2:13">
      <c r="B113" s="32"/>
      <c r="C113" s="17"/>
      <c r="D113" s="17"/>
      <c r="E113" s="8">
        <f t="shared" si="3"/>
        <v>15041000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32"/>
      <c r="C114" s="17"/>
      <c r="D114" s="17"/>
      <c r="E114" s="8">
        <f t="shared" si="3"/>
        <v>15041000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32"/>
      <c r="C115" s="17"/>
      <c r="D115" s="17"/>
      <c r="E115" s="8">
        <f t="shared" si="3"/>
        <v>15041000</v>
      </c>
      <c r="F115" s="17"/>
      <c r="G115" s="17"/>
      <c r="H115" s="17"/>
      <c r="I115" s="10"/>
      <c r="J115" s="10"/>
      <c r="K115" s="10"/>
      <c r="L115" s="10"/>
      <c r="M115" s="10"/>
    </row>
    <row r="116" spans="2:13">
      <c r="B116" s="2"/>
      <c r="C116" s="16"/>
      <c r="D116" s="16"/>
      <c r="E116" s="8">
        <f t="shared" si="3"/>
        <v>15041000</v>
      </c>
      <c r="F116" s="17"/>
      <c r="G116" s="17"/>
      <c r="H116" s="17"/>
      <c r="I116" s="10"/>
      <c r="J116" s="10"/>
      <c r="K116" s="10"/>
      <c r="L116" s="10"/>
      <c r="M116" s="10"/>
    </row>
    <row r="117" spans="2:13">
      <c r="B117" s="2"/>
      <c r="C117" s="16"/>
      <c r="D117" s="16"/>
      <c r="E117" s="8">
        <f t="shared" si="3"/>
        <v>15041000</v>
      </c>
      <c r="F117" s="17"/>
      <c r="G117" s="17"/>
      <c r="H117" s="17"/>
      <c r="I117" s="10"/>
      <c r="J117" s="10"/>
      <c r="K117" s="10"/>
      <c r="L117" s="10"/>
      <c r="M117" s="10"/>
    </row>
    <row r="118" spans="2:13">
      <c r="B118" s="2"/>
      <c r="C118" s="16"/>
      <c r="D118" s="16"/>
      <c r="E118" s="8">
        <f t="shared" si="3"/>
        <v>15041000</v>
      </c>
      <c r="F118" s="17"/>
      <c r="G118" s="17"/>
      <c r="H118" s="17"/>
      <c r="I118" s="10"/>
      <c r="J118" s="10"/>
      <c r="K118" s="10"/>
      <c r="L118" s="10"/>
      <c r="M118" s="10"/>
    </row>
    <row r="119" spans="2:13">
      <c r="B119" s="2"/>
      <c r="C119" s="16"/>
      <c r="D119" s="16"/>
      <c r="E119" s="8">
        <f t="shared" si="3"/>
        <v>15041000</v>
      </c>
      <c r="F119" s="16"/>
      <c r="G119" s="16"/>
      <c r="H119" s="16"/>
    </row>
    <row r="120" spans="2:13">
      <c r="B120" s="2"/>
      <c r="C120" s="16"/>
      <c r="D120" s="16"/>
      <c r="E120" s="8">
        <f t="shared" si="3"/>
        <v>15041000</v>
      </c>
      <c r="F120" s="16"/>
      <c r="G120" s="16"/>
      <c r="H120" s="16"/>
    </row>
    <row r="121" spans="2:13">
      <c r="B121" s="2"/>
      <c r="C121" s="16"/>
      <c r="D121" s="16"/>
      <c r="E121" s="8">
        <f t="shared" si="3"/>
        <v>15041000</v>
      </c>
      <c r="F121" s="16"/>
      <c r="G121" s="16"/>
      <c r="H121" s="16"/>
    </row>
    <row r="122" spans="2:13">
      <c r="B122" s="2"/>
      <c r="C122" s="16"/>
      <c r="D122" s="16"/>
      <c r="E122" s="8">
        <f t="shared" si="3"/>
        <v>15041000</v>
      </c>
      <c r="F122" s="16"/>
      <c r="G122" s="16"/>
      <c r="H122" s="16"/>
    </row>
    <row r="123" spans="2:13">
      <c r="B123" s="2"/>
      <c r="C123" s="16"/>
      <c r="D123" s="16"/>
      <c r="E123" s="8">
        <f t="shared" si="3"/>
        <v>15041000</v>
      </c>
      <c r="F123" s="16"/>
      <c r="G123" s="16"/>
      <c r="H123" s="16"/>
    </row>
    <row r="124" spans="2:13">
      <c r="B124" s="2"/>
      <c r="C124" s="16"/>
      <c r="D124" s="16"/>
      <c r="E124" s="8">
        <f t="shared" si="3"/>
        <v>15041000</v>
      </c>
      <c r="F124" s="16"/>
      <c r="G124" s="16"/>
      <c r="H124" s="16"/>
    </row>
    <row r="125" spans="2:13">
      <c r="B125" s="2"/>
      <c r="C125" s="16"/>
      <c r="D125" s="16"/>
      <c r="E125" s="8">
        <f t="shared" si="3"/>
        <v>15041000</v>
      </c>
      <c r="F125" s="16"/>
      <c r="G125" s="16"/>
      <c r="H125" s="16"/>
    </row>
    <row r="126" spans="2:13">
      <c r="B126" s="2"/>
      <c r="C126" s="16"/>
      <c r="D126" s="16"/>
      <c r="E126" s="8">
        <f t="shared" si="3"/>
        <v>15041000</v>
      </c>
      <c r="F126" s="16"/>
      <c r="G126" s="16"/>
      <c r="H126" s="16"/>
    </row>
    <row r="127" spans="2:13">
      <c r="B127" s="2"/>
      <c r="C127" s="16"/>
      <c r="D127" s="16"/>
      <c r="E127" s="8">
        <f t="shared" si="3"/>
        <v>15041000</v>
      </c>
      <c r="F127" s="16"/>
      <c r="G127" s="16"/>
      <c r="H127" s="16"/>
    </row>
    <row r="128" spans="2:13">
      <c r="B128" s="2"/>
      <c r="C128" s="16"/>
      <c r="D128" s="16"/>
      <c r="E128" s="8">
        <f t="shared" si="3"/>
        <v>15041000</v>
      </c>
      <c r="F128" s="16"/>
      <c r="G128" s="16"/>
      <c r="H128" s="16"/>
    </row>
    <row r="129" spans="2:9">
      <c r="C129" s="16"/>
      <c r="D129" s="16"/>
      <c r="E129" s="8">
        <f t="shared" si="3"/>
        <v>15041000</v>
      </c>
      <c r="G129" s="16"/>
      <c r="I129" s="24"/>
    </row>
    <row r="130" spans="2:9">
      <c r="C130" s="16"/>
      <c r="D130" s="16"/>
      <c r="E130" s="8">
        <f t="shared" si="3"/>
        <v>15041000</v>
      </c>
      <c r="I130" s="24"/>
    </row>
    <row r="131" spans="2:9">
      <c r="B131" s="2"/>
      <c r="C131" s="16"/>
      <c r="D131" s="16"/>
      <c r="E131" s="8">
        <f t="shared" si="3"/>
        <v>15041000</v>
      </c>
      <c r="F131" s="16"/>
      <c r="G131" s="16"/>
      <c r="H131" s="16"/>
    </row>
    <row r="132" spans="2:9">
      <c r="C132" s="16"/>
      <c r="D132" s="16"/>
      <c r="E132" s="8">
        <f t="shared" si="3"/>
        <v>15041000</v>
      </c>
      <c r="F132" s="16"/>
      <c r="G132" s="16"/>
      <c r="H132" s="16"/>
    </row>
    <row r="133" spans="2:9">
      <c r="C133" s="16"/>
      <c r="D133" s="16"/>
      <c r="E133" s="8">
        <f t="shared" si="3"/>
        <v>15041000</v>
      </c>
      <c r="F133" s="16"/>
      <c r="G133" s="16"/>
      <c r="H133" s="16"/>
    </row>
    <row r="134" spans="2:9">
      <c r="C134" s="16"/>
      <c r="D134" s="16"/>
      <c r="E134" s="8">
        <f t="shared" si="3"/>
        <v>15041000</v>
      </c>
      <c r="F134" s="16"/>
      <c r="G134" s="16"/>
      <c r="H134" s="16"/>
    </row>
    <row r="135" spans="2:9">
      <c r="C135" s="16"/>
      <c r="D135" s="16"/>
      <c r="E135" s="8">
        <f t="shared" si="3"/>
        <v>15041000</v>
      </c>
      <c r="F135" s="16"/>
      <c r="G135" s="16"/>
      <c r="H135" s="16"/>
    </row>
    <row r="136" spans="2:9">
      <c r="B136" s="2"/>
      <c r="C136" s="16"/>
      <c r="D136" s="16"/>
      <c r="E136" s="8">
        <f t="shared" si="3"/>
        <v>15041000</v>
      </c>
      <c r="F136" s="16"/>
      <c r="G136" s="16"/>
      <c r="H136" s="16"/>
    </row>
    <row r="137" spans="2:9">
      <c r="B137" s="2"/>
      <c r="C137" s="16"/>
      <c r="D137" s="16"/>
      <c r="E137" s="8">
        <f t="shared" si="3"/>
        <v>15041000</v>
      </c>
      <c r="F137" s="16"/>
      <c r="G137" s="16"/>
      <c r="H137" s="16"/>
    </row>
    <row r="138" spans="2:9">
      <c r="C138" s="16"/>
      <c r="D138" s="16"/>
      <c r="E138" s="8">
        <f t="shared" ref="E138:E157" si="4">E137+C138+D138</f>
        <v>15041000</v>
      </c>
      <c r="F138" s="16"/>
      <c r="G138" s="16"/>
      <c r="H138" s="16"/>
    </row>
    <row r="139" spans="2:9">
      <c r="C139" s="16"/>
      <c r="D139" s="16"/>
      <c r="E139" s="8">
        <f t="shared" si="4"/>
        <v>15041000</v>
      </c>
      <c r="F139" s="16"/>
      <c r="G139" s="16"/>
      <c r="H139" s="16"/>
    </row>
    <row r="140" spans="2:9">
      <c r="C140" s="16"/>
      <c r="D140" s="16"/>
      <c r="E140" s="8">
        <f t="shared" si="4"/>
        <v>15041000</v>
      </c>
      <c r="F140" s="16"/>
      <c r="G140" s="16"/>
      <c r="H140" s="16"/>
    </row>
    <row r="141" spans="2:9">
      <c r="C141" s="16"/>
      <c r="D141" s="16"/>
      <c r="E141" s="8">
        <f t="shared" si="4"/>
        <v>15041000</v>
      </c>
      <c r="F141" s="16"/>
      <c r="G141" s="16"/>
      <c r="H141" s="16"/>
    </row>
    <row r="142" spans="2:9">
      <c r="C142" s="16"/>
      <c r="D142" s="16"/>
      <c r="E142" s="8">
        <f t="shared" si="4"/>
        <v>15041000</v>
      </c>
      <c r="F142" s="16"/>
      <c r="G142" s="16"/>
      <c r="H142" s="16"/>
    </row>
    <row r="143" spans="2:9">
      <c r="C143" s="16"/>
      <c r="D143" s="16"/>
      <c r="E143" s="8">
        <f t="shared" si="4"/>
        <v>15041000</v>
      </c>
      <c r="F143" s="16"/>
      <c r="G143" s="16"/>
      <c r="H143" s="16"/>
    </row>
    <row r="144" spans="2:9">
      <c r="C144" s="16"/>
      <c r="D144" s="16"/>
      <c r="E144" s="8">
        <f t="shared" si="4"/>
        <v>15041000</v>
      </c>
      <c r="F144" s="16"/>
      <c r="G144" s="16"/>
      <c r="H144" s="16"/>
    </row>
    <row r="145" spans="3:12">
      <c r="C145" s="16"/>
      <c r="D145" s="16"/>
      <c r="E145" s="8">
        <f t="shared" si="4"/>
        <v>15041000</v>
      </c>
      <c r="F145" s="16"/>
      <c r="G145" s="16"/>
      <c r="H145" s="16"/>
    </row>
    <row r="146" spans="3:12">
      <c r="C146" s="16"/>
      <c r="D146" s="16"/>
      <c r="E146" s="8">
        <f t="shared" si="4"/>
        <v>15041000</v>
      </c>
      <c r="F146" s="16"/>
      <c r="G146" s="16"/>
      <c r="H146" s="16"/>
    </row>
    <row r="147" spans="3:12">
      <c r="C147" s="16"/>
      <c r="D147" s="16"/>
      <c r="E147" s="8">
        <f t="shared" si="4"/>
        <v>15041000</v>
      </c>
      <c r="F147" s="16"/>
      <c r="G147" s="16"/>
      <c r="H147" s="16"/>
    </row>
    <row r="148" spans="3:12">
      <c r="C148" s="16"/>
      <c r="D148" s="16"/>
      <c r="E148" s="8">
        <f t="shared" si="4"/>
        <v>15041000</v>
      </c>
      <c r="F148" s="16"/>
      <c r="G148" s="16"/>
      <c r="H148" s="16"/>
    </row>
    <row r="149" spans="3:12">
      <c r="C149" s="16"/>
      <c r="D149" s="16"/>
      <c r="E149" s="8">
        <f>E148+C149+D149</f>
        <v>15041000</v>
      </c>
      <c r="F149" s="16"/>
      <c r="G149" s="16"/>
      <c r="H149" s="16"/>
    </row>
    <row r="150" spans="3:12">
      <c r="C150" s="16"/>
      <c r="D150" s="16"/>
      <c r="E150" s="8">
        <f t="shared" si="4"/>
        <v>15041000</v>
      </c>
      <c r="F150" s="16"/>
      <c r="G150" s="16"/>
      <c r="H150" s="16"/>
    </row>
    <row r="151" spans="3:12">
      <c r="C151" s="16"/>
      <c r="D151" s="16"/>
      <c r="E151" s="8">
        <f t="shared" si="4"/>
        <v>15041000</v>
      </c>
      <c r="F151" s="16"/>
      <c r="G151" s="16"/>
      <c r="H151" s="16"/>
    </row>
    <row r="152" spans="3:12">
      <c r="C152" s="16"/>
      <c r="D152" s="16">
        <v>-12000000</v>
      </c>
      <c r="E152" s="8">
        <f t="shared" si="4"/>
        <v>3041000</v>
      </c>
      <c r="F152" s="16"/>
      <c r="G152" s="16"/>
      <c r="H152" s="16"/>
      <c r="I152" s="1" t="s">
        <v>557</v>
      </c>
    </row>
    <row r="153" spans="3:12">
      <c r="C153" s="16"/>
      <c r="D153" s="16"/>
      <c r="E153" s="8">
        <f t="shared" si="4"/>
        <v>3041000</v>
      </c>
      <c r="F153" s="16"/>
      <c r="G153" s="16"/>
      <c r="H153" s="16"/>
      <c r="I153" s="2"/>
    </row>
    <row r="154" spans="3:12">
      <c r="C154" s="16"/>
      <c r="D154" s="16"/>
      <c r="E154" s="8">
        <f t="shared" si="4"/>
        <v>3041000</v>
      </c>
      <c r="F154" s="16"/>
      <c r="G154" s="16"/>
      <c r="H154" s="16"/>
      <c r="J154" s="4"/>
    </row>
    <row r="155" spans="3:12">
      <c r="C155" s="16"/>
      <c r="D155" s="16"/>
      <c r="E155" s="8">
        <f t="shared" si="4"/>
        <v>3041000</v>
      </c>
      <c r="F155" s="16"/>
      <c r="G155" s="16"/>
      <c r="H155" s="16"/>
      <c r="J155" s="4"/>
      <c r="K155" s="2"/>
      <c r="L155" s="20"/>
    </row>
    <row r="156" spans="3:12">
      <c r="C156" s="16"/>
      <c r="D156" s="16"/>
      <c r="E156" s="8">
        <f>E155+C156+D156</f>
        <v>3041000</v>
      </c>
      <c r="F156" s="16"/>
      <c r="G156" s="16"/>
      <c r="H156" s="16"/>
      <c r="J156" s="4"/>
    </row>
    <row r="157" spans="3:12">
      <c r="C157" s="4"/>
      <c r="D157" s="16"/>
      <c r="E157" s="8">
        <f t="shared" si="4"/>
        <v>3041000</v>
      </c>
      <c r="F157" s="4"/>
      <c r="G157" s="4"/>
      <c r="H157" s="4"/>
      <c r="J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C160" s="4"/>
      <c r="D160" s="4"/>
      <c r="E160" s="8"/>
      <c r="F160" s="4"/>
      <c r="G160" s="4"/>
      <c r="H160" s="4"/>
    </row>
    <row r="161" spans="3:8">
      <c r="C161" s="4"/>
      <c r="D161" s="4"/>
      <c r="E161" s="8"/>
      <c r="F161" s="4"/>
      <c r="G161" s="4"/>
      <c r="H161" s="4"/>
    </row>
    <row r="162" spans="3:8">
      <c r="C162" s="4"/>
      <c r="D162" s="4"/>
      <c r="E162" s="8"/>
      <c r="F162" s="4"/>
      <c r="G162" s="4"/>
      <c r="H162" s="4"/>
    </row>
    <row r="163" spans="3:8">
      <c r="C163" s="4"/>
      <c r="D163" s="4"/>
      <c r="E163" s="8"/>
      <c r="F163" s="4"/>
      <c r="G163" s="4"/>
      <c r="H163" s="4"/>
    </row>
    <row r="164" spans="3:8">
      <c r="E164" s="7"/>
    </row>
    <row r="165" spans="3:8">
      <c r="E165" s="7"/>
    </row>
    <row r="166" spans="3:8">
      <c r="E166" s="7"/>
    </row>
  </sheetData>
  <pageMargins left="0.7" right="0.7" top="0.75" bottom="0.75" header="0.3" footer="0.3"/>
  <pageSetup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>
  <dimension ref="A2:AJ164"/>
  <sheetViews>
    <sheetView topLeftCell="A4" workbookViewId="0">
      <selection activeCell="I24" sqref="I24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1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1">
      <c r="C3" s="3"/>
      <c r="D3" s="3"/>
      <c r="E3" s="6"/>
      <c r="I3" s="3"/>
    </row>
    <row r="4" spans="2:11">
      <c r="B4" s="13" t="s">
        <v>36</v>
      </c>
      <c r="C4" s="13"/>
      <c r="D4" s="13"/>
      <c r="E4" s="14">
        <v>15080000</v>
      </c>
      <c r="F4" s="29">
        <v>0</v>
      </c>
      <c r="G4" s="13"/>
      <c r="H4" s="22">
        <v>99013500</v>
      </c>
    </row>
    <row r="5" spans="2:11">
      <c r="B5" s="2"/>
      <c r="C5" s="16"/>
      <c r="D5" s="16"/>
      <c r="E5" s="8">
        <f>E4+C5+D5</f>
        <v>15080000</v>
      </c>
      <c r="F5" s="17"/>
      <c r="G5" s="17"/>
      <c r="H5" s="17"/>
    </row>
    <row r="6" spans="2:11">
      <c r="B6" s="2">
        <v>44320</v>
      </c>
      <c r="C6" s="16"/>
      <c r="D6" s="16"/>
      <c r="E6" s="8">
        <f t="shared" ref="E6:E69" si="0">E5+C6+D6</f>
        <v>15080000</v>
      </c>
      <c r="F6" s="17"/>
      <c r="G6" s="17"/>
      <c r="H6" s="17">
        <v>5500000</v>
      </c>
      <c r="I6" s="1" t="s">
        <v>1204</v>
      </c>
      <c r="J6" s="10"/>
      <c r="K6" s="10"/>
    </row>
    <row r="7" spans="2:11">
      <c r="B7" s="2">
        <v>44322</v>
      </c>
      <c r="C7" s="16">
        <v>30000</v>
      </c>
      <c r="D7" s="16"/>
      <c r="E7" s="8">
        <f>E6+C7+D7</f>
        <v>15110000</v>
      </c>
      <c r="F7" s="17"/>
      <c r="G7" s="17"/>
      <c r="H7" s="17"/>
      <c r="I7" s="1" t="s">
        <v>1202</v>
      </c>
      <c r="J7" s="10"/>
      <c r="K7" s="10"/>
    </row>
    <row r="8" spans="2:11">
      <c r="B8" s="2">
        <v>44322</v>
      </c>
      <c r="C8" s="16">
        <v>40000</v>
      </c>
      <c r="D8" s="16"/>
      <c r="E8" s="8">
        <f t="shared" si="0"/>
        <v>15150000</v>
      </c>
      <c r="F8" s="16"/>
      <c r="G8" s="17"/>
      <c r="H8" s="17"/>
      <c r="I8" s="10" t="s">
        <v>1203</v>
      </c>
      <c r="J8" s="10"/>
      <c r="K8" s="10"/>
    </row>
    <row r="9" spans="2:11">
      <c r="B9" s="2">
        <v>44326</v>
      </c>
      <c r="C9" s="16"/>
      <c r="D9" s="16">
        <v>-3900</v>
      </c>
      <c r="E9" s="8">
        <f t="shared" si="0"/>
        <v>15146100</v>
      </c>
      <c r="F9" s="17"/>
      <c r="G9" s="17"/>
      <c r="H9" s="17"/>
      <c r="I9" s="10" t="s">
        <v>1205</v>
      </c>
      <c r="J9" s="10"/>
      <c r="K9" s="10"/>
    </row>
    <row r="10" spans="2:11">
      <c r="B10" s="2">
        <v>44328</v>
      </c>
      <c r="C10" s="16"/>
      <c r="D10" s="16">
        <v>-17200</v>
      </c>
      <c r="E10" s="8">
        <f t="shared" si="0"/>
        <v>15128900</v>
      </c>
      <c r="F10" s="17"/>
      <c r="G10" s="17"/>
      <c r="H10" s="17"/>
      <c r="I10" s="10" t="s">
        <v>1206</v>
      </c>
      <c r="J10" s="10"/>
      <c r="K10" s="10"/>
    </row>
    <row r="11" spans="2:11">
      <c r="B11" s="2">
        <v>44329</v>
      </c>
      <c r="C11" s="17"/>
      <c r="D11" s="17"/>
      <c r="E11" s="8">
        <f t="shared" si="0"/>
        <v>15128900</v>
      </c>
      <c r="F11" s="17"/>
      <c r="G11" s="17"/>
      <c r="H11" s="17">
        <v>-91900</v>
      </c>
      <c r="I11" s="10" t="s">
        <v>62</v>
      </c>
      <c r="J11" s="50"/>
      <c r="K11" s="50"/>
    </row>
    <row r="12" spans="2:11">
      <c r="B12" s="2">
        <v>44336</v>
      </c>
      <c r="C12" s="17"/>
      <c r="D12" s="17">
        <v>-80000</v>
      </c>
      <c r="E12" s="8">
        <f t="shared" si="0"/>
        <v>15048900</v>
      </c>
      <c r="F12" s="17"/>
      <c r="G12" s="17"/>
      <c r="H12" s="17"/>
      <c r="I12" s="52" t="s">
        <v>1207</v>
      </c>
      <c r="J12" s="50"/>
      <c r="K12" s="50"/>
    </row>
    <row r="13" spans="2:11">
      <c r="B13" s="2">
        <v>44336</v>
      </c>
      <c r="C13" s="17"/>
      <c r="D13" s="17">
        <v>-18000</v>
      </c>
      <c r="E13" s="8">
        <f t="shared" si="0"/>
        <v>15030900</v>
      </c>
      <c r="F13" s="17"/>
      <c r="G13" s="17"/>
      <c r="H13" s="17"/>
      <c r="I13" s="52" t="s">
        <v>1208</v>
      </c>
      <c r="J13" s="50"/>
      <c r="K13" s="50"/>
    </row>
    <row r="14" spans="2:11">
      <c r="B14" s="2">
        <v>44336</v>
      </c>
      <c r="C14" s="17"/>
      <c r="D14" s="17">
        <v>-12000</v>
      </c>
      <c r="E14" s="8">
        <f t="shared" si="0"/>
        <v>15018900</v>
      </c>
      <c r="F14" s="17"/>
      <c r="G14" s="17"/>
      <c r="H14" s="17"/>
      <c r="I14" s="52" t="s">
        <v>1209</v>
      </c>
      <c r="J14" s="50"/>
      <c r="K14" s="50"/>
    </row>
    <row r="15" spans="2:11">
      <c r="B15" s="2">
        <v>44337</v>
      </c>
      <c r="C15" s="17"/>
      <c r="D15" s="17">
        <v>-8000</v>
      </c>
      <c r="E15" s="8">
        <f t="shared" si="0"/>
        <v>15010900</v>
      </c>
      <c r="F15" s="17"/>
      <c r="G15" s="17"/>
      <c r="H15" s="17"/>
      <c r="I15" s="1" t="s">
        <v>1210</v>
      </c>
      <c r="J15" s="50"/>
      <c r="K15" s="50"/>
    </row>
    <row r="16" spans="2:11">
      <c r="B16" s="2">
        <v>44338</v>
      </c>
      <c r="C16" s="17"/>
      <c r="D16" s="17"/>
      <c r="E16" s="8">
        <f t="shared" si="0"/>
        <v>15010900</v>
      </c>
      <c r="F16" s="17"/>
      <c r="G16" s="17"/>
      <c r="H16" s="17">
        <v>100000</v>
      </c>
      <c r="I16" s="10" t="s">
        <v>1211</v>
      </c>
      <c r="J16" s="50"/>
      <c r="K16" s="50"/>
    </row>
    <row r="17" spans="2:15">
      <c r="B17" s="2">
        <v>44340</v>
      </c>
      <c r="C17" s="17"/>
      <c r="D17" s="17">
        <v>-220000</v>
      </c>
      <c r="E17" s="8">
        <f t="shared" si="0"/>
        <v>14790900</v>
      </c>
      <c r="F17" s="17"/>
      <c r="G17" s="17"/>
      <c r="H17" s="17"/>
      <c r="I17" s="52" t="s">
        <v>1242</v>
      </c>
      <c r="J17" s="50"/>
      <c r="K17" s="50"/>
    </row>
    <row r="18" spans="2:15">
      <c r="B18" s="2">
        <v>44340</v>
      </c>
      <c r="C18" s="17"/>
      <c r="D18" s="17">
        <v>-11000</v>
      </c>
      <c r="E18" s="8">
        <f t="shared" si="0"/>
        <v>14779900</v>
      </c>
      <c r="F18" s="17"/>
      <c r="G18" s="17"/>
      <c r="H18" s="17"/>
      <c r="I18" s="1" t="s">
        <v>1212</v>
      </c>
      <c r="J18" s="50"/>
      <c r="K18" s="50"/>
    </row>
    <row r="19" spans="2:15">
      <c r="B19" s="2">
        <v>44340</v>
      </c>
      <c r="C19" s="17"/>
      <c r="D19" s="17">
        <v>-26700</v>
      </c>
      <c r="E19" s="8">
        <f>E18+C19+D19</f>
        <v>14753200</v>
      </c>
      <c r="F19" s="17"/>
      <c r="G19" s="17"/>
      <c r="H19" s="17"/>
      <c r="I19" s="52" t="s">
        <v>1213</v>
      </c>
      <c r="J19" s="50"/>
      <c r="K19" s="50"/>
    </row>
    <row r="20" spans="2:15">
      <c r="B20" s="2">
        <v>44340</v>
      </c>
      <c r="C20" s="17"/>
      <c r="D20" s="17">
        <v>-18100</v>
      </c>
      <c r="E20" s="8">
        <f>E19+C20+D20</f>
        <v>14735100</v>
      </c>
      <c r="F20" s="17"/>
      <c r="G20" s="36"/>
      <c r="H20" s="17"/>
      <c r="I20" s="52" t="s">
        <v>1214</v>
      </c>
      <c r="J20" s="50"/>
      <c r="K20" s="50"/>
      <c r="L20" s="20"/>
    </row>
    <row r="21" spans="2:15" ht="12.75" thickBot="1">
      <c r="B21" s="2">
        <v>44340</v>
      </c>
      <c r="C21" s="17"/>
      <c r="D21" s="17">
        <v>-8500</v>
      </c>
      <c r="E21" s="8">
        <f>E20+C21+D21</f>
        <v>14726600</v>
      </c>
      <c r="F21" s="17"/>
      <c r="G21" s="17"/>
      <c r="H21" s="17"/>
      <c r="I21" s="52" t="s">
        <v>1215</v>
      </c>
      <c r="J21" s="50"/>
      <c r="K21" s="50"/>
    </row>
    <row r="22" spans="2:15">
      <c r="B22" s="32">
        <v>44341</v>
      </c>
      <c r="C22" s="17"/>
      <c r="D22" s="17">
        <v>-8000</v>
      </c>
      <c r="E22" s="8">
        <f>E21+C22+D22</f>
        <v>14718600</v>
      </c>
      <c r="F22" s="17"/>
      <c r="G22" s="17"/>
      <c r="H22" s="17"/>
      <c r="I22" s="52" t="s">
        <v>1216</v>
      </c>
      <c r="J22" s="50"/>
      <c r="K22" s="50"/>
      <c r="M22" s="57" t="s">
        <v>1026</v>
      </c>
      <c r="N22" s="58">
        <v>34200000</v>
      </c>
    </row>
    <row r="23" spans="2:15">
      <c r="B23" s="32">
        <v>44341</v>
      </c>
      <c r="C23" s="17"/>
      <c r="D23" s="17">
        <v>-4500</v>
      </c>
      <c r="E23" s="8">
        <f>E22+C23+D23</f>
        <v>14714100</v>
      </c>
      <c r="F23" s="17"/>
      <c r="G23" s="17"/>
      <c r="H23" s="17"/>
      <c r="I23" s="52" t="s">
        <v>1217</v>
      </c>
      <c r="J23" s="50"/>
      <c r="K23" s="50"/>
      <c r="M23" s="59" t="s">
        <v>1027</v>
      </c>
      <c r="N23" s="60">
        <v>-680000</v>
      </c>
    </row>
    <row r="24" spans="2:15" ht="12.75" thickBot="1">
      <c r="B24" s="32">
        <v>44341</v>
      </c>
      <c r="C24" s="17">
        <v>50000</v>
      </c>
      <c r="D24" s="17"/>
      <c r="E24" s="8">
        <f t="shared" si="0"/>
        <v>14764100</v>
      </c>
      <c r="F24" s="17"/>
      <c r="G24" s="17"/>
      <c r="H24" s="17"/>
      <c r="I24" s="50" t="s">
        <v>1218</v>
      </c>
      <c r="J24" s="50"/>
      <c r="K24" s="50"/>
      <c r="M24" s="61" t="s">
        <v>1028</v>
      </c>
      <c r="N24" s="62">
        <f>N22+N23</f>
        <v>33520000</v>
      </c>
    </row>
    <row r="25" spans="2:15">
      <c r="B25" s="32">
        <v>44341</v>
      </c>
      <c r="C25" s="17">
        <v>25000</v>
      </c>
      <c r="D25" s="17"/>
      <c r="E25" s="8">
        <f t="shared" si="0"/>
        <v>14789100</v>
      </c>
      <c r="F25" s="17"/>
      <c r="G25" s="17"/>
      <c r="H25" s="17"/>
      <c r="I25" s="10" t="s">
        <v>1219</v>
      </c>
      <c r="J25" s="50"/>
      <c r="K25" s="50"/>
      <c r="M25" s="59" t="s">
        <v>1029</v>
      </c>
      <c r="N25" s="60">
        <f>N24*0.1</f>
        <v>3352000</v>
      </c>
      <c r="O25" s="1" t="s">
        <v>1030</v>
      </c>
    </row>
    <row r="26" spans="2:15">
      <c r="B26" s="32">
        <v>44341</v>
      </c>
      <c r="C26" s="17"/>
      <c r="D26" s="17">
        <v>-12000</v>
      </c>
      <c r="E26" s="8">
        <f t="shared" si="0"/>
        <v>14777100</v>
      </c>
      <c r="F26" s="17"/>
      <c r="G26" s="17"/>
      <c r="H26" s="17"/>
      <c r="I26" s="52" t="s">
        <v>1221</v>
      </c>
      <c r="J26" s="50"/>
      <c r="K26" s="50"/>
      <c r="M26" s="59" t="s">
        <v>1031</v>
      </c>
      <c r="N26" s="60">
        <f>N24-30000000</f>
        <v>3520000</v>
      </c>
      <c r="O26" s="1" t="s">
        <v>1032</v>
      </c>
    </row>
    <row r="27" spans="2:15" ht="12.75" thickBot="1">
      <c r="B27" s="2">
        <v>44342</v>
      </c>
      <c r="C27" s="17"/>
      <c r="D27" s="17">
        <v>-25400</v>
      </c>
      <c r="E27" s="8">
        <f t="shared" si="0"/>
        <v>14751700</v>
      </c>
      <c r="F27" s="17"/>
      <c r="G27" s="17"/>
      <c r="H27" s="17"/>
      <c r="I27" s="52" t="s">
        <v>1222</v>
      </c>
      <c r="J27" s="20"/>
      <c r="K27" s="20"/>
      <c r="M27" s="61"/>
      <c r="N27" s="62">
        <v>270000</v>
      </c>
      <c r="O27" s="1" t="s">
        <v>1033</v>
      </c>
    </row>
    <row r="28" spans="2:15" ht="12.75" thickBot="1">
      <c r="B28" s="2">
        <v>44342</v>
      </c>
      <c r="C28" s="17"/>
      <c r="D28" s="17">
        <v>-20000</v>
      </c>
      <c r="E28" s="9">
        <f t="shared" si="0"/>
        <v>14731700</v>
      </c>
      <c r="F28" s="17"/>
      <c r="G28" s="17"/>
      <c r="H28" s="17"/>
      <c r="I28" s="52" t="s">
        <v>1223</v>
      </c>
      <c r="J28" s="20"/>
      <c r="K28" s="20"/>
      <c r="M28" s="63" t="s">
        <v>1034</v>
      </c>
      <c r="N28" s="64">
        <f>SUM(N25:N27)</f>
        <v>7142000</v>
      </c>
    </row>
    <row r="29" spans="2:15">
      <c r="B29" s="2">
        <v>44342</v>
      </c>
      <c r="C29" s="17"/>
      <c r="D29" s="17">
        <v>-21900</v>
      </c>
      <c r="E29" s="9">
        <f t="shared" si="0"/>
        <v>14709800</v>
      </c>
      <c r="F29" s="17"/>
      <c r="G29" s="17"/>
      <c r="H29" s="17"/>
      <c r="I29" s="52" t="s">
        <v>1224</v>
      </c>
      <c r="J29" s="20"/>
      <c r="K29" s="20"/>
    </row>
    <row r="30" spans="2:15">
      <c r="B30" s="2">
        <v>44342</v>
      </c>
      <c r="C30" s="17"/>
      <c r="D30" s="17">
        <v>-6400</v>
      </c>
      <c r="E30" s="8">
        <f t="shared" si="0"/>
        <v>14703400</v>
      </c>
      <c r="F30" s="17"/>
      <c r="G30" s="17"/>
      <c r="H30" s="16"/>
      <c r="I30" s="52" t="s">
        <v>1225</v>
      </c>
      <c r="J30" s="20"/>
      <c r="K30" s="20"/>
      <c r="M30" s="44" t="s">
        <v>1035</v>
      </c>
      <c r="N30" s="44"/>
    </row>
    <row r="31" spans="2:15">
      <c r="B31" s="2">
        <v>44342</v>
      </c>
      <c r="C31" s="17"/>
      <c r="D31" s="17">
        <v>-41000</v>
      </c>
      <c r="E31" s="8">
        <f t="shared" si="0"/>
        <v>14662400</v>
      </c>
      <c r="F31" s="17"/>
      <c r="G31" s="17"/>
      <c r="H31" s="17"/>
      <c r="I31" s="52" t="s">
        <v>1226</v>
      </c>
      <c r="J31" s="20"/>
      <c r="K31" s="20"/>
      <c r="M31" s="44" t="s">
        <v>1036</v>
      </c>
      <c r="N31" s="44"/>
    </row>
    <row r="32" spans="2:15">
      <c r="B32" s="2">
        <v>44342</v>
      </c>
      <c r="C32" s="17"/>
      <c r="D32" s="17">
        <v>-12600</v>
      </c>
      <c r="E32" s="8">
        <f t="shared" si="0"/>
        <v>14649800</v>
      </c>
      <c r="F32" s="17"/>
      <c r="G32" s="17"/>
      <c r="H32" s="17"/>
      <c r="I32" s="52" t="s">
        <v>1227</v>
      </c>
      <c r="J32" s="20"/>
      <c r="K32" s="20"/>
    </row>
    <row r="33" spans="2:36">
      <c r="B33" s="2">
        <v>44342</v>
      </c>
      <c r="C33" s="17"/>
      <c r="D33" s="17">
        <v>-35600</v>
      </c>
      <c r="E33" s="8">
        <f t="shared" si="0"/>
        <v>14614200</v>
      </c>
      <c r="F33" s="17"/>
      <c r="G33" s="17"/>
      <c r="H33" s="17"/>
      <c r="I33" s="52" t="s">
        <v>1228</v>
      </c>
      <c r="J33" s="20"/>
      <c r="K33" s="20"/>
    </row>
    <row r="34" spans="2:36">
      <c r="B34" s="2">
        <v>44342</v>
      </c>
      <c r="C34" s="17"/>
      <c r="D34" s="17">
        <v>-29000</v>
      </c>
      <c r="E34" s="8">
        <f>E33+C34+D34</f>
        <v>14585200</v>
      </c>
      <c r="F34" s="17"/>
      <c r="G34" s="17"/>
      <c r="H34" s="16"/>
      <c r="I34" s="52" t="s">
        <v>1229</v>
      </c>
    </row>
    <row r="35" spans="2:36">
      <c r="B35" s="32">
        <v>44342</v>
      </c>
      <c r="C35" s="17"/>
      <c r="D35" s="17"/>
      <c r="E35" s="9">
        <f t="shared" si="0"/>
        <v>14585200</v>
      </c>
      <c r="F35" s="17"/>
      <c r="G35" s="17"/>
      <c r="H35" s="17">
        <v>-135500</v>
      </c>
      <c r="I35" s="10" t="s">
        <v>917</v>
      </c>
    </row>
    <row r="36" spans="2:36">
      <c r="B36" s="32">
        <v>44344</v>
      </c>
      <c r="C36" s="17">
        <v>40000</v>
      </c>
      <c r="D36" s="17"/>
      <c r="E36" s="9">
        <f t="shared" si="0"/>
        <v>14625200</v>
      </c>
      <c r="F36" s="17"/>
      <c r="G36" s="17"/>
      <c r="H36" s="17"/>
      <c r="I36" s="1" t="s">
        <v>1202</v>
      </c>
    </row>
    <row r="37" spans="2:36">
      <c r="B37" s="32">
        <v>44347</v>
      </c>
      <c r="C37" s="17"/>
      <c r="D37" s="17">
        <v>-1800</v>
      </c>
      <c r="E37" s="9">
        <f>E36+C37+D37</f>
        <v>14623400</v>
      </c>
      <c r="F37" s="17"/>
      <c r="G37" s="17"/>
      <c r="H37" s="17"/>
      <c r="I37" s="52" t="s">
        <v>1239</v>
      </c>
    </row>
    <row r="38" spans="2:36">
      <c r="B38" s="32">
        <v>44347</v>
      </c>
      <c r="C38" s="17"/>
      <c r="D38" s="17">
        <v>-500</v>
      </c>
      <c r="E38" s="8">
        <f t="shared" si="0"/>
        <v>14622900</v>
      </c>
      <c r="F38" s="17"/>
      <c r="G38" s="17"/>
      <c r="H38" s="17"/>
      <c r="I38" s="10" t="s">
        <v>1230</v>
      </c>
      <c r="L38" s="20"/>
      <c r="M38" s="20" t="s">
        <v>1068</v>
      </c>
    </row>
    <row r="39" spans="2:36">
      <c r="B39" s="32"/>
      <c r="C39" s="36"/>
      <c r="D39" s="36"/>
      <c r="E39" s="9">
        <f>E38+C39+D39</f>
        <v>14622900</v>
      </c>
      <c r="F39" s="17"/>
      <c r="G39" s="17"/>
      <c r="H39" s="17">
        <v>-259000</v>
      </c>
      <c r="I39" s="1" t="s">
        <v>735</v>
      </c>
      <c r="L39" s="20">
        <v>780000</v>
      </c>
      <c r="M39" s="20"/>
      <c r="N39" s="2">
        <v>44071</v>
      </c>
    </row>
    <row r="40" spans="2:36">
      <c r="B40" s="32"/>
      <c r="C40" s="17"/>
      <c r="D40" s="17"/>
      <c r="E40" s="9">
        <f t="shared" si="0"/>
        <v>14622900</v>
      </c>
      <c r="F40" s="17"/>
      <c r="G40" s="17"/>
      <c r="H40" s="17">
        <v>-259000</v>
      </c>
      <c r="I40" s="10" t="s">
        <v>406</v>
      </c>
      <c r="L40" s="20">
        <v>-70000</v>
      </c>
      <c r="M40" s="20" t="s">
        <v>1069</v>
      </c>
      <c r="N40" s="2">
        <v>44071</v>
      </c>
    </row>
    <row r="41" spans="2:36">
      <c r="B41" s="32"/>
      <c r="C41" s="17"/>
      <c r="D41" s="17"/>
      <c r="E41" s="9">
        <f t="shared" si="0"/>
        <v>14622900</v>
      </c>
      <c r="F41" s="17">
        <f>SUM(F4:F40)</f>
        <v>0</v>
      </c>
      <c r="G41" s="17"/>
      <c r="H41" s="17">
        <f>SUM(H4:H40)</f>
        <v>103868100</v>
      </c>
      <c r="I41" s="10"/>
      <c r="L41" s="20">
        <v>-25000</v>
      </c>
      <c r="M41" s="20" t="s">
        <v>1070</v>
      </c>
      <c r="N41" s="2">
        <v>44074</v>
      </c>
    </row>
    <row r="42" spans="2:36">
      <c r="B42" s="32"/>
      <c r="C42" s="17"/>
      <c r="D42" s="17"/>
      <c r="E42" s="9">
        <f t="shared" si="0"/>
        <v>14622900</v>
      </c>
      <c r="F42" s="17"/>
      <c r="G42" s="17"/>
      <c r="H42" s="17">
        <v>-2500000</v>
      </c>
      <c r="I42" s="10" t="s">
        <v>41</v>
      </c>
      <c r="L42" s="20">
        <v>-30000</v>
      </c>
      <c r="M42" s="20" t="s">
        <v>1071</v>
      </c>
      <c r="N42" s="2">
        <v>44074</v>
      </c>
    </row>
    <row r="43" spans="2:36">
      <c r="B43" s="32"/>
      <c r="C43" s="17"/>
      <c r="D43" s="17">
        <v>-2500000</v>
      </c>
      <c r="E43" s="8">
        <f t="shared" si="0"/>
        <v>12122900</v>
      </c>
      <c r="F43" s="17"/>
      <c r="G43" s="17"/>
      <c r="H43" s="17"/>
      <c r="I43" s="10" t="s">
        <v>42</v>
      </c>
      <c r="J43" s="50"/>
      <c r="K43" s="10"/>
      <c r="L43" s="20">
        <v>-98000</v>
      </c>
      <c r="M43" s="20" t="s">
        <v>1072</v>
      </c>
      <c r="N43" s="2">
        <v>44074</v>
      </c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</row>
    <row r="44" spans="2:36">
      <c r="B44" s="32"/>
      <c r="C44" s="17"/>
      <c r="D44" s="17"/>
      <c r="E44" s="8">
        <f t="shared" si="0"/>
        <v>12122900</v>
      </c>
      <c r="F44" s="17"/>
      <c r="G44" s="17"/>
      <c r="H44" s="17"/>
      <c r="I44" s="10"/>
      <c r="J44" s="50"/>
      <c r="K44" s="10"/>
      <c r="L44" s="20">
        <v>-14000</v>
      </c>
      <c r="M44" s="20" t="s">
        <v>1073</v>
      </c>
      <c r="N44" s="2">
        <v>44074</v>
      </c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</row>
    <row r="45" spans="2:36">
      <c r="B45" s="28" t="s">
        <v>47</v>
      </c>
      <c r="C45" s="22"/>
      <c r="D45" s="22"/>
      <c r="E45" s="14">
        <f t="shared" si="0"/>
        <v>12122900</v>
      </c>
      <c r="F45" s="22"/>
      <c r="G45" s="22"/>
      <c r="H45" s="22">
        <f>H41+H42</f>
        <v>101368100</v>
      </c>
      <c r="I45" s="10"/>
      <c r="J45" s="50"/>
      <c r="K45" s="10"/>
      <c r="L45" s="20">
        <v>-111000</v>
      </c>
      <c r="M45" s="20" t="s">
        <v>1074</v>
      </c>
      <c r="N45" s="2">
        <v>44074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</row>
    <row r="46" spans="2:36">
      <c r="B46" s="32"/>
      <c r="C46" s="17"/>
      <c r="D46" s="17"/>
      <c r="E46" s="8">
        <f t="shared" si="0"/>
        <v>12122900</v>
      </c>
      <c r="F46" s="17"/>
      <c r="G46" s="17"/>
      <c r="H46" s="17"/>
      <c r="I46" s="10"/>
      <c r="J46" s="50"/>
      <c r="K46" s="10"/>
      <c r="L46" s="20">
        <v>-20000</v>
      </c>
      <c r="M46" s="20" t="s">
        <v>1075</v>
      </c>
      <c r="N46" s="2">
        <v>44074</v>
      </c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</row>
    <row r="47" spans="2:36">
      <c r="B47" s="32"/>
      <c r="C47" s="17"/>
      <c r="D47" s="17"/>
      <c r="E47" s="9">
        <f t="shared" si="0"/>
        <v>12122900</v>
      </c>
      <c r="F47" s="17"/>
      <c r="G47" s="17"/>
      <c r="H47" s="17"/>
      <c r="I47" s="10"/>
      <c r="J47" s="50"/>
      <c r="K47" s="10"/>
      <c r="L47" s="20">
        <v>-48500</v>
      </c>
      <c r="M47" s="1" t="s">
        <v>1120</v>
      </c>
      <c r="N47" s="2">
        <v>44056</v>
      </c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</row>
    <row r="48" spans="2:36">
      <c r="B48" s="32"/>
      <c r="C48" s="17"/>
      <c r="D48" s="17"/>
      <c r="E48" s="8">
        <f t="shared" si="0"/>
        <v>12122900</v>
      </c>
      <c r="F48" s="17"/>
      <c r="G48" s="17"/>
      <c r="H48" s="17"/>
      <c r="I48" s="10"/>
      <c r="J48" s="50"/>
      <c r="K48" s="10"/>
      <c r="L48" s="20">
        <v>-11500</v>
      </c>
      <c r="M48" s="1" t="s">
        <v>1121</v>
      </c>
      <c r="N48" s="2">
        <v>44057</v>
      </c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</row>
    <row r="49" spans="1:36">
      <c r="B49" s="32"/>
      <c r="C49" s="17"/>
      <c r="D49" s="17"/>
      <c r="E49" s="8">
        <f t="shared" si="0"/>
        <v>12122900</v>
      </c>
      <c r="F49" s="17"/>
      <c r="G49" s="17"/>
      <c r="H49" s="17"/>
      <c r="I49" s="10"/>
      <c r="J49" s="50"/>
      <c r="K49" s="10"/>
      <c r="L49" s="20">
        <v>-47000</v>
      </c>
      <c r="M49" s="1" t="s">
        <v>1122</v>
      </c>
      <c r="N49" s="2">
        <v>44071</v>
      </c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</row>
    <row r="50" spans="1:36">
      <c r="B50" s="32"/>
      <c r="C50" s="17"/>
      <c r="D50" s="17"/>
      <c r="E50" s="8">
        <f t="shared" si="0"/>
        <v>12122900</v>
      </c>
      <c r="F50" s="17"/>
      <c r="G50" s="17"/>
      <c r="H50" s="17"/>
      <c r="I50" s="10"/>
      <c r="J50" s="54"/>
      <c r="K50" s="54"/>
      <c r="L50" s="20">
        <v>-305000</v>
      </c>
      <c r="M50" s="10" t="s">
        <v>1156</v>
      </c>
      <c r="N50" s="48"/>
      <c r="O50" s="48"/>
      <c r="P50" s="48"/>
      <c r="Q50" s="48"/>
      <c r="R50" s="48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>
      <c r="B51" s="32"/>
      <c r="C51" s="17"/>
      <c r="D51" s="17"/>
      <c r="E51" s="8">
        <f t="shared" si="0"/>
        <v>12122900</v>
      </c>
      <c r="F51" s="17"/>
      <c r="G51" s="17"/>
      <c r="H51" s="17"/>
      <c r="I51" s="10"/>
      <c r="J51" s="50"/>
      <c r="K51" s="50"/>
      <c r="L51" s="44"/>
      <c r="M51" s="44" t="s">
        <v>1220</v>
      </c>
      <c r="N51" s="65">
        <v>44336</v>
      </c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</row>
    <row r="52" spans="1:36">
      <c r="B52" s="32"/>
      <c r="C52" s="17"/>
      <c r="D52" s="17"/>
      <c r="E52" s="8">
        <f t="shared" si="0"/>
        <v>12122900</v>
      </c>
      <c r="F52" s="17"/>
      <c r="G52" s="17"/>
      <c r="H52" s="17"/>
      <c r="I52" s="10"/>
      <c r="J52" s="54"/>
      <c r="K52" s="54"/>
      <c r="L52" s="48"/>
      <c r="M52" s="48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>
      <c r="A53" s="10"/>
      <c r="B53" s="32"/>
      <c r="C53" s="17"/>
      <c r="D53" s="17"/>
      <c r="E53" s="8">
        <f t="shared" si="0"/>
        <v>12122900</v>
      </c>
      <c r="F53" s="17"/>
      <c r="G53" s="17"/>
      <c r="H53" s="17"/>
      <c r="I53" s="10"/>
      <c r="J53" s="50"/>
      <c r="K53" s="50"/>
      <c r="L53" s="32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</row>
    <row r="54" spans="1:36">
      <c r="B54" s="39"/>
      <c r="C54" s="36"/>
      <c r="D54" s="36"/>
      <c r="E54" s="8">
        <f t="shared" si="0"/>
        <v>12122900</v>
      </c>
      <c r="F54" s="36"/>
      <c r="G54" s="36"/>
      <c r="H54" s="36"/>
      <c r="I54" s="10"/>
      <c r="J54" s="50"/>
      <c r="K54" s="50"/>
      <c r="L54" s="32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</row>
    <row r="55" spans="1:36">
      <c r="B55" s="32"/>
      <c r="C55" s="17"/>
      <c r="D55" s="17"/>
      <c r="E55" s="8">
        <f t="shared" si="0"/>
        <v>12122900</v>
      </c>
      <c r="F55" s="17"/>
      <c r="G55" s="17"/>
      <c r="H55" s="17"/>
      <c r="I55" s="10"/>
      <c r="J55" s="50"/>
      <c r="K55" s="50"/>
      <c r="L55" s="32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</row>
    <row r="56" spans="1:36">
      <c r="B56" s="32"/>
      <c r="C56" s="17"/>
      <c r="D56" s="17"/>
      <c r="E56" s="8">
        <f t="shared" si="0"/>
        <v>12122900</v>
      </c>
      <c r="F56" s="17"/>
      <c r="G56" s="17"/>
      <c r="H56" s="17"/>
      <c r="I56" s="10"/>
      <c r="J56" s="50"/>
      <c r="K56" s="50"/>
      <c r="L56" s="32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</row>
    <row r="57" spans="1:36">
      <c r="B57" s="2"/>
      <c r="C57" s="17"/>
      <c r="D57" s="17"/>
      <c r="E57" s="8">
        <f t="shared" si="0"/>
        <v>12122900</v>
      </c>
      <c r="F57" s="17"/>
      <c r="G57" s="17"/>
      <c r="H57" s="17"/>
      <c r="I57" s="10"/>
      <c r="J57" s="50"/>
      <c r="K57" s="50"/>
      <c r="L57" s="32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</row>
    <row r="58" spans="1:36">
      <c r="B58" s="2"/>
      <c r="C58" s="17"/>
      <c r="D58" s="17"/>
      <c r="E58" s="8">
        <f t="shared" si="0"/>
        <v>12122900</v>
      </c>
      <c r="F58" s="17"/>
      <c r="G58" s="17"/>
      <c r="H58" s="17"/>
      <c r="I58" s="10"/>
      <c r="J58" s="50"/>
      <c r="K58" s="50"/>
      <c r="L58" s="32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36">
      <c r="B59" s="2"/>
      <c r="C59" s="17"/>
      <c r="D59" s="17"/>
      <c r="E59" s="8">
        <f t="shared" si="0"/>
        <v>12122900</v>
      </c>
      <c r="F59" s="17"/>
      <c r="G59" s="17"/>
      <c r="H59" s="17"/>
      <c r="I59" s="10"/>
      <c r="J59" s="50"/>
      <c r="K59" s="5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</row>
    <row r="60" spans="1:36">
      <c r="B60" s="2"/>
      <c r="C60" s="17"/>
      <c r="D60" s="17"/>
      <c r="E60" s="8">
        <f t="shared" si="0"/>
        <v>12122900</v>
      </c>
      <c r="F60" s="17"/>
      <c r="G60" s="17"/>
      <c r="H60" s="17"/>
      <c r="I60" s="10"/>
      <c r="J60" s="54"/>
      <c r="K60" s="54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</row>
    <row r="61" spans="1:36">
      <c r="B61" s="32"/>
      <c r="C61" s="17"/>
      <c r="D61" s="17"/>
      <c r="E61" s="8">
        <f t="shared" si="0"/>
        <v>12122900</v>
      </c>
      <c r="F61" s="17"/>
      <c r="G61" s="17"/>
      <c r="H61" s="17"/>
      <c r="I61" s="10"/>
      <c r="J61" s="54"/>
      <c r="K61" s="48"/>
      <c r="L61" s="32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</row>
    <row r="62" spans="1:36">
      <c r="B62" s="39"/>
      <c r="C62" s="36"/>
      <c r="D62" s="36"/>
      <c r="E62" s="8">
        <f t="shared" si="0"/>
        <v>12122900</v>
      </c>
      <c r="F62" s="36"/>
      <c r="G62" s="36"/>
      <c r="H62" s="36"/>
      <c r="J62" s="54"/>
      <c r="K62" s="48"/>
      <c r="L62" s="32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36">
      <c r="B63" s="32"/>
      <c r="C63" s="17"/>
      <c r="D63" s="17"/>
      <c r="E63" s="8">
        <f t="shared" si="0"/>
        <v>12122900</v>
      </c>
      <c r="F63" s="17"/>
      <c r="G63" s="17"/>
      <c r="H63" s="17"/>
      <c r="I63" s="10"/>
      <c r="J63" s="50"/>
      <c r="K63" s="10"/>
      <c r="L63" s="32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</row>
    <row r="64" spans="1:36">
      <c r="B64" s="32"/>
      <c r="C64" s="17"/>
      <c r="D64" s="17"/>
      <c r="E64" s="8">
        <f t="shared" si="0"/>
        <v>12122900</v>
      </c>
      <c r="F64" s="17"/>
      <c r="G64" s="17"/>
      <c r="H64" s="17"/>
      <c r="I64" s="10"/>
      <c r="J64" s="54"/>
      <c r="K64" s="54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</row>
    <row r="65" spans="2:13">
      <c r="B65" s="32"/>
      <c r="C65" s="17"/>
      <c r="D65" s="17"/>
      <c r="E65" s="8">
        <f t="shared" si="0"/>
        <v>12122900</v>
      </c>
      <c r="F65" s="17"/>
      <c r="G65" s="17"/>
      <c r="H65" s="17"/>
      <c r="I65" s="10"/>
      <c r="J65" s="20"/>
      <c r="K65" s="20"/>
    </row>
    <row r="66" spans="2:13">
      <c r="B66" s="32"/>
      <c r="C66" s="17"/>
      <c r="D66" s="17"/>
      <c r="E66" s="8">
        <f t="shared" si="0"/>
        <v>12122900</v>
      </c>
      <c r="F66" s="17"/>
      <c r="G66" s="17"/>
      <c r="H66" s="17"/>
      <c r="I66" s="10"/>
      <c r="J66" s="20"/>
      <c r="K66" s="20"/>
    </row>
    <row r="67" spans="2:13">
      <c r="B67" s="32"/>
      <c r="C67" s="17"/>
      <c r="D67" s="17"/>
      <c r="E67" s="8">
        <f t="shared" si="0"/>
        <v>12122900</v>
      </c>
      <c r="F67" s="17"/>
      <c r="G67" s="17"/>
      <c r="H67" s="17"/>
      <c r="I67" s="10"/>
      <c r="J67" s="20"/>
      <c r="K67" s="20"/>
    </row>
    <row r="68" spans="2:13">
      <c r="B68" s="32"/>
      <c r="C68" s="17"/>
      <c r="D68" s="17"/>
      <c r="E68" s="8">
        <f t="shared" si="0"/>
        <v>12122900</v>
      </c>
      <c r="F68" s="17"/>
      <c r="G68" s="17"/>
      <c r="H68" s="17"/>
      <c r="I68" s="10"/>
      <c r="J68" s="20"/>
      <c r="K68" s="20"/>
    </row>
    <row r="69" spans="2:13">
      <c r="B69" s="32"/>
      <c r="C69" s="17"/>
      <c r="D69" s="17"/>
      <c r="E69" s="8">
        <f t="shared" si="0"/>
        <v>12122900</v>
      </c>
      <c r="F69" s="17"/>
      <c r="G69" s="17"/>
      <c r="H69" s="17"/>
      <c r="I69" s="10"/>
    </row>
    <row r="70" spans="2:13">
      <c r="B70" s="32"/>
      <c r="C70" s="17"/>
      <c r="D70" s="17"/>
      <c r="E70" s="8">
        <f t="shared" ref="E70:E133" si="1">E69+C70+D70</f>
        <v>12122900</v>
      </c>
      <c r="F70" s="17"/>
      <c r="G70" s="17"/>
      <c r="H70" s="17"/>
      <c r="I70" s="10"/>
    </row>
    <row r="71" spans="2:13">
      <c r="B71" s="32"/>
      <c r="C71" s="17"/>
      <c r="D71" s="17"/>
      <c r="E71" s="8">
        <f t="shared" si="1"/>
        <v>12122900</v>
      </c>
      <c r="F71" s="17"/>
      <c r="G71" s="17"/>
      <c r="H71" s="17"/>
      <c r="I71" s="10"/>
      <c r="M71" s="2"/>
    </row>
    <row r="72" spans="2:13">
      <c r="B72" s="32"/>
      <c r="C72" s="17"/>
      <c r="D72" s="17"/>
      <c r="E72" s="8">
        <f t="shared" si="1"/>
        <v>12122900</v>
      </c>
      <c r="F72" s="17"/>
      <c r="G72" s="17"/>
      <c r="H72" s="17"/>
      <c r="I72" s="10"/>
      <c r="M72" s="2"/>
    </row>
    <row r="73" spans="2:13">
      <c r="B73" s="32"/>
      <c r="C73" s="17"/>
      <c r="D73" s="17"/>
      <c r="E73" s="8">
        <f t="shared" si="1"/>
        <v>12122900</v>
      </c>
      <c r="F73" s="17"/>
      <c r="G73" s="17"/>
      <c r="H73" s="17"/>
      <c r="I73" s="10"/>
    </row>
    <row r="74" spans="2:13">
      <c r="B74" s="32"/>
      <c r="C74" s="17"/>
      <c r="D74" s="17"/>
      <c r="E74" s="8">
        <f t="shared" si="1"/>
        <v>12122900</v>
      </c>
      <c r="F74" s="17"/>
      <c r="G74" s="17"/>
      <c r="H74" s="17"/>
    </row>
    <row r="75" spans="2:13">
      <c r="B75" s="32"/>
      <c r="C75" s="17"/>
      <c r="D75" s="17"/>
      <c r="E75" s="8">
        <f t="shared" si="1"/>
        <v>12122900</v>
      </c>
      <c r="F75" s="17"/>
      <c r="G75" s="17"/>
      <c r="H75" s="17"/>
      <c r="I75" s="10"/>
    </row>
    <row r="76" spans="2:13">
      <c r="B76" s="32"/>
      <c r="C76" s="17"/>
      <c r="D76" s="17"/>
      <c r="E76" s="8">
        <f t="shared" si="1"/>
        <v>12122900</v>
      </c>
      <c r="F76" s="17"/>
      <c r="G76" s="17"/>
      <c r="H76" s="17"/>
      <c r="I76" s="10"/>
    </row>
    <row r="77" spans="2:13">
      <c r="B77" s="32"/>
      <c r="C77" s="17"/>
      <c r="D77" s="17"/>
      <c r="E77" s="8">
        <f t="shared" si="1"/>
        <v>12122900</v>
      </c>
      <c r="F77" s="17"/>
      <c r="G77" s="17"/>
      <c r="H77" s="17"/>
      <c r="I77" s="10"/>
    </row>
    <row r="78" spans="2:13">
      <c r="B78" s="32"/>
      <c r="C78" s="17"/>
      <c r="D78" s="17"/>
      <c r="E78" s="8">
        <f t="shared" si="1"/>
        <v>12122900</v>
      </c>
      <c r="F78" s="17"/>
      <c r="G78" s="17"/>
      <c r="H78" s="17"/>
      <c r="I78" s="10"/>
      <c r="J78" s="20"/>
      <c r="K78" s="20"/>
    </row>
    <row r="79" spans="2:13">
      <c r="B79" s="32"/>
      <c r="C79" s="17"/>
      <c r="D79" s="17"/>
      <c r="E79" s="8">
        <f t="shared" si="1"/>
        <v>12122900</v>
      </c>
      <c r="F79" s="17"/>
      <c r="G79" s="17"/>
      <c r="H79" s="17"/>
      <c r="I79" s="10"/>
    </row>
    <row r="80" spans="2:13">
      <c r="B80" s="32"/>
      <c r="C80" s="17"/>
      <c r="D80" s="17"/>
      <c r="E80" s="8">
        <f t="shared" si="1"/>
        <v>12122900</v>
      </c>
      <c r="F80" s="17"/>
      <c r="G80" s="17"/>
      <c r="H80" s="17"/>
      <c r="I80" s="10"/>
      <c r="J80" s="20"/>
      <c r="K80" s="20"/>
    </row>
    <row r="81" spans="1:12">
      <c r="B81" s="32"/>
      <c r="C81" s="17"/>
      <c r="D81" s="17"/>
      <c r="E81" s="8">
        <f t="shared" si="1"/>
        <v>12122900</v>
      </c>
      <c r="F81" s="17"/>
      <c r="G81" s="17"/>
      <c r="H81" s="17"/>
      <c r="I81" s="10"/>
      <c r="J81" s="20"/>
      <c r="K81" s="20"/>
    </row>
    <row r="82" spans="1:12">
      <c r="B82" s="32"/>
      <c r="C82" s="17"/>
      <c r="D82" s="17"/>
      <c r="E82" s="8">
        <f t="shared" si="1"/>
        <v>12122900</v>
      </c>
      <c r="F82" s="17"/>
      <c r="G82" s="17"/>
      <c r="H82" s="17"/>
      <c r="I82" s="10"/>
      <c r="J82" s="20"/>
      <c r="K82" s="20"/>
    </row>
    <row r="83" spans="1:12">
      <c r="B83" s="32"/>
      <c r="C83" s="36"/>
      <c r="D83" s="17"/>
      <c r="E83" s="8">
        <f t="shared" si="1"/>
        <v>12122900</v>
      </c>
      <c r="F83" s="36"/>
      <c r="G83" s="36"/>
      <c r="H83" s="36"/>
      <c r="I83" s="10"/>
    </row>
    <row r="84" spans="1:12">
      <c r="B84" s="32"/>
      <c r="C84" s="17"/>
      <c r="D84" s="17"/>
      <c r="E84" s="8">
        <f t="shared" si="1"/>
        <v>12122900</v>
      </c>
      <c r="F84" s="17"/>
      <c r="G84" s="17"/>
      <c r="H84" s="17"/>
      <c r="I84" s="10"/>
    </row>
    <row r="85" spans="1:12">
      <c r="B85" s="32"/>
      <c r="C85" s="17"/>
      <c r="D85" s="17"/>
      <c r="E85" s="8">
        <f t="shared" si="1"/>
        <v>12122900</v>
      </c>
      <c r="F85" s="17"/>
      <c r="G85" s="17"/>
      <c r="H85" s="17"/>
      <c r="I85" s="10"/>
    </row>
    <row r="86" spans="1:12">
      <c r="B86" s="32"/>
      <c r="C86" s="17"/>
      <c r="D86" s="17"/>
      <c r="E86" s="8">
        <f t="shared" si="1"/>
        <v>12122900</v>
      </c>
      <c r="F86" s="17"/>
      <c r="G86" s="17"/>
      <c r="H86" s="17"/>
      <c r="I86" s="10"/>
    </row>
    <row r="87" spans="1:12">
      <c r="B87" s="32"/>
      <c r="C87" s="17"/>
      <c r="D87" s="17"/>
      <c r="E87" s="8">
        <f t="shared" si="1"/>
        <v>12122900</v>
      </c>
      <c r="F87" s="17"/>
      <c r="G87" s="17"/>
      <c r="H87" s="17"/>
      <c r="I87" s="10"/>
      <c r="J87" s="10"/>
      <c r="K87" s="10"/>
      <c r="L87" s="10"/>
    </row>
    <row r="88" spans="1:12">
      <c r="B88" s="32"/>
      <c r="C88" s="17"/>
      <c r="D88" s="17"/>
      <c r="E88" s="8">
        <f t="shared" si="1"/>
        <v>12122900</v>
      </c>
      <c r="F88" s="17"/>
      <c r="G88" s="17"/>
      <c r="H88" s="17"/>
      <c r="I88" s="10"/>
    </row>
    <row r="89" spans="1:12">
      <c r="B89" s="32"/>
      <c r="C89" s="17"/>
      <c r="D89" s="17"/>
      <c r="E89" s="8">
        <f t="shared" si="1"/>
        <v>12122900</v>
      </c>
      <c r="F89" s="17"/>
      <c r="G89" s="17"/>
      <c r="H89" s="17"/>
      <c r="I89" s="10"/>
      <c r="J89" s="10"/>
      <c r="K89" s="10"/>
    </row>
    <row r="90" spans="1:12">
      <c r="B90" s="2"/>
      <c r="C90" s="16"/>
      <c r="D90" s="16"/>
      <c r="E90" s="8">
        <f t="shared" si="1"/>
        <v>12122900</v>
      </c>
      <c r="F90" s="10"/>
      <c r="G90" s="10"/>
      <c r="H90" s="10"/>
      <c r="I90" s="10"/>
      <c r="J90" s="10"/>
      <c r="K90" s="10"/>
    </row>
    <row r="91" spans="1:12">
      <c r="B91" s="2"/>
      <c r="C91" s="16"/>
      <c r="D91" s="16"/>
      <c r="E91" s="8">
        <f t="shared" si="1"/>
        <v>12122900</v>
      </c>
      <c r="F91" s="10"/>
      <c r="G91" s="10"/>
      <c r="H91" s="17"/>
      <c r="I91" s="10"/>
      <c r="J91" s="10"/>
      <c r="K91" s="10"/>
    </row>
    <row r="92" spans="1:12">
      <c r="B92" s="39"/>
      <c r="C92" s="36"/>
      <c r="D92" s="36"/>
      <c r="E92" s="8">
        <f t="shared" si="1"/>
        <v>12122900</v>
      </c>
      <c r="F92" s="48"/>
      <c r="G92" s="48"/>
      <c r="H92" s="36"/>
      <c r="I92" s="10"/>
      <c r="J92" s="10"/>
      <c r="K92" s="10"/>
    </row>
    <row r="93" spans="1:12">
      <c r="B93" s="2"/>
      <c r="C93" s="16"/>
      <c r="D93" s="16"/>
      <c r="E93" s="8">
        <f t="shared" si="1"/>
        <v>12122900</v>
      </c>
      <c r="F93" s="17"/>
      <c r="G93" s="17"/>
      <c r="H93" s="10"/>
      <c r="I93" s="48"/>
      <c r="J93" s="10"/>
      <c r="K93" s="10"/>
    </row>
    <row r="94" spans="1:12">
      <c r="B94" s="2"/>
      <c r="C94" s="16"/>
      <c r="D94" s="16"/>
      <c r="E94" s="8">
        <f t="shared" si="1"/>
        <v>12122900</v>
      </c>
      <c r="F94" s="17"/>
      <c r="G94" s="17"/>
      <c r="H94" s="17"/>
      <c r="I94" s="48"/>
      <c r="J94" s="10"/>
      <c r="K94" s="10"/>
    </row>
    <row r="95" spans="1:12">
      <c r="A95" s="44"/>
      <c r="B95" s="44"/>
      <c r="C95" s="43"/>
      <c r="D95" s="43">
        <v>-48900</v>
      </c>
      <c r="E95" s="8">
        <f t="shared" si="1"/>
        <v>12074000</v>
      </c>
      <c r="F95" s="43"/>
      <c r="G95" s="43"/>
      <c r="H95" s="43"/>
      <c r="I95" s="44" t="s">
        <v>263</v>
      </c>
    </row>
    <row r="96" spans="1:12">
      <c r="B96" s="39"/>
      <c r="C96" s="17"/>
      <c r="D96" s="17"/>
      <c r="E96" s="8">
        <f t="shared" si="1"/>
        <v>12074000</v>
      </c>
      <c r="F96" s="17"/>
      <c r="G96" s="17"/>
      <c r="H96" s="17"/>
      <c r="I96" s="10"/>
    </row>
    <row r="97" spans="2:14">
      <c r="B97" s="32"/>
      <c r="C97" s="17"/>
      <c r="D97" s="17"/>
      <c r="E97" s="8">
        <f t="shared" si="1"/>
        <v>12074000</v>
      </c>
      <c r="F97" s="17"/>
      <c r="G97" s="17"/>
      <c r="H97" s="17"/>
      <c r="I97" s="10"/>
    </row>
    <row r="98" spans="2:14">
      <c r="B98" s="39"/>
      <c r="C98" s="17"/>
      <c r="D98" s="17"/>
      <c r="E98" s="8">
        <f t="shared" si="1"/>
        <v>12074000</v>
      </c>
      <c r="F98" s="36"/>
      <c r="G98" s="36"/>
      <c r="H98" s="36"/>
    </row>
    <row r="99" spans="2:14">
      <c r="B99" s="2"/>
      <c r="C99" s="16"/>
      <c r="D99" s="16"/>
      <c r="E99" s="8">
        <f t="shared" si="1"/>
        <v>12074000</v>
      </c>
      <c r="F99" s="17"/>
      <c r="G99" s="17"/>
      <c r="H99" s="17"/>
      <c r="I99" s="10"/>
      <c r="K99" s="44" t="s">
        <v>790</v>
      </c>
    </row>
    <row r="100" spans="2:14">
      <c r="B100" s="2"/>
      <c r="C100" s="16"/>
      <c r="D100" s="16"/>
      <c r="E100" s="8">
        <f t="shared" si="1"/>
        <v>12074000</v>
      </c>
      <c r="F100" s="17"/>
      <c r="G100" s="17"/>
      <c r="H100" s="17"/>
      <c r="I100" s="48"/>
      <c r="J100" s="48"/>
      <c r="K100" s="44" t="s">
        <v>784</v>
      </c>
      <c r="L100" s="53">
        <v>-18000000</v>
      </c>
      <c r="M100" s="44" t="s">
        <v>788</v>
      </c>
      <c r="N100" s="44"/>
    </row>
    <row r="101" spans="2:14">
      <c r="B101" s="2"/>
      <c r="C101" s="16"/>
      <c r="D101" s="16"/>
      <c r="E101" s="8">
        <f t="shared" si="1"/>
        <v>12074000</v>
      </c>
      <c r="F101" s="17"/>
      <c r="G101" s="17"/>
      <c r="H101" s="17"/>
      <c r="I101" s="48"/>
      <c r="J101" s="48"/>
      <c r="K101" s="44" t="s">
        <v>784</v>
      </c>
      <c r="L101" s="53">
        <v>-35000000</v>
      </c>
      <c r="M101" s="44" t="s">
        <v>789</v>
      </c>
      <c r="N101" s="44"/>
    </row>
    <row r="102" spans="2:14">
      <c r="B102" s="2"/>
      <c r="C102" s="16"/>
      <c r="D102" s="16"/>
      <c r="E102" s="8">
        <f t="shared" si="1"/>
        <v>12074000</v>
      </c>
      <c r="F102" s="16"/>
      <c r="G102" s="16"/>
      <c r="H102" s="16"/>
      <c r="I102" s="48"/>
      <c r="J102" s="48"/>
      <c r="K102" s="44" t="s">
        <v>784</v>
      </c>
      <c r="L102" s="53">
        <v>-10000000</v>
      </c>
      <c r="M102" s="44" t="s">
        <v>782</v>
      </c>
      <c r="N102" s="44"/>
    </row>
    <row r="103" spans="2:14">
      <c r="B103" s="2"/>
      <c r="C103" s="16"/>
      <c r="D103" s="16"/>
      <c r="E103" s="8">
        <f t="shared" si="1"/>
        <v>12074000</v>
      </c>
      <c r="F103" s="16"/>
      <c r="G103" s="16"/>
      <c r="H103" s="16"/>
      <c r="I103" s="54"/>
      <c r="J103" s="48"/>
      <c r="K103" s="44" t="s">
        <v>785</v>
      </c>
      <c r="L103" s="53">
        <f>SUM(L100:L102)</f>
        <v>-63000000</v>
      </c>
      <c r="M103" s="44"/>
      <c r="N103" s="44"/>
    </row>
    <row r="104" spans="2:14">
      <c r="B104" s="2"/>
      <c r="C104" s="16"/>
      <c r="D104" s="16"/>
      <c r="E104" s="8">
        <f t="shared" si="1"/>
        <v>12074000</v>
      </c>
      <c r="F104" s="16"/>
      <c r="G104" s="16"/>
      <c r="H104" s="16"/>
      <c r="I104" s="48"/>
      <c r="J104" s="48"/>
      <c r="K104" s="44"/>
      <c r="L104" s="53">
        <v>80000000</v>
      </c>
      <c r="M104" s="44" t="s">
        <v>713</v>
      </c>
      <c r="N104" s="44"/>
    </row>
    <row r="105" spans="2:14">
      <c r="B105" s="2"/>
      <c r="C105" s="16"/>
      <c r="D105" s="16"/>
      <c r="E105" s="8">
        <f t="shared" si="1"/>
        <v>12074000</v>
      </c>
      <c r="F105" s="16"/>
      <c r="G105" s="16"/>
      <c r="H105" s="16"/>
      <c r="I105" s="48"/>
      <c r="J105" s="48"/>
      <c r="K105" s="44"/>
      <c r="L105" s="53">
        <f>L103+L104</f>
        <v>17000000</v>
      </c>
      <c r="M105" s="44" t="s">
        <v>714</v>
      </c>
      <c r="N105" s="44"/>
    </row>
    <row r="106" spans="2:14">
      <c r="B106" s="2"/>
      <c r="C106" s="16"/>
      <c r="D106" s="16"/>
      <c r="E106" s="8">
        <f t="shared" si="1"/>
        <v>12074000</v>
      </c>
      <c r="F106" s="16"/>
      <c r="G106" s="16"/>
      <c r="H106" s="16"/>
      <c r="I106" s="10"/>
      <c r="J106" s="10"/>
      <c r="K106" s="44" t="s">
        <v>784</v>
      </c>
      <c r="L106" s="53">
        <v>-10000000</v>
      </c>
      <c r="M106" s="44" t="s">
        <v>783</v>
      </c>
      <c r="N106" s="19"/>
    </row>
    <row r="107" spans="2:14">
      <c r="B107" s="2"/>
      <c r="C107" s="16"/>
      <c r="D107" s="16"/>
      <c r="E107" s="8">
        <f t="shared" si="1"/>
        <v>12074000</v>
      </c>
      <c r="F107" s="16"/>
      <c r="G107" s="16"/>
      <c r="H107" s="16"/>
      <c r="K107" s="44" t="s">
        <v>784</v>
      </c>
      <c r="L107" s="53">
        <v>-7000000</v>
      </c>
      <c r="M107" s="44" t="s">
        <v>786</v>
      </c>
      <c r="N107" s="19"/>
    </row>
    <row r="108" spans="2:14">
      <c r="B108" s="2"/>
      <c r="C108" s="16"/>
      <c r="D108" s="16"/>
      <c r="E108" s="8">
        <f t="shared" si="1"/>
        <v>12074000</v>
      </c>
      <c r="F108" s="16"/>
      <c r="G108" s="16"/>
      <c r="H108" s="16"/>
      <c r="K108" s="44" t="s">
        <v>714</v>
      </c>
      <c r="L108" s="53">
        <f>L105+L106+L107</f>
        <v>0</v>
      </c>
    </row>
    <row r="109" spans="2:14">
      <c r="B109" s="2"/>
      <c r="C109" s="16"/>
      <c r="D109" s="16"/>
      <c r="E109" s="8">
        <f t="shared" si="1"/>
        <v>12074000</v>
      </c>
      <c r="F109" s="16"/>
      <c r="G109" s="16"/>
      <c r="H109" s="16"/>
    </row>
    <row r="110" spans="2:14">
      <c r="B110" s="2"/>
      <c r="C110" s="17"/>
      <c r="D110" s="17"/>
      <c r="E110" s="8">
        <f t="shared" si="1"/>
        <v>12074000</v>
      </c>
      <c r="F110" s="17"/>
      <c r="G110" s="17"/>
      <c r="H110" s="17"/>
      <c r="I110" s="10"/>
    </row>
    <row r="111" spans="2:14">
      <c r="B111" s="32"/>
      <c r="C111" s="17"/>
      <c r="D111" s="17"/>
      <c r="E111" s="8">
        <f t="shared" si="1"/>
        <v>12074000</v>
      </c>
      <c r="F111" s="17"/>
      <c r="G111" s="17"/>
      <c r="H111" s="17"/>
      <c r="I111" s="10"/>
      <c r="J111" s="10"/>
      <c r="K111" s="10"/>
      <c r="L111" s="10"/>
      <c r="M111" s="10"/>
    </row>
    <row r="112" spans="2:14">
      <c r="B112" s="32"/>
      <c r="C112" s="17"/>
      <c r="D112" s="17"/>
      <c r="E112" s="8">
        <f t="shared" si="1"/>
        <v>12074000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32"/>
      <c r="C113" s="17"/>
      <c r="D113" s="17"/>
      <c r="E113" s="8">
        <f t="shared" si="1"/>
        <v>12074000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2"/>
      <c r="C114" s="16"/>
      <c r="D114" s="16"/>
      <c r="E114" s="8">
        <f t="shared" si="1"/>
        <v>12074000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12074000</v>
      </c>
      <c r="F115" s="17"/>
      <c r="G115" s="17"/>
      <c r="H115" s="17"/>
      <c r="I115" s="10"/>
      <c r="J115" s="10"/>
      <c r="K115" s="10"/>
      <c r="L115" s="10"/>
      <c r="M115" s="10"/>
    </row>
    <row r="116" spans="2:13">
      <c r="B116" s="2"/>
      <c r="C116" s="16"/>
      <c r="D116" s="16"/>
      <c r="E116" s="8">
        <f t="shared" si="1"/>
        <v>12074000</v>
      </c>
      <c r="F116" s="17"/>
      <c r="G116" s="17"/>
      <c r="H116" s="17"/>
      <c r="I116" s="10"/>
      <c r="J116" s="10"/>
      <c r="K116" s="10"/>
      <c r="L116" s="10"/>
      <c r="M116" s="10"/>
    </row>
    <row r="117" spans="2:13">
      <c r="B117" s="2"/>
      <c r="C117" s="16"/>
      <c r="D117" s="16"/>
      <c r="E117" s="8">
        <f t="shared" si="1"/>
        <v>12074000</v>
      </c>
      <c r="F117" s="16"/>
      <c r="G117" s="16"/>
      <c r="H117" s="16"/>
    </row>
    <row r="118" spans="2:13">
      <c r="B118" s="2"/>
      <c r="C118" s="16"/>
      <c r="D118" s="16"/>
      <c r="E118" s="8">
        <f t="shared" si="1"/>
        <v>12074000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12074000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12074000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12074000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12074000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12074000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12074000</v>
      </c>
      <c r="F124" s="16"/>
      <c r="G124" s="16"/>
      <c r="H124" s="16"/>
    </row>
    <row r="125" spans="2:13">
      <c r="B125" s="2"/>
      <c r="C125" s="16"/>
      <c r="D125" s="16"/>
      <c r="E125" s="8">
        <f t="shared" si="1"/>
        <v>12074000</v>
      </c>
      <c r="F125" s="16"/>
      <c r="G125" s="16"/>
      <c r="H125" s="16"/>
    </row>
    <row r="126" spans="2:13">
      <c r="B126" s="2"/>
      <c r="C126" s="16"/>
      <c r="D126" s="16"/>
      <c r="E126" s="8">
        <f t="shared" si="1"/>
        <v>12074000</v>
      </c>
      <c r="F126" s="16"/>
      <c r="G126" s="16"/>
      <c r="H126" s="16"/>
    </row>
    <row r="127" spans="2:13">
      <c r="C127" s="16"/>
      <c r="D127" s="16"/>
      <c r="E127" s="8">
        <f t="shared" si="1"/>
        <v>12074000</v>
      </c>
      <c r="G127" s="16"/>
      <c r="I127" s="24"/>
    </row>
    <row r="128" spans="2:13">
      <c r="C128" s="16"/>
      <c r="D128" s="16"/>
      <c r="E128" s="8">
        <f t="shared" si="1"/>
        <v>12074000</v>
      </c>
      <c r="I128" s="24"/>
    </row>
    <row r="129" spans="2:8">
      <c r="B129" s="2"/>
      <c r="C129" s="16"/>
      <c r="D129" s="16"/>
      <c r="E129" s="8">
        <f t="shared" si="1"/>
        <v>12074000</v>
      </c>
      <c r="F129" s="16"/>
      <c r="G129" s="16"/>
      <c r="H129" s="16"/>
    </row>
    <row r="130" spans="2:8">
      <c r="C130" s="16"/>
      <c r="D130" s="16"/>
      <c r="E130" s="8">
        <f t="shared" si="1"/>
        <v>12074000</v>
      </c>
      <c r="F130" s="16"/>
      <c r="G130" s="16"/>
      <c r="H130" s="16"/>
    </row>
    <row r="131" spans="2:8">
      <c r="C131" s="16"/>
      <c r="D131" s="16"/>
      <c r="E131" s="8">
        <f t="shared" si="1"/>
        <v>12074000</v>
      </c>
      <c r="F131" s="16"/>
      <c r="G131" s="16"/>
      <c r="H131" s="16"/>
    </row>
    <row r="132" spans="2:8">
      <c r="C132" s="16"/>
      <c r="D132" s="16"/>
      <c r="E132" s="8">
        <f t="shared" si="1"/>
        <v>12074000</v>
      </c>
      <c r="F132" s="16"/>
      <c r="G132" s="16"/>
      <c r="H132" s="16"/>
    </row>
    <row r="133" spans="2:8">
      <c r="C133" s="16"/>
      <c r="D133" s="16"/>
      <c r="E133" s="8">
        <f t="shared" si="1"/>
        <v>12074000</v>
      </c>
      <c r="F133" s="16"/>
      <c r="G133" s="16"/>
      <c r="H133" s="16"/>
    </row>
    <row r="134" spans="2:8">
      <c r="B134" s="2"/>
      <c r="C134" s="16"/>
      <c r="D134" s="16"/>
      <c r="E134" s="8">
        <f t="shared" ref="E134:E155" si="2">E133+C134+D134</f>
        <v>12074000</v>
      </c>
      <c r="F134" s="16"/>
      <c r="G134" s="16"/>
      <c r="H134" s="16"/>
    </row>
    <row r="135" spans="2:8">
      <c r="B135" s="2"/>
      <c r="C135" s="16"/>
      <c r="D135" s="16"/>
      <c r="E135" s="8">
        <f t="shared" si="2"/>
        <v>12074000</v>
      </c>
      <c r="F135" s="16"/>
      <c r="G135" s="16"/>
      <c r="H135" s="16"/>
    </row>
    <row r="136" spans="2:8">
      <c r="C136" s="16"/>
      <c r="D136" s="16"/>
      <c r="E136" s="8">
        <f t="shared" si="2"/>
        <v>12074000</v>
      </c>
      <c r="F136" s="16"/>
      <c r="G136" s="16"/>
      <c r="H136" s="16"/>
    </row>
    <row r="137" spans="2:8">
      <c r="C137" s="16"/>
      <c r="D137" s="16"/>
      <c r="E137" s="8">
        <f t="shared" si="2"/>
        <v>12074000</v>
      </c>
      <c r="F137" s="16"/>
      <c r="G137" s="16"/>
      <c r="H137" s="16"/>
    </row>
    <row r="138" spans="2:8">
      <c r="C138" s="16"/>
      <c r="D138" s="16"/>
      <c r="E138" s="8">
        <f t="shared" si="2"/>
        <v>12074000</v>
      </c>
      <c r="F138" s="16"/>
      <c r="G138" s="16"/>
      <c r="H138" s="16"/>
    </row>
    <row r="139" spans="2:8">
      <c r="C139" s="16"/>
      <c r="D139" s="16"/>
      <c r="E139" s="8">
        <f t="shared" si="2"/>
        <v>12074000</v>
      </c>
      <c r="F139" s="16"/>
      <c r="G139" s="16"/>
      <c r="H139" s="16"/>
    </row>
    <row r="140" spans="2:8">
      <c r="C140" s="16"/>
      <c r="D140" s="16"/>
      <c r="E140" s="8">
        <f t="shared" si="2"/>
        <v>12074000</v>
      </c>
      <c r="F140" s="16"/>
      <c r="G140" s="16"/>
      <c r="H140" s="16"/>
    </row>
    <row r="141" spans="2:8">
      <c r="C141" s="16"/>
      <c r="D141" s="16"/>
      <c r="E141" s="8">
        <f t="shared" si="2"/>
        <v>12074000</v>
      </c>
      <c r="F141" s="16"/>
      <c r="G141" s="16"/>
      <c r="H141" s="16"/>
    </row>
    <row r="142" spans="2:8">
      <c r="C142" s="16"/>
      <c r="D142" s="16"/>
      <c r="E142" s="8">
        <f t="shared" si="2"/>
        <v>12074000</v>
      </c>
      <c r="F142" s="16"/>
      <c r="G142" s="16"/>
      <c r="H142" s="16"/>
    </row>
    <row r="143" spans="2:8">
      <c r="C143" s="16"/>
      <c r="D143" s="16"/>
      <c r="E143" s="8">
        <f t="shared" si="2"/>
        <v>12074000</v>
      </c>
      <c r="F143" s="16"/>
      <c r="G143" s="16"/>
      <c r="H143" s="16"/>
    </row>
    <row r="144" spans="2:8">
      <c r="C144" s="16"/>
      <c r="D144" s="16"/>
      <c r="E144" s="8">
        <f t="shared" si="2"/>
        <v>12074000</v>
      </c>
      <c r="F144" s="16"/>
      <c r="G144" s="16"/>
      <c r="H144" s="16"/>
    </row>
    <row r="145" spans="3:12">
      <c r="C145" s="16"/>
      <c r="D145" s="16"/>
      <c r="E145" s="8">
        <f t="shared" si="2"/>
        <v>12074000</v>
      </c>
      <c r="F145" s="16"/>
      <c r="G145" s="16"/>
      <c r="H145" s="16"/>
    </row>
    <row r="146" spans="3:12">
      <c r="C146" s="16"/>
      <c r="D146" s="16"/>
      <c r="E146" s="8">
        <f t="shared" si="2"/>
        <v>12074000</v>
      </c>
      <c r="F146" s="16"/>
      <c r="G146" s="16"/>
      <c r="H146" s="16"/>
    </row>
    <row r="147" spans="3:12">
      <c r="C147" s="16"/>
      <c r="D147" s="16"/>
      <c r="E147" s="8">
        <f>E146+C147+D147</f>
        <v>12074000</v>
      </c>
      <c r="F147" s="16"/>
      <c r="G147" s="16"/>
      <c r="H147" s="16"/>
    </row>
    <row r="148" spans="3:12">
      <c r="C148" s="16"/>
      <c r="D148" s="16"/>
      <c r="E148" s="8">
        <f t="shared" si="2"/>
        <v>12074000</v>
      </c>
      <c r="F148" s="16"/>
      <c r="G148" s="16"/>
      <c r="H148" s="16"/>
    </row>
    <row r="149" spans="3:12">
      <c r="C149" s="16"/>
      <c r="D149" s="16"/>
      <c r="E149" s="8">
        <f t="shared" si="2"/>
        <v>12074000</v>
      </c>
      <c r="F149" s="16"/>
      <c r="G149" s="16"/>
      <c r="H149" s="16"/>
    </row>
    <row r="150" spans="3:12">
      <c r="C150" s="16"/>
      <c r="D150" s="16">
        <v>-10000000</v>
      </c>
      <c r="E150" s="8">
        <f t="shared" si="2"/>
        <v>2074000</v>
      </c>
      <c r="F150" s="16"/>
      <c r="G150" s="16"/>
      <c r="H150" s="16"/>
      <c r="I150" s="1" t="s">
        <v>557</v>
      </c>
    </row>
    <row r="151" spans="3:12">
      <c r="C151" s="16"/>
      <c r="D151" s="16"/>
      <c r="E151" s="8">
        <f t="shared" si="2"/>
        <v>2074000</v>
      </c>
      <c r="F151" s="16"/>
      <c r="G151" s="16"/>
      <c r="H151" s="16"/>
      <c r="I151" s="2"/>
    </row>
    <row r="152" spans="3:12">
      <c r="C152" s="16"/>
      <c r="D152" s="16"/>
      <c r="E152" s="8">
        <f t="shared" si="2"/>
        <v>2074000</v>
      </c>
      <c r="F152" s="16"/>
      <c r="G152" s="16"/>
      <c r="H152" s="16"/>
      <c r="J152" s="4"/>
    </row>
    <row r="153" spans="3:12">
      <c r="C153" s="16"/>
      <c r="D153" s="16"/>
      <c r="E153" s="8">
        <f t="shared" si="2"/>
        <v>2074000</v>
      </c>
      <c r="F153" s="16"/>
      <c r="G153" s="16"/>
      <c r="H153" s="16"/>
      <c r="J153" s="4"/>
      <c r="K153" s="2"/>
      <c r="L153" s="20"/>
    </row>
    <row r="154" spans="3:12">
      <c r="C154" s="16"/>
      <c r="D154" s="16"/>
      <c r="E154" s="8">
        <f>E153+C154+D154</f>
        <v>2074000</v>
      </c>
      <c r="F154" s="16"/>
      <c r="G154" s="16"/>
      <c r="H154" s="16"/>
      <c r="J154" s="4"/>
    </row>
    <row r="155" spans="3:12">
      <c r="C155" s="4"/>
      <c r="D155" s="16"/>
      <c r="E155" s="8">
        <f t="shared" si="2"/>
        <v>2074000</v>
      </c>
      <c r="F155" s="4"/>
      <c r="G155" s="4"/>
      <c r="H155" s="4"/>
      <c r="J155" s="4"/>
    </row>
    <row r="156" spans="3:12">
      <c r="C156" s="4"/>
      <c r="D156" s="4"/>
      <c r="E156" s="8"/>
      <c r="F156" s="4"/>
      <c r="G156" s="4"/>
      <c r="H156" s="4"/>
    </row>
    <row r="157" spans="3:12">
      <c r="C157" s="4"/>
      <c r="D157" s="4"/>
      <c r="E157" s="8"/>
      <c r="F157" s="4"/>
      <c r="G157" s="4"/>
      <c r="H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C160" s="4"/>
      <c r="D160" s="4"/>
      <c r="E160" s="8"/>
      <c r="F160" s="4"/>
      <c r="G160" s="4"/>
      <c r="H160" s="4"/>
    </row>
    <row r="161" spans="3:8">
      <c r="C161" s="4"/>
      <c r="D161" s="4"/>
      <c r="E161" s="8"/>
      <c r="F161" s="4"/>
      <c r="G161" s="4"/>
      <c r="H161" s="4"/>
    </row>
    <row r="162" spans="3:8">
      <c r="E162" s="7"/>
    </row>
    <row r="163" spans="3:8">
      <c r="E163" s="7"/>
    </row>
    <row r="164" spans="3:8">
      <c r="E164" s="7"/>
    </row>
  </sheetData>
  <pageMargins left="0.7" right="0.7" top="0.75" bottom="0.75" header="0.3" footer="0.3"/>
  <pageSetup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>
  <dimension ref="A2:AJ165"/>
  <sheetViews>
    <sheetView workbookViewId="0">
      <selection activeCell="I32" sqref="I32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3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3">
      <c r="C3" s="3"/>
      <c r="D3" s="3"/>
      <c r="E3" s="6"/>
      <c r="I3" s="3"/>
      <c r="L3" s="68"/>
      <c r="M3" s="68"/>
    </row>
    <row r="4" spans="2:13">
      <c r="B4" s="13" t="s">
        <v>36</v>
      </c>
      <c r="C4" s="13"/>
      <c r="D4" s="13"/>
      <c r="E4" s="14">
        <v>12122900</v>
      </c>
      <c r="F4" s="29">
        <v>0</v>
      </c>
      <c r="G4" s="13"/>
      <c r="H4" s="22">
        <v>101368100</v>
      </c>
      <c r="K4" s="69" t="s">
        <v>1247</v>
      </c>
      <c r="L4" s="47"/>
    </row>
    <row r="5" spans="2:13">
      <c r="B5" s="2"/>
      <c r="C5" s="16"/>
      <c r="D5" s="16"/>
      <c r="E5" s="8">
        <f>E4+C5+D5</f>
        <v>12122900</v>
      </c>
      <c r="F5" s="17"/>
      <c r="G5" s="17"/>
      <c r="H5" s="17"/>
      <c r="K5" s="47">
        <v>44294</v>
      </c>
      <c r="L5" s="70">
        <v>10000000</v>
      </c>
    </row>
    <row r="6" spans="2:13">
      <c r="B6" s="2">
        <v>44348</v>
      </c>
      <c r="C6" s="16"/>
      <c r="D6" s="16">
        <v>-25000</v>
      </c>
      <c r="E6" s="8">
        <f t="shared" ref="E6:E70" si="0">E5+C6+D6</f>
        <v>12097900</v>
      </c>
      <c r="F6" s="17"/>
      <c r="G6" s="17"/>
      <c r="H6" s="17"/>
      <c r="I6" s="52" t="s">
        <v>1231</v>
      </c>
      <c r="J6" s="10"/>
      <c r="K6" s="47">
        <v>44308</v>
      </c>
      <c r="L6" s="70">
        <v>49500000</v>
      </c>
    </row>
    <row r="7" spans="2:13">
      <c r="B7" s="2">
        <v>44348</v>
      </c>
      <c r="C7" s="16"/>
      <c r="D7" s="16">
        <v>-10000</v>
      </c>
      <c r="E7" s="8">
        <f>E6+C7+D7</f>
        <v>12087900</v>
      </c>
      <c r="F7" s="17"/>
      <c r="G7" s="17"/>
      <c r="H7" s="17"/>
      <c r="I7" s="52" t="s">
        <v>1235</v>
      </c>
      <c r="J7" s="10"/>
      <c r="K7" s="47">
        <v>44312</v>
      </c>
      <c r="L7" s="70">
        <v>20000000</v>
      </c>
    </row>
    <row r="8" spans="2:13">
      <c r="B8" s="2">
        <v>44350</v>
      </c>
      <c r="C8" s="16"/>
      <c r="D8" s="16">
        <v>-80000</v>
      </c>
      <c r="E8" s="8">
        <f t="shared" si="0"/>
        <v>12007900</v>
      </c>
      <c r="F8" s="16"/>
      <c r="G8" s="17"/>
      <c r="H8" s="17"/>
      <c r="I8" s="52" t="s">
        <v>1232</v>
      </c>
      <c r="J8" s="10"/>
      <c r="K8" s="47">
        <v>44320</v>
      </c>
      <c r="L8" s="70">
        <v>5500000</v>
      </c>
    </row>
    <row r="9" spans="2:13">
      <c r="B9" s="2">
        <v>44350</v>
      </c>
      <c r="C9" s="16"/>
      <c r="D9" s="16">
        <v>-112000</v>
      </c>
      <c r="E9" s="8">
        <f t="shared" si="0"/>
        <v>11895900</v>
      </c>
      <c r="F9" s="17"/>
      <c r="G9" s="17"/>
      <c r="H9" s="17">
        <v>-112000</v>
      </c>
      <c r="I9" s="52" t="s">
        <v>1233</v>
      </c>
      <c r="J9" s="10"/>
      <c r="K9" s="68"/>
      <c r="L9" s="71">
        <f>SUM(L5:L8)</f>
        <v>85000000</v>
      </c>
    </row>
    <row r="10" spans="2:13">
      <c r="B10" s="2">
        <v>44350</v>
      </c>
      <c r="C10" s="16">
        <v>40000</v>
      </c>
      <c r="D10" s="16"/>
      <c r="E10" s="8">
        <f t="shared" si="0"/>
        <v>11935900</v>
      </c>
      <c r="F10" s="17"/>
      <c r="G10" s="17"/>
      <c r="H10" s="17"/>
      <c r="I10" s="10" t="s">
        <v>1234</v>
      </c>
      <c r="J10" s="10"/>
      <c r="K10" s="10"/>
    </row>
    <row r="11" spans="2:13">
      <c r="B11" s="2">
        <v>44356</v>
      </c>
      <c r="C11" s="17">
        <v>460000</v>
      </c>
      <c r="D11" s="17"/>
      <c r="E11" s="8">
        <f t="shared" si="0"/>
        <v>12395900</v>
      </c>
      <c r="F11" s="17"/>
      <c r="G11" s="17"/>
      <c r="H11" s="17"/>
      <c r="I11" s="1" t="s">
        <v>1246</v>
      </c>
      <c r="J11" s="50"/>
      <c r="K11" s="1" t="s">
        <v>1248</v>
      </c>
    </row>
    <row r="12" spans="2:13">
      <c r="B12" s="2">
        <v>44357</v>
      </c>
      <c r="C12" s="17"/>
      <c r="D12" s="17">
        <v>-3700</v>
      </c>
      <c r="E12" s="8">
        <f t="shared" si="0"/>
        <v>12392200</v>
      </c>
      <c r="F12" s="17"/>
      <c r="G12" s="17"/>
      <c r="H12" s="17"/>
      <c r="I12" s="52" t="s">
        <v>1244</v>
      </c>
      <c r="J12" s="50"/>
      <c r="K12" s="2">
        <v>43649</v>
      </c>
      <c r="L12" s="20">
        <v>68000000</v>
      </c>
      <c r="M12" s="1" t="s">
        <v>1249</v>
      </c>
    </row>
    <row r="13" spans="2:13">
      <c r="B13" s="2">
        <v>44357</v>
      </c>
      <c r="C13" s="17"/>
      <c r="D13" s="17">
        <v>-150000</v>
      </c>
      <c r="E13" s="8">
        <f t="shared" si="0"/>
        <v>12242200</v>
      </c>
      <c r="F13" s="17"/>
      <c r="G13" s="17"/>
      <c r="H13" s="17"/>
      <c r="I13" s="52" t="s">
        <v>1245</v>
      </c>
      <c r="J13" s="50"/>
      <c r="K13" s="32">
        <v>43649</v>
      </c>
      <c r="L13" s="16">
        <v>-1300000</v>
      </c>
      <c r="M13" s="1" t="s">
        <v>1250</v>
      </c>
    </row>
    <row r="14" spans="2:13">
      <c r="B14" s="2">
        <v>44357</v>
      </c>
      <c r="C14" s="17"/>
      <c r="D14" s="17"/>
      <c r="E14" s="8">
        <f t="shared" si="0"/>
        <v>12242200</v>
      </c>
      <c r="F14" s="17"/>
      <c r="G14" s="17"/>
      <c r="H14" s="17">
        <v>-91900</v>
      </c>
      <c r="I14" s="1" t="s">
        <v>62</v>
      </c>
      <c r="J14" s="50"/>
      <c r="K14" s="2">
        <v>44357</v>
      </c>
      <c r="L14" s="20">
        <v>600000</v>
      </c>
      <c r="M14" s="10" t="s">
        <v>1251</v>
      </c>
    </row>
    <row r="15" spans="2:13">
      <c r="B15" s="2">
        <v>44357</v>
      </c>
      <c r="C15" s="17"/>
      <c r="D15" s="17"/>
      <c r="E15" s="8">
        <f t="shared" si="0"/>
        <v>12242200</v>
      </c>
      <c r="F15" s="17"/>
      <c r="G15" s="17"/>
      <c r="H15" s="17">
        <v>-132350</v>
      </c>
      <c r="I15" s="1" t="s">
        <v>96</v>
      </c>
      <c r="J15" s="50"/>
      <c r="L15" s="53">
        <f>SUM(L12:L14)</f>
        <v>67300000</v>
      </c>
      <c r="M15" s="44" t="s">
        <v>1312</v>
      </c>
    </row>
    <row r="16" spans="2:13">
      <c r="B16" s="2">
        <v>44357</v>
      </c>
      <c r="C16" s="17"/>
      <c r="D16" s="17"/>
      <c r="E16" s="8">
        <f t="shared" si="0"/>
        <v>12242200</v>
      </c>
      <c r="F16" s="17"/>
      <c r="G16" s="17"/>
      <c r="H16" s="17">
        <v>-67300000</v>
      </c>
      <c r="I16" s="10" t="s">
        <v>1252</v>
      </c>
      <c r="J16" s="50"/>
      <c r="K16" s="32"/>
      <c r="L16" s="54"/>
      <c r="M16" s="48"/>
    </row>
    <row r="17" spans="2:15">
      <c r="B17" s="2">
        <v>44357</v>
      </c>
      <c r="C17" s="17"/>
      <c r="D17" s="17"/>
      <c r="E17" s="8">
        <f t="shared" si="0"/>
        <v>12242200</v>
      </c>
      <c r="F17" s="17"/>
      <c r="G17" s="17"/>
      <c r="H17" s="17">
        <v>17000000</v>
      </c>
      <c r="I17" s="1" t="s">
        <v>1253</v>
      </c>
      <c r="J17" s="50"/>
      <c r="K17" s="50"/>
    </row>
    <row r="18" spans="2:15">
      <c r="B18" s="2">
        <v>44357</v>
      </c>
      <c r="C18" s="17"/>
      <c r="D18" s="17"/>
      <c r="E18" s="8">
        <f t="shared" si="0"/>
        <v>12242200</v>
      </c>
      <c r="F18" s="17"/>
      <c r="G18" s="17"/>
      <c r="H18" s="17">
        <v>-11000000</v>
      </c>
      <c r="I18" s="1" t="s">
        <v>1259</v>
      </c>
      <c r="J18" s="50"/>
      <c r="K18" s="50"/>
    </row>
    <row r="19" spans="2:15">
      <c r="B19" s="2">
        <v>44357</v>
      </c>
      <c r="C19" s="17"/>
      <c r="D19" s="17"/>
      <c r="E19" s="8">
        <f>E18+C19+D19</f>
        <v>12242200</v>
      </c>
      <c r="F19" s="17"/>
      <c r="G19" s="17"/>
      <c r="H19" s="17">
        <v>-4000000</v>
      </c>
      <c r="I19" s="10" t="s">
        <v>1254</v>
      </c>
      <c r="J19" s="50"/>
      <c r="K19" s="50"/>
    </row>
    <row r="20" spans="2:15">
      <c r="B20" s="23">
        <v>44357</v>
      </c>
      <c r="C20" s="18"/>
      <c r="D20" s="18">
        <v>-1500000</v>
      </c>
      <c r="E20" s="51">
        <f>E19+C20+D20</f>
        <v>10742200</v>
      </c>
      <c r="F20" s="18"/>
      <c r="G20" s="43"/>
      <c r="H20" s="18"/>
      <c r="I20" s="19" t="s">
        <v>1261</v>
      </c>
      <c r="J20" s="50"/>
      <c r="K20" s="50"/>
      <c r="L20" s="20"/>
    </row>
    <row r="21" spans="2:15">
      <c r="B21" s="2">
        <v>44357</v>
      </c>
      <c r="C21" s="17"/>
      <c r="D21" s="17"/>
      <c r="E21" s="8">
        <f t="shared" si="0"/>
        <v>10742200</v>
      </c>
      <c r="F21" s="17"/>
      <c r="G21" s="36"/>
      <c r="H21" s="17">
        <v>-500000</v>
      </c>
      <c r="I21" s="10" t="s">
        <v>1260</v>
      </c>
      <c r="J21" s="50"/>
      <c r="K21" s="50"/>
      <c r="L21" s="20"/>
    </row>
    <row r="22" spans="2:15" ht="12.75" thickBot="1">
      <c r="B22" s="2">
        <v>44357</v>
      </c>
      <c r="C22" s="17"/>
      <c r="D22" s="17">
        <v>-93700</v>
      </c>
      <c r="E22" s="8">
        <f t="shared" si="0"/>
        <v>10648500</v>
      </c>
      <c r="F22" s="17"/>
      <c r="G22" s="17"/>
      <c r="H22" s="17"/>
      <c r="I22" s="10" t="s">
        <v>1255</v>
      </c>
      <c r="J22" s="50"/>
      <c r="K22" s="50"/>
    </row>
    <row r="23" spans="2:15">
      <c r="B23" s="32">
        <v>44357</v>
      </c>
      <c r="C23" s="17">
        <v>18400</v>
      </c>
      <c r="D23" s="17"/>
      <c r="E23" s="8">
        <f t="shared" si="0"/>
        <v>10666900</v>
      </c>
      <c r="F23" s="17"/>
      <c r="G23" s="17"/>
      <c r="H23" s="17"/>
      <c r="I23" s="10" t="s">
        <v>1256</v>
      </c>
      <c r="J23" s="50"/>
      <c r="K23" s="50"/>
      <c r="M23" s="57" t="s">
        <v>1026</v>
      </c>
      <c r="N23" s="58">
        <v>34200000</v>
      </c>
    </row>
    <row r="24" spans="2:15">
      <c r="B24" s="32">
        <v>44357</v>
      </c>
      <c r="C24" s="17">
        <v>18400</v>
      </c>
      <c r="D24" s="17"/>
      <c r="E24" s="8">
        <f t="shared" si="0"/>
        <v>10685300</v>
      </c>
      <c r="F24" s="17"/>
      <c r="G24" s="17"/>
      <c r="H24" s="17"/>
      <c r="I24" s="10" t="s">
        <v>1257</v>
      </c>
      <c r="J24" s="50"/>
      <c r="K24" s="50"/>
      <c r="M24" s="59" t="s">
        <v>1027</v>
      </c>
      <c r="N24" s="60">
        <v>-680000</v>
      </c>
    </row>
    <row r="25" spans="2:15" ht="12.75" thickBot="1">
      <c r="B25" s="32">
        <v>44357</v>
      </c>
      <c r="C25" s="17"/>
      <c r="D25" s="17"/>
      <c r="E25" s="8">
        <f t="shared" si="0"/>
        <v>10685300</v>
      </c>
      <c r="F25" s="17"/>
      <c r="G25" s="17"/>
      <c r="H25" s="17">
        <v>18400</v>
      </c>
      <c r="I25" s="50" t="s">
        <v>1258</v>
      </c>
      <c r="J25" s="50"/>
      <c r="K25" s="50"/>
      <c r="M25" s="61" t="s">
        <v>1028</v>
      </c>
      <c r="N25" s="62">
        <f>N23+N24</f>
        <v>33520000</v>
      </c>
    </row>
    <row r="26" spans="2:15">
      <c r="B26" s="32">
        <v>44357</v>
      </c>
      <c r="C26" s="17"/>
      <c r="D26" s="17">
        <v>-2000</v>
      </c>
      <c r="E26" s="8">
        <f t="shared" si="0"/>
        <v>10683300</v>
      </c>
      <c r="F26" s="17"/>
      <c r="G26" s="17"/>
      <c r="H26" s="17"/>
      <c r="I26" s="10" t="s">
        <v>189</v>
      </c>
      <c r="J26" s="50"/>
      <c r="K26" s="50"/>
      <c r="M26" s="59" t="s">
        <v>1029</v>
      </c>
      <c r="N26" s="60">
        <f>N25*0.1</f>
        <v>3352000</v>
      </c>
      <c r="O26" s="1" t="s">
        <v>1030</v>
      </c>
    </row>
    <row r="27" spans="2:15">
      <c r="B27" s="32">
        <v>44358</v>
      </c>
      <c r="C27" s="17">
        <v>60000</v>
      </c>
      <c r="D27" s="17"/>
      <c r="E27" s="8">
        <f t="shared" si="0"/>
        <v>10743300</v>
      </c>
      <c r="F27" s="17"/>
      <c r="G27" s="17"/>
      <c r="H27" s="17"/>
      <c r="I27" s="10" t="s">
        <v>1202</v>
      </c>
      <c r="J27" s="50"/>
      <c r="K27" s="50"/>
      <c r="M27" s="59" t="s">
        <v>1031</v>
      </c>
      <c r="N27" s="60">
        <f>N25-30000000</f>
        <v>3520000</v>
      </c>
      <c r="O27" s="1" t="s">
        <v>1032</v>
      </c>
    </row>
    <row r="28" spans="2:15" ht="12.75" thickBot="1">
      <c r="B28" s="23">
        <v>44358</v>
      </c>
      <c r="C28" s="17">
        <v>200000</v>
      </c>
      <c r="D28" s="17"/>
      <c r="E28" s="8">
        <f t="shared" si="0"/>
        <v>10943300</v>
      </c>
      <c r="F28" s="17"/>
      <c r="G28" s="17"/>
      <c r="H28" s="17"/>
      <c r="I28" s="19" t="s">
        <v>1262</v>
      </c>
      <c r="J28" s="20"/>
      <c r="K28" s="20"/>
      <c r="M28" s="61"/>
      <c r="N28" s="62">
        <v>270000</v>
      </c>
      <c r="O28" s="1" t="s">
        <v>1033</v>
      </c>
    </row>
    <row r="29" spans="2:15" ht="12.75" thickBot="1">
      <c r="B29" s="2">
        <v>44365</v>
      </c>
      <c r="C29" s="17">
        <v>120000</v>
      </c>
      <c r="D29" s="17"/>
      <c r="E29" s="9">
        <f t="shared" si="0"/>
        <v>11063300</v>
      </c>
      <c r="F29" s="17"/>
      <c r="G29" s="17"/>
      <c r="H29" s="17"/>
      <c r="I29" s="1" t="s">
        <v>957</v>
      </c>
      <c r="J29" s="20"/>
      <c r="K29" s="20"/>
      <c r="M29" s="63" t="s">
        <v>1034</v>
      </c>
      <c r="N29" s="64">
        <f>SUM(N26:N28)</f>
        <v>7142000</v>
      </c>
    </row>
    <row r="30" spans="2:15">
      <c r="B30" s="2">
        <v>44368</v>
      </c>
      <c r="C30" s="17">
        <v>1034000</v>
      </c>
      <c r="D30" s="17"/>
      <c r="E30" s="9">
        <f t="shared" si="0"/>
        <v>12097300</v>
      </c>
      <c r="F30" s="17"/>
      <c r="G30" s="17"/>
      <c r="H30" s="17"/>
      <c r="I30" s="10" t="s">
        <v>1263</v>
      </c>
      <c r="J30" s="20"/>
      <c r="K30" s="20"/>
    </row>
    <row r="31" spans="2:15">
      <c r="B31" s="2">
        <v>44369</v>
      </c>
      <c r="C31" s="17"/>
      <c r="D31" s="17"/>
      <c r="E31" s="8">
        <f t="shared" si="0"/>
        <v>12097300</v>
      </c>
      <c r="F31" s="17"/>
      <c r="G31" s="17"/>
      <c r="H31" s="16">
        <v>-154850</v>
      </c>
      <c r="I31" s="1" t="s">
        <v>917</v>
      </c>
      <c r="J31" s="20"/>
      <c r="K31" s="20"/>
      <c r="M31" s="44" t="s">
        <v>1035</v>
      </c>
      <c r="N31" s="44"/>
    </row>
    <row r="32" spans="2:15">
      <c r="B32" s="2">
        <v>44372</v>
      </c>
      <c r="C32" s="17"/>
      <c r="D32" s="17">
        <v>-927600</v>
      </c>
      <c r="E32" s="8">
        <f t="shared" si="0"/>
        <v>11169700</v>
      </c>
      <c r="F32" s="17"/>
      <c r="G32" s="17"/>
      <c r="H32" s="17"/>
      <c r="I32" s="10" t="s">
        <v>494</v>
      </c>
      <c r="J32" s="20"/>
      <c r="K32" s="20"/>
      <c r="M32" s="44" t="s">
        <v>1036</v>
      </c>
      <c r="N32" s="44"/>
    </row>
    <row r="33" spans="2:36">
      <c r="B33" s="2">
        <v>44372</v>
      </c>
      <c r="C33" s="17">
        <v>100000</v>
      </c>
      <c r="D33" s="17"/>
      <c r="E33" s="8">
        <f t="shared" si="0"/>
        <v>11269700</v>
      </c>
      <c r="F33" s="17"/>
      <c r="G33" s="17"/>
      <c r="H33" s="17"/>
      <c r="I33" s="1" t="s">
        <v>1264</v>
      </c>
      <c r="J33" s="20"/>
      <c r="K33" s="20"/>
    </row>
    <row r="34" spans="2:36">
      <c r="B34" s="2">
        <v>44375</v>
      </c>
      <c r="C34" s="17">
        <v>154000</v>
      </c>
      <c r="D34" s="17"/>
      <c r="E34" s="8">
        <f t="shared" si="0"/>
        <v>11423700</v>
      </c>
      <c r="F34" s="17"/>
      <c r="G34" s="17"/>
      <c r="H34" s="17"/>
      <c r="I34" s="10" t="s">
        <v>1265</v>
      </c>
      <c r="J34" s="20"/>
      <c r="K34" s="20"/>
    </row>
    <row r="35" spans="2:36">
      <c r="B35" s="2">
        <v>44375</v>
      </c>
      <c r="C35" s="17"/>
      <c r="D35" s="17">
        <v>40000</v>
      </c>
      <c r="E35" s="8">
        <f>E34+C35+D35</f>
        <v>11463700</v>
      </c>
      <c r="F35" s="17"/>
      <c r="G35" s="17"/>
      <c r="H35" s="16"/>
      <c r="I35" s="1" t="s">
        <v>1266</v>
      </c>
    </row>
    <row r="36" spans="2:36">
      <c r="B36" s="2">
        <v>44376</v>
      </c>
      <c r="C36" s="17"/>
      <c r="D36" s="17">
        <v>-5500</v>
      </c>
      <c r="E36" s="9">
        <f t="shared" si="0"/>
        <v>11458200</v>
      </c>
      <c r="F36" s="17"/>
      <c r="G36" s="17"/>
      <c r="H36" s="17"/>
      <c r="I36" s="10" t="s">
        <v>793</v>
      </c>
    </row>
    <row r="37" spans="2:36">
      <c r="B37" s="32">
        <v>44377</v>
      </c>
      <c r="C37" s="17"/>
      <c r="D37" s="17"/>
      <c r="E37" s="9">
        <f t="shared" si="0"/>
        <v>11458200</v>
      </c>
      <c r="F37" s="17"/>
      <c r="G37" s="17"/>
      <c r="H37" s="17">
        <v>-259000</v>
      </c>
      <c r="I37" s="1" t="s">
        <v>749</v>
      </c>
    </row>
    <row r="38" spans="2:36">
      <c r="B38" s="32">
        <v>44377</v>
      </c>
      <c r="C38" s="17"/>
      <c r="D38" s="17"/>
      <c r="E38" s="9">
        <f>E37+C38+D38</f>
        <v>11458200</v>
      </c>
      <c r="F38" s="17"/>
      <c r="G38" s="17"/>
      <c r="H38" s="17">
        <v>-259000</v>
      </c>
      <c r="I38" s="10" t="s">
        <v>429</v>
      </c>
    </row>
    <row r="39" spans="2:36">
      <c r="B39" s="32">
        <v>44377</v>
      </c>
      <c r="C39" s="17">
        <v>110000</v>
      </c>
      <c r="D39" s="17"/>
      <c r="E39" s="8">
        <f t="shared" si="0"/>
        <v>11568200</v>
      </c>
      <c r="F39" s="17"/>
      <c r="G39" s="17"/>
      <c r="H39" s="17"/>
      <c r="I39" s="10" t="s">
        <v>1268</v>
      </c>
      <c r="L39" s="20"/>
      <c r="M39" s="20" t="s">
        <v>1068</v>
      </c>
    </row>
    <row r="40" spans="2:36">
      <c r="B40" s="32"/>
      <c r="C40" s="36"/>
      <c r="D40" s="36"/>
      <c r="E40" s="9">
        <f>E39+C40+D40</f>
        <v>11568200</v>
      </c>
      <c r="F40" s="17">
        <f>SUM(F4:F39)</f>
        <v>0</v>
      </c>
      <c r="G40" s="17"/>
      <c r="H40" s="17">
        <f>SUM(H4:H39)</f>
        <v>34577400</v>
      </c>
      <c r="L40" s="20">
        <v>780000</v>
      </c>
      <c r="M40" s="20"/>
      <c r="N40" s="2">
        <v>44071</v>
      </c>
    </row>
    <row r="41" spans="2:36">
      <c r="B41" s="32"/>
      <c r="C41" s="17"/>
      <c r="D41" s="17"/>
      <c r="E41" s="9">
        <f t="shared" si="0"/>
        <v>11568200</v>
      </c>
      <c r="F41" s="17"/>
      <c r="G41" s="17"/>
      <c r="H41" s="17">
        <v>-1000000</v>
      </c>
      <c r="I41" s="10" t="s">
        <v>41</v>
      </c>
      <c r="L41" s="20">
        <v>-70000</v>
      </c>
      <c r="M41" s="20" t="s">
        <v>1069</v>
      </c>
      <c r="N41" s="2">
        <v>44071</v>
      </c>
    </row>
    <row r="42" spans="2:36">
      <c r="B42" s="32"/>
      <c r="C42" s="17"/>
      <c r="D42" s="17">
        <v>-1000000</v>
      </c>
      <c r="E42" s="9">
        <f t="shared" si="0"/>
        <v>10568200</v>
      </c>
      <c r="F42" s="17"/>
      <c r="G42" s="17"/>
      <c r="H42" s="17"/>
      <c r="I42" s="10" t="s">
        <v>42</v>
      </c>
      <c r="L42" s="20">
        <v>-25000</v>
      </c>
      <c r="M42" s="20" t="s">
        <v>1070</v>
      </c>
      <c r="N42" s="2">
        <v>44074</v>
      </c>
    </row>
    <row r="43" spans="2:36">
      <c r="B43" s="32"/>
      <c r="C43" s="17"/>
      <c r="D43" s="17"/>
      <c r="E43" s="9">
        <f t="shared" si="0"/>
        <v>10568200</v>
      </c>
      <c r="F43" s="17"/>
      <c r="G43" s="17"/>
      <c r="H43" s="17"/>
      <c r="I43" s="10"/>
      <c r="L43" s="20">
        <v>-30000</v>
      </c>
      <c r="M43" s="20" t="s">
        <v>1071</v>
      </c>
      <c r="N43" s="2">
        <v>44074</v>
      </c>
    </row>
    <row r="44" spans="2:36">
      <c r="B44" s="28" t="s">
        <v>47</v>
      </c>
      <c r="C44" s="22"/>
      <c r="D44" s="22"/>
      <c r="E44" s="14">
        <f t="shared" si="0"/>
        <v>10568200</v>
      </c>
      <c r="F44" s="22"/>
      <c r="G44" s="22"/>
      <c r="H44" s="22">
        <f>H40+H41</f>
        <v>33577400</v>
      </c>
      <c r="I44" s="10"/>
      <c r="J44" s="50"/>
      <c r="K44" s="10"/>
      <c r="L44" s="20">
        <v>-98000</v>
      </c>
      <c r="M44" s="20" t="s">
        <v>1072</v>
      </c>
      <c r="N44" s="2">
        <v>44074</v>
      </c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</row>
    <row r="45" spans="2:36">
      <c r="B45" s="32"/>
      <c r="C45" s="17"/>
      <c r="D45" s="17"/>
      <c r="E45" s="8">
        <f t="shared" si="0"/>
        <v>10568200</v>
      </c>
      <c r="F45" s="17"/>
      <c r="G45" s="17"/>
      <c r="H45" s="17"/>
      <c r="I45" s="10"/>
      <c r="J45" s="50"/>
      <c r="K45" s="10"/>
      <c r="L45" s="20">
        <v>-14000</v>
      </c>
      <c r="M45" s="20" t="s">
        <v>1073</v>
      </c>
      <c r="N45" s="2">
        <v>44074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</row>
    <row r="46" spans="2:36">
      <c r="B46" s="32"/>
      <c r="C46" s="17"/>
      <c r="D46" s="17"/>
      <c r="E46" s="9">
        <f t="shared" si="0"/>
        <v>10568200</v>
      </c>
      <c r="F46" s="17"/>
      <c r="G46" s="17"/>
      <c r="H46" s="17"/>
      <c r="I46" s="10"/>
      <c r="J46" s="50"/>
      <c r="K46" s="10"/>
      <c r="L46" s="20">
        <v>-111000</v>
      </c>
      <c r="M46" s="20" t="s">
        <v>1074</v>
      </c>
      <c r="N46" s="2">
        <v>44074</v>
      </c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</row>
    <row r="47" spans="2:36">
      <c r="B47" s="32"/>
      <c r="C47" s="17"/>
      <c r="D47" s="17"/>
      <c r="E47" s="8">
        <f t="shared" si="0"/>
        <v>10568200</v>
      </c>
      <c r="F47" s="17"/>
      <c r="G47" s="17"/>
      <c r="H47" s="17"/>
      <c r="I47" s="10"/>
      <c r="J47" s="50"/>
      <c r="K47" s="10"/>
      <c r="L47" s="20">
        <v>-20000</v>
      </c>
      <c r="M47" s="20" t="s">
        <v>1075</v>
      </c>
      <c r="N47" s="2">
        <v>44074</v>
      </c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</row>
    <row r="48" spans="2:36">
      <c r="B48" s="32"/>
      <c r="C48" s="17"/>
      <c r="D48" s="17"/>
      <c r="E48" s="9">
        <f t="shared" si="0"/>
        <v>10568200</v>
      </c>
      <c r="F48" s="17"/>
      <c r="G48" s="17"/>
      <c r="H48" s="17"/>
      <c r="I48" s="10"/>
      <c r="J48" s="50"/>
      <c r="K48" s="10"/>
      <c r="L48" s="20">
        <v>-48500</v>
      </c>
      <c r="M48" s="1" t="s">
        <v>1120</v>
      </c>
      <c r="N48" s="2">
        <v>44056</v>
      </c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</row>
    <row r="49" spans="1:36">
      <c r="B49" s="32"/>
      <c r="C49" s="17"/>
      <c r="D49" s="17"/>
      <c r="E49" s="8">
        <f t="shared" si="0"/>
        <v>10568200</v>
      </c>
      <c r="F49" s="17"/>
      <c r="G49" s="17"/>
      <c r="H49" s="17"/>
      <c r="I49" s="10"/>
      <c r="J49" s="50"/>
      <c r="K49" s="10"/>
      <c r="L49" s="20">
        <v>-11500</v>
      </c>
      <c r="M49" s="1" t="s">
        <v>1121</v>
      </c>
      <c r="N49" s="2">
        <v>44057</v>
      </c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</row>
    <row r="50" spans="1:36">
      <c r="B50" s="32"/>
      <c r="C50" s="17"/>
      <c r="D50" s="17"/>
      <c r="E50" s="8">
        <f t="shared" si="0"/>
        <v>10568200</v>
      </c>
      <c r="F50" s="17"/>
      <c r="G50" s="17"/>
      <c r="H50" s="17"/>
      <c r="I50" s="10"/>
      <c r="J50" s="50"/>
      <c r="K50" s="10"/>
      <c r="L50" s="20">
        <v>-47000</v>
      </c>
      <c r="M50" s="1" t="s">
        <v>1122</v>
      </c>
      <c r="N50" s="2">
        <v>44071</v>
      </c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>
      <c r="B51" s="32"/>
      <c r="C51" s="17"/>
      <c r="D51" s="17"/>
      <c r="E51" s="8">
        <f t="shared" si="0"/>
        <v>10568200</v>
      </c>
      <c r="F51" s="17"/>
      <c r="G51" s="17"/>
      <c r="H51" s="17"/>
      <c r="I51" s="10"/>
      <c r="J51" s="54"/>
      <c r="K51" s="54"/>
      <c r="L51" s="20">
        <v>-305000</v>
      </c>
      <c r="M51" s="10" t="s">
        <v>1156</v>
      </c>
      <c r="N51" s="48"/>
      <c r="O51" s="48"/>
      <c r="P51" s="48"/>
      <c r="Q51" s="48"/>
      <c r="R51" s="48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</row>
    <row r="52" spans="1:36">
      <c r="B52" s="32"/>
      <c r="C52" s="17"/>
      <c r="D52" s="17"/>
      <c r="E52" s="8">
        <f t="shared" si="0"/>
        <v>10568200</v>
      </c>
      <c r="F52" s="17"/>
      <c r="G52" s="17"/>
      <c r="H52" s="17"/>
      <c r="I52" s="10"/>
      <c r="J52" s="50"/>
      <c r="K52" s="50"/>
      <c r="L52" s="44"/>
      <c r="M52" s="44" t="s">
        <v>1220</v>
      </c>
      <c r="N52" s="65">
        <v>44336</v>
      </c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>
      <c r="B53" s="32"/>
      <c r="C53" s="17"/>
      <c r="D53" s="17"/>
      <c r="E53" s="8">
        <f t="shared" si="0"/>
        <v>10568200</v>
      </c>
      <c r="F53" s="17"/>
      <c r="G53" s="17"/>
      <c r="H53" s="17"/>
      <c r="I53" s="10"/>
      <c r="J53" s="54"/>
      <c r="K53" s="54"/>
      <c r="L53" s="48"/>
      <c r="M53" s="48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</row>
    <row r="54" spans="1:36">
      <c r="A54" s="10"/>
      <c r="B54" s="32"/>
      <c r="C54" s="17"/>
      <c r="D54" s="17"/>
      <c r="E54" s="8">
        <f t="shared" si="0"/>
        <v>10568200</v>
      </c>
      <c r="F54" s="17"/>
      <c r="G54" s="17"/>
      <c r="H54" s="17"/>
      <c r="I54" s="10"/>
      <c r="J54" s="50"/>
      <c r="K54" s="50"/>
      <c r="L54" s="32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</row>
    <row r="55" spans="1:36">
      <c r="B55" s="39"/>
      <c r="C55" s="36"/>
      <c r="D55" s="36"/>
      <c r="E55" s="8">
        <f t="shared" si="0"/>
        <v>10568200</v>
      </c>
      <c r="F55" s="36"/>
      <c r="G55" s="36"/>
      <c r="H55" s="36"/>
      <c r="I55" s="10"/>
      <c r="J55" s="50"/>
      <c r="K55" s="50"/>
      <c r="L55" s="32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</row>
    <row r="56" spans="1:36">
      <c r="B56" s="32"/>
      <c r="C56" s="17"/>
      <c r="D56" s="17"/>
      <c r="E56" s="8">
        <f t="shared" si="0"/>
        <v>10568200</v>
      </c>
      <c r="F56" s="17"/>
      <c r="G56" s="17"/>
      <c r="H56" s="17"/>
      <c r="I56" s="10"/>
      <c r="J56" s="50"/>
      <c r="K56" s="50"/>
      <c r="L56" s="32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</row>
    <row r="57" spans="1:36">
      <c r="B57" s="32"/>
      <c r="C57" s="17"/>
      <c r="D57" s="17"/>
      <c r="E57" s="8">
        <f t="shared" si="0"/>
        <v>10568200</v>
      </c>
      <c r="F57" s="17"/>
      <c r="G57" s="17"/>
      <c r="H57" s="17"/>
      <c r="I57" s="10"/>
      <c r="J57" s="50"/>
      <c r="K57" s="50"/>
      <c r="L57" s="32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</row>
    <row r="58" spans="1:36">
      <c r="B58" s="2"/>
      <c r="C58" s="17"/>
      <c r="D58" s="17"/>
      <c r="E58" s="8">
        <f t="shared" si="0"/>
        <v>10568200</v>
      </c>
      <c r="F58" s="17"/>
      <c r="G58" s="17"/>
      <c r="H58" s="17"/>
      <c r="I58" s="10"/>
      <c r="J58" s="50"/>
      <c r="K58" s="50"/>
      <c r="L58" s="32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36">
      <c r="B59" s="2"/>
      <c r="C59" s="17"/>
      <c r="D59" s="17"/>
      <c r="E59" s="8">
        <f t="shared" si="0"/>
        <v>10568200</v>
      </c>
      <c r="F59" s="17"/>
      <c r="G59" s="17"/>
      <c r="H59" s="17"/>
      <c r="I59" s="10"/>
      <c r="J59" s="50"/>
      <c r="K59" s="50"/>
      <c r="L59" s="32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</row>
    <row r="60" spans="1:36">
      <c r="B60" s="2"/>
      <c r="C60" s="17"/>
      <c r="D60" s="17"/>
      <c r="E60" s="8">
        <f t="shared" si="0"/>
        <v>10568200</v>
      </c>
      <c r="F60" s="17"/>
      <c r="G60" s="17"/>
      <c r="H60" s="17"/>
      <c r="I60" s="10"/>
      <c r="J60" s="50"/>
      <c r="K60" s="5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</row>
    <row r="61" spans="1:36">
      <c r="B61" s="2"/>
      <c r="C61" s="17"/>
      <c r="D61" s="17"/>
      <c r="E61" s="8">
        <f t="shared" si="0"/>
        <v>10568200</v>
      </c>
      <c r="F61" s="17"/>
      <c r="G61" s="17"/>
      <c r="H61" s="17"/>
      <c r="I61" s="10"/>
      <c r="J61" s="54"/>
      <c r="K61" s="54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</row>
    <row r="62" spans="1:36">
      <c r="B62" s="32"/>
      <c r="C62" s="17"/>
      <c r="D62" s="17"/>
      <c r="E62" s="8">
        <f t="shared" si="0"/>
        <v>10568200</v>
      </c>
      <c r="F62" s="17"/>
      <c r="G62" s="17"/>
      <c r="H62" s="17"/>
      <c r="I62" s="10"/>
      <c r="J62" s="54"/>
      <c r="K62" s="48"/>
      <c r="L62" s="32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36">
      <c r="B63" s="39"/>
      <c r="C63" s="36"/>
      <c r="D63" s="36"/>
      <c r="E63" s="8">
        <f t="shared" si="0"/>
        <v>10568200</v>
      </c>
      <c r="F63" s="36"/>
      <c r="G63" s="36"/>
      <c r="H63" s="36"/>
      <c r="J63" s="54"/>
      <c r="K63" s="48"/>
      <c r="L63" s="32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</row>
    <row r="64" spans="1:36">
      <c r="B64" s="32"/>
      <c r="C64" s="17"/>
      <c r="D64" s="17"/>
      <c r="E64" s="8">
        <f t="shared" si="0"/>
        <v>10568200</v>
      </c>
      <c r="F64" s="17"/>
      <c r="G64" s="17"/>
      <c r="H64" s="17"/>
      <c r="I64" s="10"/>
      <c r="J64" s="50"/>
      <c r="K64" s="10"/>
      <c r="L64" s="32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</row>
    <row r="65" spans="2:36">
      <c r="B65" s="32"/>
      <c r="C65" s="17"/>
      <c r="D65" s="17"/>
      <c r="E65" s="8">
        <f t="shared" si="0"/>
        <v>10568200</v>
      </c>
      <c r="F65" s="17"/>
      <c r="G65" s="17"/>
      <c r="H65" s="17"/>
      <c r="I65" s="10"/>
      <c r="J65" s="54"/>
      <c r="K65" s="54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</row>
    <row r="66" spans="2:36">
      <c r="B66" s="32"/>
      <c r="C66" s="17"/>
      <c r="D66" s="17"/>
      <c r="E66" s="8">
        <f t="shared" si="0"/>
        <v>10568200</v>
      </c>
      <c r="F66" s="17"/>
      <c r="G66" s="17"/>
      <c r="H66" s="17"/>
      <c r="I66" s="10"/>
      <c r="J66" s="20"/>
      <c r="K66" s="20"/>
    </row>
    <row r="67" spans="2:36">
      <c r="B67" s="32"/>
      <c r="C67" s="17"/>
      <c r="D67" s="17"/>
      <c r="E67" s="8">
        <f t="shared" si="0"/>
        <v>10568200</v>
      </c>
      <c r="F67" s="17"/>
      <c r="G67" s="17"/>
      <c r="H67" s="17"/>
      <c r="I67" s="10"/>
      <c r="J67" s="20"/>
      <c r="K67" s="20"/>
    </row>
    <row r="68" spans="2:36">
      <c r="B68" s="32"/>
      <c r="C68" s="17"/>
      <c r="D68" s="17"/>
      <c r="E68" s="8">
        <f t="shared" si="0"/>
        <v>10568200</v>
      </c>
      <c r="F68" s="17"/>
      <c r="G68" s="17"/>
      <c r="H68" s="17"/>
      <c r="I68" s="10"/>
      <c r="J68" s="20"/>
      <c r="K68" s="20"/>
    </row>
    <row r="69" spans="2:36">
      <c r="B69" s="32"/>
      <c r="C69" s="17"/>
      <c r="D69" s="17"/>
      <c r="E69" s="8">
        <f t="shared" si="0"/>
        <v>10568200</v>
      </c>
      <c r="F69" s="17"/>
      <c r="G69" s="17"/>
      <c r="H69" s="17"/>
      <c r="I69" s="10"/>
      <c r="J69" s="20"/>
      <c r="K69" s="20"/>
    </row>
    <row r="70" spans="2:36">
      <c r="B70" s="32"/>
      <c r="C70" s="17"/>
      <c r="D70" s="17"/>
      <c r="E70" s="8">
        <f t="shared" si="0"/>
        <v>10568200</v>
      </c>
      <c r="F70" s="17"/>
      <c r="G70" s="17"/>
      <c r="H70" s="17"/>
      <c r="I70" s="10"/>
    </row>
    <row r="71" spans="2:36">
      <c r="B71" s="32"/>
      <c r="C71" s="17"/>
      <c r="D71" s="17"/>
      <c r="E71" s="8">
        <f t="shared" ref="E71:E134" si="1">E70+C71+D71</f>
        <v>10568200</v>
      </c>
      <c r="F71" s="17"/>
      <c r="G71" s="17"/>
      <c r="H71" s="17"/>
      <c r="I71" s="10"/>
    </row>
    <row r="72" spans="2:36">
      <c r="B72" s="32"/>
      <c r="C72" s="17"/>
      <c r="D72" s="17"/>
      <c r="E72" s="8">
        <f t="shared" si="1"/>
        <v>10568200</v>
      </c>
      <c r="F72" s="17"/>
      <c r="G72" s="17"/>
      <c r="H72" s="17"/>
      <c r="I72" s="10"/>
      <c r="M72" s="2"/>
    </row>
    <row r="73" spans="2:36">
      <c r="B73" s="32"/>
      <c r="C73" s="17"/>
      <c r="D73" s="17"/>
      <c r="E73" s="8">
        <f t="shared" si="1"/>
        <v>10568200</v>
      </c>
      <c r="F73" s="17"/>
      <c r="G73" s="17"/>
      <c r="H73" s="17"/>
      <c r="I73" s="10"/>
      <c r="M73" s="2"/>
    </row>
    <row r="74" spans="2:36">
      <c r="B74" s="32"/>
      <c r="C74" s="17"/>
      <c r="D74" s="17"/>
      <c r="E74" s="8">
        <f t="shared" si="1"/>
        <v>10568200</v>
      </c>
      <c r="F74" s="17"/>
      <c r="G74" s="17"/>
      <c r="H74" s="17"/>
      <c r="I74" s="10"/>
    </row>
    <row r="75" spans="2:36">
      <c r="B75" s="32"/>
      <c r="C75" s="17"/>
      <c r="D75" s="17"/>
      <c r="E75" s="8">
        <f t="shared" si="1"/>
        <v>10568200</v>
      </c>
      <c r="F75" s="17"/>
      <c r="G75" s="17"/>
      <c r="H75" s="17"/>
    </row>
    <row r="76" spans="2:36">
      <c r="B76" s="32"/>
      <c r="C76" s="17"/>
      <c r="D76" s="17"/>
      <c r="E76" s="8">
        <f t="shared" si="1"/>
        <v>10568200</v>
      </c>
      <c r="F76" s="17"/>
      <c r="G76" s="17"/>
      <c r="H76" s="17"/>
      <c r="I76" s="10"/>
    </row>
    <row r="77" spans="2:36">
      <c r="B77" s="32"/>
      <c r="C77" s="17"/>
      <c r="D77" s="17"/>
      <c r="E77" s="8">
        <f t="shared" si="1"/>
        <v>10568200</v>
      </c>
      <c r="F77" s="17"/>
      <c r="G77" s="17"/>
      <c r="H77" s="17"/>
      <c r="I77" s="10"/>
    </row>
    <row r="78" spans="2:36">
      <c r="B78" s="32"/>
      <c r="C78" s="17"/>
      <c r="D78" s="17"/>
      <c r="E78" s="8">
        <f t="shared" si="1"/>
        <v>10568200</v>
      </c>
      <c r="F78" s="17"/>
      <c r="G78" s="17"/>
      <c r="H78" s="17"/>
      <c r="I78" s="10"/>
    </row>
    <row r="79" spans="2:36">
      <c r="B79" s="32"/>
      <c r="C79" s="17"/>
      <c r="D79" s="17"/>
      <c r="E79" s="8">
        <f t="shared" si="1"/>
        <v>10568200</v>
      </c>
      <c r="F79" s="17"/>
      <c r="G79" s="17"/>
      <c r="H79" s="17"/>
      <c r="I79" s="10"/>
      <c r="J79" s="20"/>
      <c r="K79" s="20"/>
    </row>
    <row r="80" spans="2:36">
      <c r="B80" s="32"/>
      <c r="C80" s="17"/>
      <c r="D80" s="17"/>
      <c r="E80" s="8">
        <f t="shared" si="1"/>
        <v>10568200</v>
      </c>
      <c r="F80" s="17"/>
      <c r="G80" s="17"/>
      <c r="H80" s="17"/>
      <c r="I80" s="10"/>
    </row>
    <row r="81" spans="1:12">
      <c r="B81" s="32"/>
      <c r="C81" s="17"/>
      <c r="D81" s="17"/>
      <c r="E81" s="8">
        <f t="shared" si="1"/>
        <v>10568200</v>
      </c>
      <c r="F81" s="17"/>
      <c r="G81" s="17"/>
      <c r="H81" s="17"/>
      <c r="I81" s="10"/>
      <c r="J81" s="20"/>
      <c r="K81" s="20"/>
    </row>
    <row r="82" spans="1:12">
      <c r="B82" s="32"/>
      <c r="C82" s="17"/>
      <c r="D82" s="17"/>
      <c r="E82" s="8">
        <f t="shared" si="1"/>
        <v>10568200</v>
      </c>
      <c r="F82" s="17"/>
      <c r="G82" s="17"/>
      <c r="H82" s="17"/>
      <c r="I82" s="10"/>
      <c r="J82" s="20"/>
      <c r="K82" s="20"/>
    </row>
    <row r="83" spans="1:12">
      <c r="B83" s="32"/>
      <c r="C83" s="17"/>
      <c r="D83" s="17"/>
      <c r="E83" s="8">
        <f t="shared" si="1"/>
        <v>10568200</v>
      </c>
      <c r="F83" s="17"/>
      <c r="G83" s="17"/>
      <c r="H83" s="17"/>
      <c r="I83" s="10"/>
      <c r="J83" s="20"/>
      <c r="K83" s="20"/>
    </row>
    <row r="84" spans="1:12">
      <c r="B84" s="32"/>
      <c r="C84" s="36"/>
      <c r="D84" s="17"/>
      <c r="E84" s="8">
        <f t="shared" si="1"/>
        <v>10568200</v>
      </c>
      <c r="F84" s="36"/>
      <c r="G84" s="36"/>
      <c r="H84" s="36"/>
      <c r="I84" s="10"/>
    </row>
    <row r="85" spans="1:12">
      <c r="B85" s="32"/>
      <c r="C85" s="17"/>
      <c r="D85" s="17"/>
      <c r="E85" s="8">
        <f t="shared" si="1"/>
        <v>10568200</v>
      </c>
      <c r="F85" s="17"/>
      <c r="G85" s="17"/>
      <c r="H85" s="17"/>
      <c r="I85" s="10"/>
    </row>
    <row r="86" spans="1:12">
      <c r="B86" s="32"/>
      <c r="C86" s="17"/>
      <c r="D86" s="17"/>
      <c r="E86" s="8">
        <f t="shared" si="1"/>
        <v>10568200</v>
      </c>
      <c r="F86" s="17"/>
      <c r="G86" s="17"/>
      <c r="H86" s="17"/>
      <c r="I86" s="10"/>
    </row>
    <row r="87" spans="1:12">
      <c r="B87" s="32"/>
      <c r="C87" s="17"/>
      <c r="D87" s="17"/>
      <c r="E87" s="8">
        <f t="shared" si="1"/>
        <v>10568200</v>
      </c>
      <c r="F87" s="17"/>
      <c r="G87" s="17"/>
      <c r="H87" s="17"/>
      <c r="I87" s="10"/>
    </row>
    <row r="88" spans="1:12">
      <c r="B88" s="32"/>
      <c r="C88" s="17"/>
      <c r="D88" s="17"/>
      <c r="E88" s="8">
        <f t="shared" si="1"/>
        <v>10568200</v>
      </c>
      <c r="F88" s="17"/>
      <c r="G88" s="17"/>
      <c r="H88" s="17"/>
      <c r="I88" s="10"/>
      <c r="J88" s="10"/>
      <c r="K88" s="10"/>
      <c r="L88" s="10"/>
    </row>
    <row r="89" spans="1:12">
      <c r="B89" s="32"/>
      <c r="C89" s="17"/>
      <c r="D89" s="17"/>
      <c r="E89" s="8">
        <f t="shared" si="1"/>
        <v>10568200</v>
      </c>
      <c r="F89" s="17"/>
      <c r="G89" s="17"/>
      <c r="H89" s="17"/>
      <c r="I89" s="10"/>
    </row>
    <row r="90" spans="1:12">
      <c r="B90" s="32"/>
      <c r="C90" s="17"/>
      <c r="D90" s="17"/>
      <c r="E90" s="8">
        <f t="shared" si="1"/>
        <v>10568200</v>
      </c>
      <c r="F90" s="17"/>
      <c r="G90" s="17"/>
      <c r="H90" s="17"/>
      <c r="I90" s="10"/>
      <c r="J90" s="10"/>
      <c r="K90" s="10"/>
    </row>
    <row r="91" spans="1:12">
      <c r="B91" s="2"/>
      <c r="C91" s="16"/>
      <c r="D91" s="16"/>
      <c r="E91" s="8">
        <f t="shared" si="1"/>
        <v>10568200</v>
      </c>
      <c r="F91" s="10"/>
      <c r="G91" s="10"/>
      <c r="H91" s="10"/>
      <c r="I91" s="10"/>
      <c r="J91" s="10"/>
      <c r="K91" s="10"/>
    </row>
    <row r="92" spans="1:12">
      <c r="B92" s="2"/>
      <c r="C92" s="16"/>
      <c r="D92" s="16"/>
      <c r="E92" s="8">
        <f t="shared" si="1"/>
        <v>10568200</v>
      </c>
      <c r="F92" s="10"/>
      <c r="G92" s="10"/>
      <c r="H92" s="17"/>
      <c r="I92" s="10"/>
      <c r="J92" s="10"/>
      <c r="K92" s="10"/>
    </row>
    <row r="93" spans="1:12">
      <c r="B93" s="39"/>
      <c r="C93" s="36"/>
      <c r="D93" s="36"/>
      <c r="E93" s="8">
        <f t="shared" si="1"/>
        <v>10568200</v>
      </c>
      <c r="F93" s="48"/>
      <c r="G93" s="48"/>
      <c r="H93" s="36"/>
      <c r="I93" s="10"/>
      <c r="J93" s="10"/>
      <c r="K93" s="10"/>
    </row>
    <row r="94" spans="1:12">
      <c r="B94" s="2"/>
      <c r="C94" s="16"/>
      <c r="D94" s="16"/>
      <c r="E94" s="8">
        <f t="shared" si="1"/>
        <v>10568200</v>
      </c>
      <c r="F94" s="17"/>
      <c r="G94" s="17"/>
      <c r="H94" s="10"/>
      <c r="I94" s="48"/>
      <c r="J94" s="10"/>
      <c r="K94" s="10"/>
    </row>
    <row r="95" spans="1:12">
      <c r="B95" s="2"/>
      <c r="C95" s="16"/>
      <c r="D95" s="16"/>
      <c r="E95" s="8">
        <f t="shared" si="1"/>
        <v>10568200</v>
      </c>
      <c r="F95" s="17"/>
      <c r="G95" s="17"/>
      <c r="H95" s="17"/>
      <c r="I95" s="48"/>
      <c r="J95" s="10"/>
      <c r="K95" s="10"/>
    </row>
    <row r="96" spans="1:12">
      <c r="A96" s="44"/>
      <c r="B96" s="44"/>
      <c r="C96" s="43"/>
      <c r="D96" s="43">
        <v>-50200</v>
      </c>
      <c r="E96" s="8">
        <f t="shared" si="1"/>
        <v>10518000</v>
      </c>
      <c r="F96" s="43"/>
      <c r="G96" s="43"/>
      <c r="H96" s="43"/>
      <c r="I96" s="44" t="s">
        <v>263</v>
      </c>
    </row>
    <row r="97" spans="2:14">
      <c r="B97" s="39"/>
      <c r="C97" s="17"/>
      <c r="D97" s="17"/>
      <c r="E97" s="8">
        <f t="shared" si="1"/>
        <v>10518000</v>
      </c>
      <c r="F97" s="17"/>
      <c r="G97" s="17"/>
      <c r="H97" s="17"/>
      <c r="I97" s="10"/>
    </row>
    <row r="98" spans="2:14">
      <c r="B98" s="32"/>
      <c r="C98" s="17"/>
      <c r="D98" s="17"/>
      <c r="E98" s="8">
        <f t="shared" si="1"/>
        <v>10518000</v>
      </c>
      <c r="F98" s="17"/>
      <c r="G98" s="17"/>
      <c r="H98" s="17"/>
      <c r="I98" s="10"/>
    </row>
    <row r="99" spans="2:14">
      <c r="B99" s="39"/>
      <c r="C99" s="17"/>
      <c r="D99" s="17"/>
      <c r="E99" s="8">
        <f t="shared" si="1"/>
        <v>10518000</v>
      </c>
      <c r="F99" s="36"/>
      <c r="G99" s="36"/>
      <c r="H99" s="36"/>
    </row>
    <row r="100" spans="2:14">
      <c r="B100" s="2"/>
      <c r="C100" s="16"/>
      <c r="D100" s="16"/>
      <c r="E100" s="8">
        <f t="shared" si="1"/>
        <v>10518000</v>
      </c>
      <c r="F100" s="17"/>
      <c r="G100" s="17"/>
      <c r="H100" s="17"/>
      <c r="I100" s="10"/>
      <c r="K100" s="44" t="s">
        <v>790</v>
      </c>
    </row>
    <row r="101" spans="2:14">
      <c r="B101" s="2"/>
      <c r="C101" s="16"/>
      <c r="D101" s="16"/>
      <c r="E101" s="8">
        <f t="shared" si="1"/>
        <v>10518000</v>
      </c>
      <c r="F101" s="17"/>
      <c r="G101" s="17"/>
      <c r="H101" s="17"/>
      <c r="I101" s="48"/>
      <c r="J101" s="48"/>
      <c r="K101" s="44" t="s">
        <v>784</v>
      </c>
      <c r="L101" s="53">
        <v>-18000000</v>
      </c>
      <c r="M101" s="44" t="s">
        <v>788</v>
      </c>
      <c r="N101" s="44"/>
    </row>
    <row r="102" spans="2:14">
      <c r="B102" s="2"/>
      <c r="C102" s="16"/>
      <c r="D102" s="16"/>
      <c r="E102" s="8">
        <f t="shared" si="1"/>
        <v>10518000</v>
      </c>
      <c r="F102" s="17"/>
      <c r="G102" s="17"/>
      <c r="H102" s="17"/>
      <c r="I102" s="48"/>
      <c r="J102" s="48"/>
      <c r="K102" s="44" t="s">
        <v>784</v>
      </c>
      <c r="L102" s="53">
        <v>-35000000</v>
      </c>
      <c r="M102" s="44" t="s">
        <v>789</v>
      </c>
      <c r="N102" s="44"/>
    </row>
    <row r="103" spans="2:14">
      <c r="B103" s="2"/>
      <c r="C103" s="16"/>
      <c r="D103" s="16"/>
      <c r="E103" s="8">
        <f t="shared" si="1"/>
        <v>10518000</v>
      </c>
      <c r="F103" s="16"/>
      <c r="G103" s="16"/>
      <c r="H103" s="16"/>
      <c r="I103" s="48"/>
      <c r="J103" s="48"/>
      <c r="K103" s="44" t="s">
        <v>784</v>
      </c>
      <c r="L103" s="53">
        <v>-10000000</v>
      </c>
      <c r="M103" s="44" t="s">
        <v>782</v>
      </c>
      <c r="N103" s="44"/>
    </row>
    <row r="104" spans="2:14">
      <c r="B104" s="2"/>
      <c r="C104" s="16"/>
      <c r="D104" s="16"/>
      <c r="E104" s="8">
        <f t="shared" si="1"/>
        <v>10518000</v>
      </c>
      <c r="F104" s="16"/>
      <c r="G104" s="16"/>
      <c r="H104" s="16"/>
      <c r="I104" s="54"/>
      <c r="J104" s="48"/>
      <c r="K104" s="44" t="s">
        <v>785</v>
      </c>
      <c r="L104" s="53">
        <f>SUM(L101:L103)</f>
        <v>-63000000</v>
      </c>
      <c r="M104" s="44"/>
      <c r="N104" s="44"/>
    </row>
    <row r="105" spans="2:14">
      <c r="B105" s="2"/>
      <c r="C105" s="16"/>
      <c r="D105" s="16"/>
      <c r="E105" s="8">
        <f t="shared" si="1"/>
        <v>10518000</v>
      </c>
      <c r="F105" s="16"/>
      <c r="G105" s="16"/>
      <c r="H105" s="16"/>
      <c r="I105" s="48"/>
      <c r="J105" s="48"/>
      <c r="K105" s="44"/>
      <c r="L105" s="53">
        <v>80000000</v>
      </c>
      <c r="M105" s="44" t="s">
        <v>713</v>
      </c>
      <c r="N105" s="44"/>
    </row>
    <row r="106" spans="2:14">
      <c r="B106" s="2"/>
      <c r="C106" s="16"/>
      <c r="D106" s="16"/>
      <c r="E106" s="8">
        <f t="shared" si="1"/>
        <v>10518000</v>
      </c>
      <c r="F106" s="16"/>
      <c r="G106" s="16"/>
      <c r="H106" s="16"/>
      <c r="I106" s="48"/>
      <c r="J106" s="48"/>
      <c r="K106" s="44"/>
      <c r="L106" s="53">
        <f>L104+L105</f>
        <v>17000000</v>
      </c>
      <c r="M106" s="44" t="s">
        <v>714</v>
      </c>
      <c r="N106" s="44"/>
    </row>
    <row r="107" spans="2:14">
      <c r="B107" s="2"/>
      <c r="C107" s="16"/>
      <c r="D107" s="16"/>
      <c r="E107" s="8">
        <f t="shared" si="1"/>
        <v>10518000</v>
      </c>
      <c r="F107" s="16"/>
      <c r="G107" s="16"/>
      <c r="H107" s="16"/>
      <c r="I107" s="10"/>
      <c r="J107" s="10"/>
      <c r="K107" s="44" t="s">
        <v>784</v>
      </c>
      <c r="L107" s="53">
        <v>-10000000</v>
      </c>
      <c r="M107" s="44" t="s">
        <v>783</v>
      </c>
      <c r="N107" s="19"/>
    </row>
    <row r="108" spans="2:14">
      <c r="B108" s="2"/>
      <c r="C108" s="16"/>
      <c r="D108" s="16"/>
      <c r="E108" s="8">
        <f t="shared" si="1"/>
        <v>10518000</v>
      </c>
      <c r="F108" s="16"/>
      <c r="G108" s="16"/>
      <c r="H108" s="16"/>
      <c r="K108" s="44" t="s">
        <v>784</v>
      </c>
      <c r="L108" s="53">
        <v>-7000000</v>
      </c>
      <c r="M108" s="44" t="s">
        <v>786</v>
      </c>
      <c r="N108" s="19"/>
    </row>
    <row r="109" spans="2:14">
      <c r="B109" s="2"/>
      <c r="C109" s="16"/>
      <c r="D109" s="16"/>
      <c r="E109" s="8">
        <f t="shared" si="1"/>
        <v>10518000</v>
      </c>
      <c r="F109" s="16"/>
      <c r="G109" s="16"/>
      <c r="H109" s="16"/>
      <c r="K109" s="44" t="s">
        <v>714</v>
      </c>
      <c r="L109" s="53">
        <f>L106+L107+L108</f>
        <v>0</v>
      </c>
    </row>
    <row r="110" spans="2:14">
      <c r="B110" s="2"/>
      <c r="C110" s="16"/>
      <c r="D110" s="16"/>
      <c r="E110" s="8">
        <f t="shared" si="1"/>
        <v>10518000</v>
      </c>
      <c r="F110" s="16"/>
      <c r="G110" s="16"/>
      <c r="H110" s="16"/>
    </row>
    <row r="111" spans="2:14">
      <c r="B111" s="2"/>
      <c r="C111" s="17"/>
      <c r="D111" s="17"/>
      <c r="E111" s="8">
        <f t="shared" si="1"/>
        <v>10518000</v>
      </c>
      <c r="F111" s="17"/>
      <c r="G111" s="17"/>
      <c r="H111" s="17"/>
      <c r="I111" s="10"/>
    </row>
    <row r="112" spans="2:14">
      <c r="B112" s="32"/>
      <c r="C112" s="17"/>
      <c r="D112" s="17"/>
      <c r="E112" s="8">
        <f t="shared" si="1"/>
        <v>10518000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32"/>
      <c r="C113" s="17"/>
      <c r="D113" s="17"/>
      <c r="E113" s="8">
        <f t="shared" si="1"/>
        <v>10518000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32"/>
      <c r="C114" s="17"/>
      <c r="D114" s="17"/>
      <c r="E114" s="8">
        <f t="shared" si="1"/>
        <v>10518000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10518000</v>
      </c>
      <c r="F115" s="17"/>
      <c r="G115" s="17"/>
      <c r="H115" s="17"/>
      <c r="I115" s="10"/>
      <c r="J115" s="10"/>
      <c r="K115" s="10"/>
      <c r="L115" s="10"/>
      <c r="M115" s="10"/>
    </row>
    <row r="116" spans="2:13">
      <c r="B116" s="2"/>
      <c r="C116" s="16"/>
      <c r="D116" s="16"/>
      <c r="E116" s="8">
        <f t="shared" si="1"/>
        <v>10518000</v>
      </c>
      <c r="F116" s="17"/>
      <c r="G116" s="17"/>
      <c r="H116" s="17"/>
      <c r="I116" s="10"/>
      <c r="J116" s="10"/>
      <c r="K116" s="10"/>
      <c r="L116" s="10"/>
      <c r="M116" s="10"/>
    </row>
    <row r="117" spans="2:13">
      <c r="B117" s="2"/>
      <c r="C117" s="16"/>
      <c r="D117" s="16"/>
      <c r="E117" s="8">
        <f t="shared" si="1"/>
        <v>10518000</v>
      </c>
      <c r="F117" s="17"/>
      <c r="G117" s="17"/>
      <c r="H117" s="17"/>
      <c r="I117" s="10"/>
      <c r="J117" s="10"/>
      <c r="K117" s="10"/>
      <c r="L117" s="10"/>
      <c r="M117" s="10"/>
    </row>
    <row r="118" spans="2:13">
      <c r="B118" s="2"/>
      <c r="C118" s="16"/>
      <c r="D118" s="16"/>
      <c r="E118" s="8">
        <f t="shared" si="1"/>
        <v>10518000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10518000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10518000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10518000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10518000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10518000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10518000</v>
      </c>
      <c r="F124" s="16"/>
      <c r="G124" s="16"/>
      <c r="H124" s="16"/>
    </row>
    <row r="125" spans="2:13">
      <c r="B125" s="2"/>
      <c r="C125" s="16"/>
      <c r="D125" s="16"/>
      <c r="E125" s="8">
        <f t="shared" si="1"/>
        <v>10518000</v>
      </c>
      <c r="F125" s="16"/>
      <c r="G125" s="16"/>
      <c r="H125" s="16"/>
    </row>
    <row r="126" spans="2:13">
      <c r="B126" s="2"/>
      <c r="C126" s="16"/>
      <c r="D126" s="16"/>
      <c r="E126" s="8">
        <f t="shared" si="1"/>
        <v>10518000</v>
      </c>
      <c r="F126" s="16"/>
      <c r="G126" s="16"/>
      <c r="H126" s="16"/>
    </row>
    <row r="127" spans="2:13">
      <c r="B127" s="2"/>
      <c r="C127" s="16"/>
      <c r="D127" s="16"/>
      <c r="E127" s="8">
        <f t="shared" si="1"/>
        <v>10518000</v>
      </c>
      <c r="F127" s="16"/>
      <c r="G127" s="16"/>
      <c r="H127" s="16"/>
    </row>
    <row r="128" spans="2:13">
      <c r="C128" s="16"/>
      <c r="D128" s="16"/>
      <c r="E128" s="8">
        <f t="shared" si="1"/>
        <v>10518000</v>
      </c>
      <c r="G128" s="16"/>
      <c r="I128" s="24"/>
    </row>
    <row r="129" spans="2:9">
      <c r="C129" s="16"/>
      <c r="D129" s="16"/>
      <c r="E129" s="8">
        <f t="shared" si="1"/>
        <v>10518000</v>
      </c>
      <c r="I129" s="24"/>
    </row>
    <row r="130" spans="2:9">
      <c r="B130" s="2"/>
      <c r="C130" s="16"/>
      <c r="D130" s="16"/>
      <c r="E130" s="8">
        <f t="shared" si="1"/>
        <v>10518000</v>
      </c>
      <c r="F130" s="16"/>
      <c r="G130" s="16"/>
      <c r="H130" s="16"/>
    </row>
    <row r="131" spans="2:9">
      <c r="C131" s="16"/>
      <c r="D131" s="16"/>
      <c r="E131" s="8">
        <f t="shared" si="1"/>
        <v>10518000</v>
      </c>
      <c r="F131" s="16"/>
      <c r="G131" s="16"/>
      <c r="H131" s="16"/>
    </row>
    <row r="132" spans="2:9">
      <c r="C132" s="16"/>
      <c r="D132" s="16"/>
      <c r="E132" s="8">
        <f t="shared" si="1"/>
        <v>10518000</v>
      </c>
      <c r="F132" s="16"/>
      <c r="G132" s="16"/>
      <c r="H132" s="16"/>
    </row>
    <row r="133" spans="2:9">
      <c r="C133" s="16"/>
      <c r="D133" s="16"/>
      <c r="E133" s="8">
        <f t="shared" si="1"/>
        <v>10518000</v>
      </c>
      <c r="F133" s="16"/>
      <c r="G133" s="16"/>
      <c r="H133" s="16"/>
    </row>
    <row r="134" spans="2:9">
      <c r="C134" s="16"/>
      <c r="D134" s="16"/>
      <c r="E134" s="8">
        <f t="shared" si="1"/>
        <v>10518000</v>
      </c>
      <c r="F134" s="16"/>
      <c r="G134" s="16"/>
      <c r="H134" s="16"/>
    </row>
    <row r="135" spans="2:9">
      <c r="B135" s="2"/>
      <c r="C135" s="16"/>
      <c r="D135" s="16"/>
      <c r="E135" s="8">
        <f t="shared" ref="E135:E156" si="2">E134+C135+D135</f>
        <v>10518000</v>
      </c>
      <c r="F135" s="16"/>
      <c r="G135" s="16"/>
      <c r="H135" s="16"/>
    </row>
    <row r="136" spans="2:9">
      <c r="B136" s="2"/>
      <c r="C136" s="16"/>
      <c r="D136" s="16"/>
      <c r="E136" s="8">
        <f t="shared" si="2"/>
        <v>10518000</v>
      </c>
      <c r="F136" s="16"/>
      <c r="G136" s="16"/>
      <c r="H136" s="16"/>
    </row>
    <row r="137" spans="2:9">
      <c r="C137" s="16"/>
      <c r="D137" s="16"/>
      <c r="E137" s="8">
        <f t="shared" si="2"/>
        <v>10518000</v>
      </c>
      <c r="F137" s="16"/>
      <c r="G137" s="16"/>
      <c r="H137" s="16"/>
    </row>
    <row r="138" spans="2:9">
      <c r="C138" s="16"/>
      <c r="D138" s="16"/>
      <c r="E138" s="8">
        <f t="shared" si="2"/>
        <v>10518000</v>
      </c>
      <c r="F138" s="16"/>
      <c r="G138" s="16"/>
      <c r="H138" s="16"/>
    </row>
    <row r="139" spans="2:9">
      <c r="C139" s="16"/>
      <c r="D139" s="16"/>
      <c r="E139" s="8">
        <f t="shared" si="2"/>
        <v>10518000</v>
      </c>
      <c r="F139" s="16"/>
      <c r="G139" s="16"/>
      <c r="H139" s="16"/>
    </row>
    <row r="140" spans="2:9">
      <c r="C140" s="16"/>
      <c r="D140" s="16"/>
      <c r="E140" s="8">
        <f t="shared" si="2"/>
        <v>10518000</v>
      </c>
      <c r="F140" s="16"/>
      <c r="G140" s="16"/>
      <c r="H140" s="16"/>
    </row>
    <row r="141" spans="2:9">
      <c r="C141" s="16"/>
      <c r="D141" s="16"/>
      <c r="E141" s="8">
        <f t="shared" si="2"/>
        <v>10518000</v>
      </c>
      <c r="F141" s="16"/>
      <c r="G141" s="16"/>
      <c r="H141" s="16"/>
    </row>
    <row r="142" spans="2:9">
      <c r="C142" s="16"/>
      <c r="D142" s="16"/>
      <c r="E142" s="8">
        <f t="shared" si="2"/>
        <v>10518000</v>
      </c>
      <c r="F142" s="16"/>
      <c r="G142" s="16"/>
      <c r="H142" s="16"/>
    </row>
    <row r="143" spans="2:9">
      <c r="C143" s="16"/>
      <c r="D143" s="16"/>
      <c r="E143" s="8">
        <f t="shared" si="2"/>
        <v>10518000</v>
      </c>
      <c r="F143" s="16"/>
      <c r="G143" s="16"/>
      <c r="H143" s="16"/>
    </row>
    <row r="144" spans="2:9">
      <c r="C144" s="16"/>
      <c r="D144" s="16"/>
      <c r="E144" s="8">
        <f t="shared" si="2"/>
        <v>10518000</v>
      </c>
      <c r="F144" s="16"/>
      <c r="G144" s="16"/>
      <c r="H144" s="16"/>
    </row>
    <row r="145" spans="3:12">
      <c r="C145" s="16"/>
      <c r="D145" s="16"/>
      <c r="E145" s="8">
        <f t="shared" si="2"/>
        <v>10518000</v>
      </c>
      <c r="F145" s="16"/>
      <c r="G145" s="16"/>
      <c r="H145" s="16"/>
    </row>
    <row r="146" spans="3:12">
      <c r="C146" s="16"/>
      <c r="D146" s="16"/>
      <c r="E146" s="8">
        <f t="shared" si="2"/>
        <v>10518000</v>
      </c>
      <c r="F146" s="16"/>
      <c r="G146" s="16"/>
      <c r="H146" s="16"/>
    </row>
    <row r="147" spans="3:12">
      <c r="C147" s="16"/>
      <c r="D147" s="16"/>
      <c r="E147" s="8">
        <f t="shared" si="2"/>
        <v>10518000</v>
      </c>
      <c r="F147" s="16"/>
      <c r="G147" s="16"/>
      <c r="H147" s="16"/>
    </row>
    <row r="148" spans="3:12">
      <c r="C148" s="16"/>
      <c r="D148" s="16"/>
      <c r="E148" s="8">
        <f>E147+C148+D148</f>
        <v>10518000</v>
      </c>
      <c r="F148" s="16"/>
      <c r="G148" s="16"/>
      <c r="H148" s="16"/>
    </row>
    <row r="149" spans="3:12">
      <c r="C149" s="16"/>
      <c r="D149" s="16"/>
      <c r="E149" s="8">
        <f t="shared" si="2"/>
        <v>10518000</v>
      </c>
      <c r="F149" s="16"/>
      <c r="G149" s="16"/>
      <c r="H149" s="16"/>
    </row>
    <row r="150" spans="3:12">
      <c r="C150" s="16"/>
      <c r="D150" s="16"/>
      <c r="E150" s="8">
        <f t="shared" si="2"/>
        <v>10518000</v>
      </c>
      <c r="F150" s="16"/>
      <c r="G150" s="16"/>
      <c r="H150" s="16"/>
    </row>
    <row r="151" spans="3:12">
      <c r="C151" s="16"/>
      <c r="D151" s="16">
        <v>-10000000</v>
      </c>
      <c r="E151" s="8">
        <f t="shared" si="2"/>
        <v>518000</v>
      </c>
      <c r="F151" s="16"/>
      <c r="G151" s="16"/>
      <c r="H151" s="16"/>
      <c r="I151" s="1" t="s">
        <v>557</v>
      </c>
    </row>
    <row r="152" spans="3:12">
      <c r="C152" s="16"/>
      <c r="D152" s="16"/>
      <c r="E152" s="8">
        <f t="shared" si="2"/>
        <v>518000</v>
      </c>
      <c r="F152" s="16"/>
      <c r="G152" s="16"/>
      <c r="H152" s="16"/>
      <c r="I152" s="2" t="s">
        <v>552</v>
      </c>
    </row>
    <row r="153" spans="3:12">
      <c r="C153" s="16"/>
      <c r="D153" s="16"/>
      <c r="E153" s="8">
        <f t="shared" si="2"/>
        <v>518000</v>
      </c>
      <c r="F153" s="16"/>
      <c r="G153" s="16"/>
      <c r="H153" s="16"/>
      <c r="J153" s="4"/>
    </row>
    <row r="154" spans="3:12">
      <c r="C154" s="16"/>
      <c r="D154" s="16"/>
      <c r="E154" s="8">
        <f t="shared" si="2"/>
        <v>518000</v>
      </c>
      <c r="F154" s="16"/>
      <c r="G154" s="16"/>
      <c r="H154" s="16"/>
      <c r="J154" s="4"/>
      <c r="K154" s="2"/>
      <c r="L154" s="20"/>
    </row>
    <row r="155" spans="3:12">
      <c r="C155" s="16"/>
      <c r="D155" s="16"/>
      <c r="E155" s="8">
        <f>E154+C155+D155</f>
        <v>518000</v>
      </c>
      <c r="F155" s="16"/>
      <c r="G155" s="16"/>
      <c r="H155" s="16"/>
      <c r="J155" s="4"/>
    </row>
    <row r="156" spans="3:12">
      <c r="C156" s="4"/>
      <c r="D156" s="16"/>
      <c r="E156" s="8">
        <f t="shared" si="2"/>
        <v>518000</v>
      </c>
      <c r="F156" s="4"/>
      <c r="G156" s="4"/>
      <c r="H156" s="4"/>
      <c r="J156" s="4"/>
    </row>
    <row r="157" spans="3:12">
      <c r="C157" s="4"/>
      <c r="D157" s="4"/>
      <c r="E157" s="8"/>
      <c r="F157" s="4"/>
      <c r="G157" s="4"/>
      <c r="H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C160" s="4"/>
      <c r="D160" s="4"/>
      <c r="E160" s="8"/>
      <c r="F160" s="4"/>
      <c r="G160" s="4"/>
      <c r="H160" s="4"/>
    </row>
    <row r="161" spans="3:8">
      <c r="C161" s="4"/>
      <c r="D161" s="4"/>
      <c r="E161" s="8"/>
      <c r="F161" s="4"/>
      <c r="G161" s="4"/>
      <c r="H161" s="4"/>
    </row>
    <row r="162" spans="3:8">
      <c r="C162" s="4"/>
      <c r="D162" s="4"/>
      <c r="E162" s="8"/>
      <c r="F162" s="4"/>
      <c r="G162" s="4"/>
      <c r="H162" s="4"/>
    </row>
    <row r="163" spans="3:8">
      <c r="E163" s="7"/>
    </row>
    <row r="164" spans="3:8">
      <c r="E164" s="7"/>
    </row>
    <row r="165" spans="3:8">
      <c r="E165" s="7"/>
    </row>
  </sheetData>
  <pageMargins left="0.7" right="0.7" top="0.75" bottom="0.75" header="0.3" footer="0.3"/>
  <pageSetup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>
  <dimension ref="A2:AJ165"/>
  <sheetViews>
    <sheetView workbookViewId="0">
      <selection activeCell="I21" sqref="I21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3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3">
      <c r="C3" s="3"/>
      <c r="D3" s="3"/>
      <c r="E3" s="6"/>
      <c r="I3" s="3"/>
      <c r="L3" s="68"/>
      <c r="M3" s="68"/>
    </row>
    <row r="4" spans="2:13">
      <c r="B4" s="13" t="s">
        <v>36</v>
      </c>
      <c r="C4" s="13"/>
      <c r="D4" s="13"/>
      <c r="E4" s="14">
        <v>10568200</v>
      </c>
      <c r="F4" s="29">
        <v>0</v>
      </c>
      <c r="G4" s="13"/>
      <c r="H4" s="22">
        <v>33577400</v>
      </c>
      <c r="K4" s="69" t="s">
        <v>1247</v>
      </c>
      <c r="L4" s="47"/>
    </row>
    <row r="5" spans="2:13">
      <c r="B5" s="2"/>
      <c r="C5" s="16"/>
      <c r="D5" s="16"/>
      <c r="E5" s="8">
        <f>E4+C5+D5</f>
        <v>10568200</v>
      </c>
      <c r="F5" s="17"/>
      <c r="G5" s="17"/>
      <c r="H5" s="17"/>
      <c r="K5" s="47">
        <v>44294</v>
      </c>
      <c r="L5" s="70">
        <v>10000000</v>
      </c>
    </row>
    <row r="6" spans="2:13">
      <c r="B6" s="32">
        <v>44378</v>
      </c>
      <c r="C6" s="17">
        <v>200000</v>
      </c>
      <c r="D6" s="17"/>
      <c r="E6" s="9">
        <f t="shared" ref="E6:E69" si="0">E5+C6+D6</f>
        <v>10768200</v>
      </c>
      <c r="F6" s="17"/>
      <c r="G6" s="17"/>
      <c r="H6" s="17"/>
      <c r="I6" s="10" t="s">
        <v>1267</v>
      </c>
      <c r="J6" s="10"/>
      <c r="K6" s="47">
        <v>44308</v>
      </c>
      <c r="L6" s="70">
        <v>49500000</v>
      </c>
    </row>
    <row r="7" spans="2:13">
      <c r="B7" s="32">
        <v>44385</v>
      </c>
      <c r="C7" s="17">
        <v>100000</v>
      </c>
      <c r="D7" s="17"/>
      <c r="E7" s="9">
        <f>E6+C7+D7</f>
        <v>10868200</v>
      </c>
      <c r="F7" s="17"/>
      <c r="G7" s="17"/>
      <c r="H7" s="17"/>
      <c r="I7" s="10" t="s">
        <v>1270</v>
      </c>
      <c r="J7" s="10"/>
      <c r="K7" s="47">
        <v>44312</v>
      </c>
      <c r="L7" s="70">
        <v>20000000</v>
      </c>
    </row>
    <row r="8" spans="2:13">
      <c r="B8" s="32">
        <v>44389</v>
      </c>
      <c r="C8" s="17">
        <v>130000</v>
      </c>
      <c r="D8" s="17"/>
      <c r="E8" s="9">
        <f t="shared" si="0"/>
        <v>10998200</v>
      </c>
      <c r="F8" s="17"/>
      <c r="G8" s="17"/>
      <c r="H8" s="17"/>
      <c r="I8" s="10" t="s">
        <v>1271</v>
      </c>
      <c r="J8" s="10"/>
      <c r="K8" s="47">
        <v>44320</v>
      </c>
      <c r="L8" s="70">
        <v>5500000</v>
      </c>
    </row>
    <row r="9" spans="2:13">
      <c r="B9" s="32">
        <v>44390</v>
      </c>
      <c r="C9" s="17"/>
      <c r="D9" s="17">
        <v>-200000</v>
      </c>
      <c r="E9" s="9">
        <f t="shared" si="0"/>
        <v>10798200</v>
      </c>
      <c r="F9" s="17"/>
      <c r="G9" s="17"/>
      <c r="H9" s="17"/>
      <c r="I9" s="10" t="s">
        <v>1272</v>
      </c>
      <c r="J9" s="10"/>
      <c r="K9" s="68"/>
      <c r="L9" s="71">
        <f>SUM(L5:L8)</f>
        <v>85000000</v>
      </c>
    </row>
    <row r="10" spans="2:13">
      <c r="B10" s="32">
        <v>44390</v>
      </c>
      <c r="C10" s="17"/>
      <c r="D10" s="17">
        <v>-200000</v>
      </c>
      <c r="E10" s="9">
        <f t="shared" si="0"/>
        <v>10598200</v>
      </c>
      <c r="F10" s="17"/>
      <c r="G10" s="17"/>
      <c r="H10" s="17"/>
      <c r="I10" s="10" t="s">
        <v>1273</v>
      </c>
      <c r="J10" s="10"/>
      <c r="K10" s="10"/>
    </row>
    <row r="11" spans="2:13">
      <c r="B11" s="32">
        <v>44391</v>
      </c>
      <c r="C11" s="17"/>
      <c r="D11" s="17">
        <v>-225000</v>
      </c>
      <c r="E11" s="9">
        <f t="shared" si="0"/>
        <v>10373200</v>
      </c>
      <c r="F11" s="17"/>
      <c r="G11" s="17"/>
      <c r="H11" s="17"/>
      <c r="I11" s="10" t="s">
        <v>946</v>
      </c>
      <c r="J11" s="50"/>
      <c r="K11" s="1" t="s">
        <v>1248</v>
      </c>
    </row>
    <row r="12" spans="2:13">
      <c r="B12" s="32">
        <v>44392</v>
      </c>
      <c r="C12" s="17"/>
      <c r="D12" s="17">
        <v>-50000</v>
      </c>
      <c r="E12" s="9">
        <f t="shared" si="0"/>
        <v>10323200</v>
      </c>
      <c r="F12" s="17"/>
      <c r="G12" s="17"/>
      <c r="H12" s="17"/>
      <c r="I12" s="10" t="s">
        <v>1274</v>
      </c>
      <c r="J12" s="50"/>
      <c r="K12" s="2">
        <v>43649</v>
      </c>
      <c r="L12" s="20">
        <v>68000000</v>
      </c>
      <c r="M12" s="1" t="s">
        <v>1249</v>
      </c>
    </row>
    <row r="13" spans="2:13">
      <c r="B13" s="32">
        <v>44392</v>
      </c>
      <c r="C13" s="17"/>
      <c r="D13" s="17">
        <v>-30000</v>
      </c>
      <c r="E13" s="9">
        <f t="shared" si="0"/>
        <v>10293200</v>
      </c>
      <c r="F13" s="17">
        <v>-30000</v>
      </c>
      <c r="G13" s="17"/>
      <c r="H13" s="17"/>
      <c r="I13" s="10" t="s">
        <v>1275</v>
      </c>
      <c r="J13" s="50"/>
      <c r="K13" s="32">
        <v>43649</v>
      </c>
      <c r="L13" s="16">
        <v>-1300000</v>
      </c>
      <c r="M13" s="1" t="s">
        <v>1250</v>
      </c>
    </row>
    <row r="14" spans="2:13">
      <c r="B14" s="32">
        <v>44393</v>
      </c>
      <c r="C14" s="17">
        <v>517000</v>
      </c>
      <c r="D14" s="17"/>
      <c r="E14" s="9">
        <f t="shared" si="0"/>
        <v>10810200</v>
      </c>
      <c r="F14" s="17"/>
      <c r="G14" s="17"/>
      <c r="H14" s="17"/>
      <c r="I14" s="10" t="s">
        <v>1276</v>
      </c>
      <c r="J14" s="50"/>
      <c r="K14" s="2">
        <v>44357</v>
      </c>
      <c r="L14" s="20">
        <v>600000</v>
      </c>
      <c r="M14" s="10" t="s">
        <v>1251</v>
      </c>
    </row>
    <row r="15" spans="2:13">
      <c r="B15" s="32">
        <v>44393</v>
      </c>
      <c r="C15" s="17">
        <v>150000</v>
      </c>
      <c r="D15" s="17"/>
      <c r="E15" s="9">
        <f t="shared" si="0"/>
        <v>10960200</v>
      </c>
      <c r="F15" s="17"/>
      <c r="G15" s="17"/>
      <c r="H15" s="17"/>
      <c r="I15" s="10" t="s">
        <v>1277</v>
      </c>
      <c r="J15" s="50"/>
      <c r="L15" s="53">
        <f>SUM(L12:L14)</f>
        <v>67300000</v>
      </c>
      <c r="M15" s="44" t="s">
        <v>1312</v>
      </c>
    </row>
    <row r="16" spans="2:13">
      <c r="B16" s="32">
        <v>44393</v>
      </c>
      <c r="C16" s="17">
        <v>50000</v>
      </c>
      <c r="D16" s="17"/>
      <c r="E16" s="9">
        <f t="shared" si="0"/>
        <v>11010200</v>
      </c>
      <c r="F16" s="17"/>
      <c r="G16" s="17"/>
      <c r="H16" s="17"/>
      <c r="I16" s="10" t="s">
        <v>1278</v>
      </c>
      <c r="J16" s="50"/>
      <c r="K16" s="32"/>
      <c r="L16" s="54"/>
      <c r="M16" s="48"/>
    </row>
    <row r="17" spans="2:15">
      <c r="B17" s="32">
        <v>44396</v>
      </c>
      <c r="C17" s="17">
        <v>200000</v>
      </c>
      <c r="D17" s="17"/>
      <c r="E17" s="9">
        <f t="shared" si="0"/>
        <v>11210200</v>
      </c>
      <c r="F17" s="17"/>
      <c r="G17" s="17"/>
      <c r="H17" s="17"/>
      <c r="I17" s="10" t="s">
        <v>1279</v>
      </c>
      <c r="J17" s="50"/>
      <c r="K17" s="50"/>
    </row>
    <row r="18" spans="2:15">
      <c r="B18" s="32">
        <v>44396</v>
      </c>
      <c r="C18" s="17"/>
      <c r="D18" s="17"/>
      <c r="E18" s="9">
        <f t="shared" si="0"/>
        <v>11210200</v>
      </c>
      <c r="F18" s="17"/>
      <c r="G18" s="17"/>
      <c r="H18" s="17">
        <v>-744000</v>
      </c>
      <c r="I18" s="10" t="s">
        <v>1280</v>
      </c>
      <c r="J18" s="50"/>
      <c r="K18" s="50"/>
    </row>
    <row r="19" spans="2:15">
      <c r="B19" s="32">
        <v>44400</v>
      </c>
      <c r="C19" s="17"/>
      <c r="D19" s="17">
        <v>-3000</v>
      </c>
      <c r="E19" s="9">
        <f>E18+C19+D19</f>
        <v>11207200</v>
      </c>
      <c r="F19" s="17"/>
      <c r="G19" s="17"/>
      <c r="H19" s="17"/>
      <c r="I19" s="10" t="s">
        <v>189</v>
      </c>
      <c r="J19" s="50"/>
      <c r="K19" s="50"/>
    </row>
    <row r="20" spans="2:15">
      <c r="B20" s="32">
        <v>44403</v>
      </c>
      <c r="C20" s="17">
        <v>25000</v>
      </c>
      <c r="D20" s="17"/>
      <c r="E20" s="9">
        <f>E19+C20+D20</f>
        <v>11232200</v>
      </c>
      <c r="F20" s="17"/>
      <c r="G20" s="36"/>
      <c r="H20" s="17"/>
      <c r="I20" s="10" t="s">
        <v>1281</v>
      </c>
      <c r="J20" s="50"/>
      <c r="K20" s="50"/>
      <c r="L20" s="20"/>
    </row>
    <row r="21" spans="2:15">
      <c r="B21" s="32">
        <v>44403</v>
      </c>
      <c r="C21" s="17">
        <v>517000</v>
      </c>
      <c r="D21" s="17"/>
      <c r="E21" s="9">
        <f t="shared" si="0"/>
        <v>11749200</v>
      </c>
      <c r="F21" s="17"/>
      <c r="G21" s="36"/>
      <c r="H21" s="17"/>
      <c r="I21" s="10" t="s">
        <v>1276</v>
      </c>
      <c r="J21" s="50"/>
      <c r="K21" s="50"/>
      <c r="L21" s="20"/>
    </row>
    <row r="22" spans="2:15" ht="12.75" thickBot="1">
      <c r="B22" s="32">
        <v>44404</v>
      </c>
      <c r="C22" s="17"/>
      <c r="D22" s="17"/>
      <c r="E22" s="9">
        <f t="shared" si="0"/>
        <v>11749200</v>
      </c>
      <c r="F22" s="17"/>
      <c r="G22" s="17"/>
      <c r="H22" s="17">
        <v>-143300</v>
      </c>
      <c r="I22" s="10" t="s">
        <v>917</v>
      </c>
      <c r="J22" s="50"/>
      <c r="K22" s="50"/>
    </row>
    <row r="23" spans="2:15">
      <c r="B23" s="32">
        <v>44407</v>
      </c>
      <c r="C23" s="17"/>
      <c r="D23" s="17">
        <v>-20000</v>
      </c>
      <c r="E23" s="9">
        <f t="shared" si="0"/>
        <v>11729200</v>
      </c>
      <c r="F23" s="17">
        <v>-20000</v>
      </c>
      <c r="G23" s="17"/>
      <c r="H23" s="17"/>
      <c r="I23" s="10" t="s">
        <v>1282</v>
      </c>
      <c r="J23" s="50"/>
      <c r="K23" s="50"/>
      <c r="M23" s="57" t="s">
        <v>1026</v>
      </c>
      <c r="N23" s="58">
        <v>34200000</v>
      </c>
    </row>
    <row r="24" spans="2:15">
      <c r="B24" s="32">
        <v>44407</v>
      </c>
      <c r="C24" s="17"/>
      <c r="D24" s="17"/>
      <c r="E24" s="9">
        <f t="shared" si="0"/>
        <v>11729200</v>
      </c>
      <c r="F24" s="17"/>
      <c r="G24" s="17"/>
      <c r="H24" s="17">
        <v>-259000</v>
      </c>
      <c r="I24" s="1" t="s">
        <v>802</v>
      </c>
      <c r="J24" s="50"/>
      <c r="K24" s="50"/>
      <c r="M24" s="59" t="s">
        <v>1027</v>
      </c>
      <c r="N24" s="60">
        <v>-680000</v>
      </c>
    </row>
    <row r="25" spans="2:15" ht="12.75" thickBot="1">
      <c r="B25" s="32">
        <v>44407</v>
      </c>
      <c r="C25" s="17"/>
      <c r="D25" s="17"/>
      <c r="E25" s="9">
        <f t="shared" si="0"/>
        <v>11729200</v>
      </c>
      <c r="F25" s="17"/>
      <c r="G25" s="17"/>
      <c r="H25" s="17">
        <v>-259000</v>
      </c>
      <c r="I25" s="10" t="s">
        <v>471</v>
      </c>
      <c r="J25" s="50"/>
      <c r="K25" s="50"/>
      <c r="M25" s="61" t="s">
        <v>1028</v>
      </c>
      <c r="N25" s="62">
        <f>N23+N24</f>
        <v>33520000</v>
      </c>
    </row>
    <row r="26" spans="2:15">
      <c r="B26" s="32">
        <v>44407</v>
      </c>
      <c r="C26" s="17">
        <v>25000</v>
      </c>
      <c r="D26" s="17"/>
      <c r="E26" s="9">
        <f t="shared" si="0"/>
        <v>11754200</v>
      </c>
      <c r="F26" s="17"/>
      <c r="G26" s="17"/>
      <c r="H26" s="17"/>
      <c r="I26" s="10" t="s">
        <v>1271</v>
      </c>
      <c r="J26" s="50"/>
      <c r="K26" s="50"/>
      <c r="M26" s="59" t="s">
        <v>1029</v>
      </c>
      <c r="N26" s="60">
        <f>N25*0.1</f>
        <v>3352000</v>
      </c>
      <c r="O26" s="1" t="s">
        <v>1030</v>
      </c>
    </row>
    <row r="27" spans="2:15">
      <c r="B27" s="32"/>
      <c r="C27" s="17"/>
      <c r="D27" s="17"/>
      <c r="E27" s="9">
        <f t="shared" si="0"/>
        <v>11754200</v>
      </c>
      <c r="F27" s="17">
        <f>SUM(F4:F26)</f>
        <v>-50000</v>
      </c>
      <c r="G27" s="17"/>
      <c r="H27" s="17">
        <f>SUM(H4:H26)</f>
        <v>32172100</v>
      </c>
      <c r="I27" s="10"/>
      <c r="J27" s="50"/>
      <c r="K27" s="50"/>
      <c r="M27" s="59" t="s">
        <v>1031</v>
      </c>
      <c r="N27" s="60">
        <f>N25-30000000</f>
        <v>3520000</v>
      </c>
      <c r="O27" s="1" t="s">
        <v>1032</v>
      </c>
    </row>
    <row r="28" spans="2:15" ht="12.75" thickBot="1">
      <c r="B28" s="32"/>
      <c r="C28" s="17"/>
      <c r="D28" s="17"/>
      <c r="E28" s="9">
        <f t="shared" si="0"/>
        <v>11754200</v>
      </c>
      <c r="F28" s="17"/>
      <c r="G28" s="17"/>
      <c r="H28" s="17">
        <f>H27-F27</f>
        <v>32222100</v>
      </c>
      <c r="I28" s="10"/>
      <c r="J28" s="20"/>
      <c r="K28" s="20"/>
      <c r="M28" s="61"/>
      <c r="N28" s="62">
        <v>270000</v>
      </c>
      <c r="O28" s="1" t="s">
        <v>1033</v>
      </c>
    </row>
    <row r="29" spans="2:15" ht="12.75" thickBot="1">
      <c r="B29" s="32"/>
      <c r="C29" s="17"/>
      <c r="D29" s="17"/>
      <c r="E29" s="9">
        <f t="shared" si="0"/>
        <v>11754200</v>
      </c>
      <c r="F29" s="17"/>
      <c r="G29" s="17"/>
      <c r="H29" s="17"/>
      <c r="I29" s="10"/>
      <c r="J29" s="20"/>
      <c r="K29" s="20"/>
      <c r="M29" s="63" t="s">
        <v>1034</v>
      </c>
      <c r="N29" s="64">
        <f>SUM(N26:N28)</f>
        <v>7142000</v>
      </c>
    </row>
    <row r="30" spans="2:15">
      <c r="B30" s="32"/>
      <c r="C30" s="17"/>
      <c r="D30" s="17"/>
      <c r="E30" s="9">
        <f t="shared" si="0"/>
        <v>11754200</v>
      </c>
      <c r="F30" s="17"/>
      <c r="G30" s="17"/>
      <c r="H30" s="17">
        <v>-1500000</v>
      </c>
      <c r="I30" s="10" t="s">
        <v>41</v>
      </c>
      <c r="J30" s="20"/>
      <c r="K30" s="20"/>
    </row>
    <row r="31" spans="2:15">
      <c r="B31" s="32"/>
      <c r="C31" s="17"/>
      <c r="D31" s="17">
        <v>-1500000</v>
      </c>
      <c r="E31" s="9">
        <f t="shared" si="0"/>
        <v>10254200</v>
      </c>
      <c r="F31" s="17"/>
      <c r="G31" s="17"/>
      <c r="H31" s="17"/>
      <c r="I31" s="10" t="s">
        <v>42</v>
      </c>
      <c r="J31" s="20"/>
      <c r="K31" s="20"/>
      <c r="M31" s="44" t="s">
        <v>1035</v>
      </c>
      <c r="N31" s="44"/>
    </row>
    <row r="32" spans="2:15">
      <c r="B32" s="32"/>
      <c r="C32" s="17"/>
      <c r="D32" s="17"/>
      <c r="E32" s="9">
        <f t="shared" si="0"/>
        <v>10254200</v>
      </c>
      <c r="F32" s="17"/>
      <c r="G32" s="17"/>
      <c r="H32" s="17"/>
      <c r="I32" s="10"/>
      <c r="J32" s="20"/>
      <c r="K32" s="20"/>
      <c r="M32" s="44" t="s">
        <v>1036</v>
      </c>
      <c r="N32" s="44"/>
    </row>
    <row r="33" spans="2:36">
      <c r="B33" s="28" t="s">
        <v>47</v>
      </c>
      <c r="C33" s="22"/>
      <c r="D33" s="22"/>
      <c r="E33" s="14">
        <f t="shared" si="0"/>
        <v>10254200</v>
      </c>
      <c r="F33" s="22"/>
      <c r="G33" s="22"/>
      <c r="H33" s="22">
        <f>H28+H30</f>
        <v>30722100</v>
      </c>
      <c r="I33" s="10"/>
      <c r="J33" s="20"/>
      <c r="K33" s="20"/>
    </row>
    <row r="34" spans="2:36">
      <c r="B34" s="32"/>
      <c r="C34" s="17"/>
      <c r="D34" s="17"/>
      <c r="E34" s="9">
        <f t="shared" si="0"/>
        <v>10254200</v>
      </c>
      <c r="F34" s="17"/>
      <c r="G34" s="17"/>
      <c r="H34" s="17"/>
      <c r="I34" s="10"/>
      <c r="J34" s="20"/>
      <c r="K34" s="20"/>
    </row>
    <row r="35" spans="2:36">
      <c r="B35" s="32"/>
      <c r="C35" s="17"/>
      <c r="D35" s="17"/>
      <c r="E35" s="9">
        <f>E34+C35+D35</f>
        <v>10254200</v>
      </c>
      <c r="F35" s="17"/>
      <c r="G35" s="17"/>
      <c r="H35" s="17"/>
      <c r="I35" s="10"/>
    </row>
    <row r="36" spans="2:36">
      <c r="B36" s="2"/>
      <c r="C36" s="17"/>
      <c r="D36" s="17"/>
      <c r="E36" s="9">
        <f t="shared" si="0"/>
        <v>10254200</v>
      </c>
      <c r="F36" s="17"/>
      <c r="G36" s="17"/>
      <c r="H36" s="17"/>
      <c r="I36" s="10"/>
    </row>
    <row r="37" spans="2:36">
      <c r="B37" s="32"/>
      <c r="C37" s="17"/>
      <c r="D37" s="17"/>
      <c r="E37" s="9">
        <f t="shared" si="0"/>
        <v>10254200</v>
      </c>
      <c r="F37" s="17"/>
      <c r="G37" s="17"/>
      <c r="H37" s="17"/>
      <c r="I37" s="10"/>
    </row>
    <row r="38" spans="2:36">
      <c r="B38" s="32"/>
      <c r="C38" s="17"/>
      <c r="D38" s="17"/>
      <c r="E38" s="9">
        <f>E37+C38+D38</f>
        <v>10254200</v>
      </c>
      <c r="F38" s="17"/>
      <c r="G38" s="17"/>
      <c r="H38" s="17"/>
      <c r="I38" s="10"/>
    </row>
    <row r="39" spans="2:36">
      <c r="B39" s="32"/>
      <c r="C39" s="17"/>
      <c r="D39" s="17"/>
      <c r="E39" s="8">
        <f t="shared" si="0"/>
        <v>10254200</v>
      </c>
      <c r="F39" s="17"/>
      <c r="G39" s="17"/>
      <c r="H39" s="17"/>
      <c r="I39" s="10"/>
      <c r="L39" s="20"/>
      <c r="M39" s="20" t="s">
        <v>1068</v>
      </c>
    </row>
    <row r="40" spans="2:36">
      <c r="B40" s="32"/>
      <c r="C40" s="36"/>
      <c r="D40" s="36"/>
      <c r="E40" s="9">
        <f>E39+C40+D40</f>
        <v>10254200</v>
      </c>
      <c r="F40" s="17"/>
      <c r="G40" s="17"/>
      <c r="H40" s="17"/>
      <c r="I40" s="10"/>
      <c r="L40" s="20">
        <v>780000</v>
      </c>
      <c r="M40" s="20"/>
      <c r="N40" s="2">
        <v>44071</v>
      </c>
    </row>
    <row r="41" spans="2:36">
      <c r="B41" s="32"/>
      <c r="C41" s="17"/>
      <c r="D41" s="17"/>
      <c r="E41" s="9">
        <f t="shared" si="0"/>
        <v>10254200</v>
      </c>
      <c r="F41" s="17"/>
      <c r="G41" s="17"/>
      <c r="H41" s="17"/>
      <c r="I41" s="10"/>
      <c r="L41" s="20">
        <v>-70000</v>
      </c>
      <c r="M41" s="20" t="s">
        <v>1069</v>
      </c>
      <c r="N41" s="2">
        <v>44071</v>
      </c>
    </row>
    <row r="42" spans="2:36">
      <c r="B42" s="32"/>
      <c r="C42" s="17"/>
      <c r="D42" s="17"/>
      <c r="E42" s="9">
        <f t="shared" si="0"/>
        <v>10254200</v>
      </c>
      <c r="F42" s="17"/>
      <c r="G42" s="17"/>
      <c r="H42" s="17"/>
      <c r="I42" s="10"/>
      <c r="L42" s="20">
        <v>-25000</v>
      </c>
      <c r="M42" s="20" t="s">
        <v>1070</v>
      </c>
      <c r="N42" s="2">
        <v>44074</v>
      </c>
    </row>
    <row r="43" spans="2:36">
      <c r="B43" s="32"/>
      <c r="C43" s="17"/>
      <c r="D43" s="17"/>
      <c r="E43" s="9">
        <f t="shared" si="0"/>
        <v>10254200</v>
      </c>
      <c r="F43" s="17"/>
      <c r="G43" s="17"/>
      <c r="H43" s="17"/>
      <c r="I43" s="10"/>
      <c r="L43" s="20">
        <v>-30000</v>
      </c>
      <c r="M43" s="20" t="s">
        <v>1071</v>
      </c>
      <c r="N43" s="2">
        <v>44074</v>
      </c>
    </row>
    <row r="44" spans="2:36">
      <c r="B44" s="32"/>
      <c r="C44" s="17"/>
      <c r="D44" s="17"/>
      <c r="E44" s="8">
        <f t="shared" si="0"/>
        <v>10254200</v>
      </c>
      <c r="F44" s="17"/>
      <c r="G44" s="17"/>
      <c r="H44" s="17"/>
      <c r="I44" s="10"/>
      <c r="J44" s="50"/>
      <c r="K44" s="10"/>
      <c r="L44" s="20">
        <v>-98000</v>
      </c>
      <c r="M44" s="20" t="s">
        <v>1072</v>
      </c>
      <c r="N44" s="2">
        <v>44074</v>
      </c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</row>
    <row r="45" spans="2:36">
      <c r="B45" s="32"/>
      <c r="C45" s="17"/>
      <c r="D45" s="17"/>
      <c r="E45" s="8">
        <f t="shared" si="0"/>
        <v>10254200</v>
      </c>
      <c r="F45" s="17"/>
      <c r="G45" s="17"/>
      <c r="H45" s="17"/>
      <c r="I45" s="10"/>
      <c r="J45" s="50"/>
      <c r="K45" s="10"/>
      <c r="L45" s="20">
        <v>-14000</v>
      </c>
      <c r="M45" s="20" t="s">
        <v>1073</v>
      </c>
      <c r="N45" s="2">
        <v>44074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</row>
    <row r="46" spans="2:36">
      <c r="B46" s="32"/>
      <c r="C46" s="17"/>
      <c r="D46" s="17"/>
      <c r="E46" s="9">
        <f t="shared" si="0"/>
        <v>10254200</v>
      </c>
      <c r="F46" s="17"/>
      <c r="G46" s="17"/>
      <c r="H46" s="17"/>
      <c r="I46" s="10"/>
      <c r="J46" s="50"/>
      <c r="K46" s="10"/>
      <c r="L46" s="20">
        <v>-111000</v>
      </c>
      <c r="M46" s="20" t="s">
        <v>1074</v>
      </c>
      <c r="N46" s="2">
        <v>44074</v>
      </c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</row>
    <row r="47" spans="2:36">
      <c r="B47" s="32"/>
      <c r="C47" s="17"/>
      <c r="D47" s="17"/>
      <c r="E47" s="8">
        <f t="shared" si="0"/>
        <v>10254200</v>
      </c>
      <c r="F47" s="17"/>
      <c r="G47" s="17"/>
      <c r="H47" s="17"/>
      <c r="I47" s="10"/>
      <c r="J47" s="50"/>
      <c r="K47" s="10"/>
      <c r="L47" s="20">
        <v>-20000</v>
      </c>
      <c r="M47" s="20" t="s">
        <v>1075</v>
      </c>
      <c r="N47" s="2">
        <v>44074</v>
      </c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</row>
    <row r="48" spans="2:36">
      <c r="B48" s="32"/>
      <c r="C48" s="17"/>
      <c r="D48" s="17"/>
      <c r="E48" s="9">
        <f t="shared" si="0"/>
        <v>10254200</v>
      </c>
      <c r="F48" s="17"/>
      <c r="G48" s="17"/>
      <c r="H48" s="17"/>
      <c r="I48" s="10"/>
      <c r="J48" s="50"/>
      <c r="K48" s="10"/>
      <c r="L48" s="20">
        <v>-48500</v>
      </c>
      <c r="M48" s="1" t="s">
        <v>1120</v>
      </c>
      <c r="N48" s="2">
        <v>44056</v>
      </c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</row>
    <row r="49" spans="1:36">
      <c r="B49" s="32"/>
      <c r="C49" s="17"/>
      <c r="D49" s="17"/>
      <c r="E49" s="8">
        <f t="shared" si="0"/>
        <v>10254200</v>
      </c>
      <c r="F49" s="17"/>
      <c r="G49" s="17"/>
      <c r="H49" s="17"/>
      <c r="I49" s="10"/>
      <c r="J49" s="50"/>
      <c r="K49" s="10"/>
      <c r="L49" s="20">
        <v>-11500</v>
      </c>
      <c r="M49" s="1" t="s">
        <v>1121</v>
      </c>
      <c r="N49" s="2">
        <v>44057</v>
      </c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</row>
    <row r="50" spans="1:36">
      <c r="B50" s="32"/>
      <c r="C50" s="17"/>
      <c r="D50" s="17"/>
      <c r="E50" s="8">
        <f t="shared" si="0"/>
        <v>10254200</v>
      </c>
      <c r="F50" s="17"/>
      <c r="G50" s="17"/>
      <c r="H50" s="17"/>
      <c r="I50" s="10"/>
      <c r="J50" s="50"/>
      <c r="K50" s="10"/>
      <c r="L50" s="20">
        <v>-47000</v>
      </c>
      <c r="M50" s="1" t="s">
        <v>1122</v>
      </c>
      <c r="N50" s="2">
        <v>44071</v>
      </c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>
      <c r="B51" s="32"/>
      <c r="C51" s="17"/>
      <c r="D51" s="17"/>
      <c r="E51" s="8">
        <f t="shared" si="0"/>
        <v>10254200</v>
      </c>
      <c r="F51" s="17"/>
      <c r="G51" s="17"/>
      <c r="H51" s="17"/>
      <c r="I51" s="10"/>
      <c r="J51" s="54"/>
      <c r="K51" s="54"/>
      <c r="L51" s="20">
        <v>-305000</v>
      </c>
      <c r="M51" s="10" t="s">
        <v>1156</v>
      </c>
      <c r="N51" s="48"/>
      <c r="O51" s="48"/>
      <c r="P51" s="48"/>
      <c r="Q51" s="48"/>
      <c r="R51" s="48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</row>
    <row r="52" spans="1:36">
      <c r="B52" s="32"/>
      <c r="C52" s="17"/>
      <c r="D52" s="17"/>
      <c r="E52" s="8">
        <f t="shared" si="0"/>
        <v>10254200</v>
      </c>
      <c r="F52" s="17"/>
      <c r="G52" s="17"/>
      <c r="H52" s="17"/>
      <c r="I52" s="10"/>
      <c r="J52" s="50"/>
      <c r="K52" s="50"/>
      <c r="L52" s="44"/>
      <c r="M52" s="44" t="s">
        <v>1220</v>
      </c>
      <c r="N52" s="65">
        <v>44336</v>
      </c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>
      <c r="B53" s="32"/>
      <c r="C53" s="17"/>
      <c r="D53" s="17"/>
      <c r="E53" s="8">
        <f t="shared" si="0"/>
        <v>10254200</v>
      </c>
      <c r="F53" s="17"/>
      <c r="G53" s="17"/>
      <c r="H53" s="17"/>
      <c r="I53" s="10"/>
      <c r="J53" s="54"/>
      <c r="K53" s="54"/>
      <c r="L53" s="48"/>
      <c r="M53" s="48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</row>
    <row r="54" spans="1:36">
      <c r="A54" s="10"/>
      <c r="B54" s="32"/>
      <c r="C54" s="17"/>
      <c r="D54" s="17"/>
      <c r="E54" s="8">
        <f t="shared" si="0"/>
        <v>10254200</v>
      </c>
      <c r="F54" s="17"/>
      <c r="G54" s="17"/>
      <c r="H54" s="17"/>
      <c r="I54" s="10"/>
      <c r="J54" s="50"/>
      <c r="K54" s="50"/>
      <c r="L54" s="32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</row>
    <row r="55" spans="1:36">
      <c r="B55" s="39"/>
      <c r="C55" s="36"/>
      <c r="D55" s="36"/>
      <c r="E55" s="8">
        <f t="shared" si="0"/>
        <v>10254200</v>
      </c>
      <c r="F55" s="36"/>
      <c r="G55" s="36"/>
      <c r="H55" s="36"/>
      <c r="I55" s="10"/>
      <c r="J55" s="50"/>
      <c r="K55" s="50"/>
      <c r="L55" s="32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</row>
    <row r="56" spans="1:36">
      <c r="B56" s="32"/>
      <c r="C56" s="17"/>
      <c r="D56" s="17"/>
      <c r="E56" s="8">
        <f t="shared" si="0"/>
        <v>10254200</v>
      </c>
      <c r="F56" s="17"/>
      <c r="G56" s="17"/>
      <c r="H56" s="17"/>
      <c r="I56" s="10"/>
      <c r="J56" s="50"/>
      <c r="K56" s="50"/>
      <c r="L56" s="32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</row>
    <row r="57" spans="1:36">
      <c r="B57" s="32"/>
      <c r="C57" s="17"/>
      <c r="D57" s="17"/>
      <c r="E57" s="8">
        <f t="shared" si="0"/>
        <v>10254200</v>
      </c>
      <c r="F57" s="17"/>
      <c r="G57" s="17"/>
      <c r="H57" s="17"/>
      <c r="I57" s="10"/>
      <c r="J57" s="50"/>
      <c r="K57" s="50"/>
      <c r="L57" s="32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</row>
    <row r="58" spans="1:36">
      <c r="B58" s="2"/>
      <c r="C58" s="17"/>
      <c r="D58" s="17"/>
      <c r="E58" s="8">
        <f t="shared" si="0"/>
        <v>10254200</v>
      </c>
      <c r="F58" s="17"/>
      <c r="G58" s="17"/>
      <c r="H58" s="17"/>
      <c r="I58" s="10"/>
      <c r="J58" s="50"/>
      <c r="K58" s="50"/>
      <c r="L58" s="32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36">
      <c r="B59" s="2"/>
      <c r="C59" s="17"/>
      <c r="D59" s="17"/>
      <c r="E59" s="8">
        <f t="shared" si="0"/>
        <v>10254200</v>
      </c>
      <c r="F59" s="17"/>
      <c r="G59" s="17"/>
      <c r="H59" s="17"/>
      <c r="I59" s="10"/>
      <c r="J59" s="50"/>
      <c r="K59" s="50"/>
      <c r="L59" s="32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</row>
    <row r="60" spans="1:36">
      <c r="B60" s="2"/>
      <c r="C60" s="17"/>
      <c r="D60" s="17"/>
      <c r="E60" s="8">
        <f t="shared" si="0"/>
        <v>10254200</v>
      </c>
      <c r="F60" s="17"/>
      <c r="G60" s="17"/>
      <c r="H60" s="17"/>
      <c r="I60" s="10"/>
      <c r="J60" s="50"/>
      <c r="K60" s="5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</row>
    <row r="61" spans="1:36">
      <c r="B61" s="2"/>
      <c r="C61" s="17"/>
      <c r="D61" s="17"/>
      <c r="E61" s="8">
        <f t="shared" si="0"/>
        <v>10254200</v>
      </c>
      <c r="F61" s="17"/>
      <c r="G61" s="17"/>
      <c r="H61" s="17"/>
      <c r="I61" s="10"/>
      <c r="J61" s="54"/>
      <c r="K61" s="54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</row>
    <row r="62" spans="1:36">
      <c r="B62" s="32"/>
      <c r="C62" s="17"/>
      <c r="D62" s="17"/>
      <c r="E62" s="8">
        <f t="shared" si="0"/>
        <v>10254200</v>
      </c>
      <c r="F62" s="17"/>
      <c r="G62" s="17"/>
      <c r="H62" s="17"/>
      <c r="I62" s="10"/>
      <c r="J62" s="54"/>
      <c r="K62" s="48"/>
      <c r="L62" s="32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36">
      <c r="B63" s="39"/>
      <c r="C63" s="36"/>
      <c r="D63" s="36"/>
      <c r="E63" s="8">
        <f t="shared" si="0"/>
        <v>10254200</v>
      </c>
      <c r="F63" s="36"/>
      <c r="G63" s="36"/>
      <c r="H63" s="36"/>
      <c r="J63" s="54"/>
      <c r="K63" s="48"/>
      <c r="L63" s="32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</row>
    <row r="64" spans="1:36">
      <c r="B64" s="32"/>
      <c r="C64" s="17"/>
      <c r="D64" s="17"/>
      <c r="E64" s="8">
        <f t="shared" si="0"/>
        <v>10254200</v>
      </c>
      <c r="F64" s="17"/>
      <c r="G64" s="17"/>
      <c r="H64" s="17"/>
      <c r="I64" s="10"/>
      <c r="J64" s="50"/>
      <c r="K64" s="10"/>
      <c r="L64" s="32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</row>
    <row r="65" spans="2:36">
      <c r="B65" s="32"/>
      <c r="C65" s="17"/>
      <c r="D65" s="17"/>
      <c r="E65" s="8">
        <f t="shared" si="0"/>
        <v>10254200</v>
      </c>
      <c r="F65" s="17"/>
      <c r="G65" s="17"/>
      <c r="H65" s="17"/>
      <c r="I65" s="10"/>
      <c r="J65" s="54"/>
      <c r="K65" s="54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</row>
    <row r="66" spans="2:36">
      <c r="B66" s="32"/>
      <c r="C66" s="17"/>
      <c r="D66" s="17"/>
      <c r="E66" s="8">
        <f t="shared" si="0"/>
        <v>10254200</v>
      </c>
      <c r="F66" s="17"/>
      <c r="G66" s="17"/>
      <c r="H66" s="17"/>
      <c r="I66" s="10"/>
      <c r="J66" s="20"/>
      <c r="K66" s="20"/>
    </row>
    <row r="67" spans="2:36">
      <c r="B67" s="32"/>
      <c r="C67" s="17"/>
      <c r="D67" s="17"/>
      <c r="E67" s="8">
        <f t="shared" si="0"/>
        <v>10254200</v>
      </c>
      <c r="F67" s="17"/>
      <c r="G67" s="17"/>
      <c r="H67" s="17"/>
      <c r="I67" s="10"/>
      <c r="J67" s="20"/>
      <c r="K67" s="20"/>
    </row>
    <row r="68" spans="2:36">
      <c r="B68" s="32"/>
      <c r="C68" s="17"/>
      <c r="D68" s="17"/>
      <c r="E68" s="8">
        <f t="shared" si="0"/>
        <v>10254200</v>
      </c>
      <c r="F68" s="17"/>
      <c r="G68" s="17"/>
      <c r="H68" s="17"/>
      <c r="I68" s="10"/>
      <c r="J68" s="20"/>
      <c r="K68" s="20"/>
    </row>
    <row r="69" spans="2:36">
      <c r="B69" s="32"/>
      <c r="C69" s="17"/>
      <c r="D69" s="17"/>
      <c r="E69" s="8">
        <f t="shared" si="0"/>
        <v>10254200</v>
      </c>
      <c r="F69" s="17"/>
      <c r="G69" s="17"/>
      <c r="H69" s="17"/>
      <c r="I69" s="10"/>
      <c r="J69" s="20"/>
      <c r="K69" s="20"/>
    </row>
    <row r="70" spans="2:36">
      <c r="B70" s="32"/>
      <c r="C70" s="17"/>
      <c r="D70" s="17"/>
      <c r="E70" s="8">
        <f t="shared" ref="E70:E133" si="1">E69+C70+D70</f>
        <v>10254200</v>
      </c>
      <c r="F70" s="17"/>
      <c r="G70" s="17"/>
      <c r="H70" s="17"/>
      <c r="I70" s="10"/>
    </row>
    <row r="71" spans="2:36">
      <c r="B71" s="32"/>
      <c r="C71" s="17"/>
      <c r="D71" s="17"/>
      <c r="E71" s="8">
        <f t="shared" si="1"/>
        <v>10254200</v>
      </c>
      <c r="F71" s="17"/>
      <c r="G71" s="17"/>
      <c r="H71" s="17"/>
      <c r="I71" s="10"/>
    </row>
    <row r="72" spans="2:36">
      <c r="B72" s="32"/>
      <c r="C72" s="17"/>
      <c r="D72" s="17"/>
      <c r="E72" s="8">
        <f t="shared" si="1"/>
        <v>10254200</v>
      </c>
      <c r="F72" s="17"/>
      <c r="G72" s="17"/>
      <c r="H72" s="17"/>
      <c r="I72" s="10"/>
      <c r="M72" s="2"/>
    </row>
    <row r="73" spans="2:36">
      <c r="B73" s="32"/>
      <c r="C73" s="17"/>
      <c r="D73" s="17"/>
      <c r="E73" s="8">
        <f t="shared" si="1"/>
        <v>10254200</v>
      </c>
      <c r="F73" s="17"/>
      <c r="G73" s="17"/>
      <c r="H73" s="17"/>
      <c r="I73" s="10"/>
      <c r="M73" s="2"/>
    </row>
    <row r="74" spans="2:36">
      <c r="B74" s="32"/>
      <c r="C74" s="17"/>
      <c r="D74" s="17"/>
      <c r="E74" s="8">
        <f t="shared" si="1"/>
        <v>10254200</v>
      </c>
      <c r="F74" s="17"/>
      <c r="G74" s="17"/>
      <c r="H74" s="17"/>
      <c r="I74" s="10"/>
    </row>
    <row r="75" spans="2:36">
      <c r="B75" s="32"/>
      <c r="C75" s="17"/>
      <c r="D75" s="17"/>
      <c r="E75" s="8">
        <f t="shared" si="1"/>
        <v>10254200</v>
      </c>
      <c r="F75" s="17"/>
      <c r="G75" s="17"/>
      <c r="H75" s="17"/>
    </row>
    <row r="76" spans="2:36">
      <c r="B76" s="32"/>
      <c r="C76" s="17"/>
      <c r="D76" s="17"/>
      <c r="E76" s="8">
        <f t="shared" si="1"/>
        <v>10254200</v>
      </c>
      <c r="F76" s="17"/>
      <c r="G76" s="17"/>
      <c r="H76" s="17"/>
      <c r="I76" s="10"/>
    </row>
    <row r="77" spans="2:36">
      <c r="B77" s="32"/>
      <c r="C77" s="17"/>
      <c r="D77" s="17"/>
      <c r="E77" s="8">
        <f t="shared" si="1"/>
        <v>10254200</v>
      </c>
      <c r="F77" s="17"/>
      <c r="G77" s="17"/>
      <c r="H77" s="17"/>
      <c r="I77" s="10"/>
    </row>
    <row r="78" spans="2:36">
      <c r="B78" s="32"/>
      <c r="C78" s="17"/>
      <c r="D78" s="17"/>
      <c r="E78" s="8">
        <f t="shared" si="1"/>
        <v>10254200</v>
      </c>
      <c r="F78" s="17"/>
      <c r="G78" s="17"/>
      <c r="H78" s="17"/>
      <c r="I78" s="10"/>
    </row>
    <row r="79" spans="2:36">
      <c r="B79" s="32"/>
      <c r="C79" s="17"/>
      <c r="D79" s="17"/>
      <c r="E79" s="8">
        <f t="shared" si="1"/>
        <v>10254200</v>
      </c>
      <c r="F79" s="17"/>
      <c r="G79" s="17"/>
      <c r="H79" s="17"/>
      <c r="I79" s="10"/>
      <c r="J79" s="20"/>
      <c r="K79" s="20"/>
    </row>
    <row r="80" spans="2:36">
      <c r="B80" s="32"/>
      <c r="C80" s="17"/>
      <c r="D80" s="17"/>
      <c r="E80" s="8">
        <f t="shared" si="1"/>
        <v>10254200</v>
      </c>
      <c r="F80" s="17"/>
      <c r="G80" s="17"/>
      <c r="H80" s="17"/>
      <c r="I80" s="10"/>
    </row>
    <row r="81" spans="1:12">
      <c r="B81" s="32"/>
      <c r="C81" s="17"/>
      <c r="D81" s="17"/>
      <c r="E81" s="8">
        <f t="shared" si="1"/>
        <v>10254200</v>
      </c>
      <c r="F81" s="17"/>
      <c r="G81" s="17"/>
      <c r="H81" s="17"/>
      <c r="I81" s="10"/>
      <c r="J81" s="20"/>
      <c r="K81" s="20"/>
    </row>
    <row r="82" spans="1:12">
      <c r="B82" s="32"/>
      <c r="C82" s="17"/>
      <c r="D82" s="17"/>
      <c r="E82" s="8">
        <f t="shared" si="1"/>
        <v>10254200</v>
      </c>
      <c r="F82" s="17"/>
      <c r="G82" s="17"/>
      <c r="H82" s="17"/>
      <c r="I82" s="10"/>
      <c r="J82" s="20"/>
      <c r="K82" s="20"/>
    </row>
    <row r="83" spans="1:12">
      <c r="B83" s="32"/>
      <c r="C83" s="17"/>
      <c r="D83" s="17"/>
      <c r="E83" s="8">
        <f t="shared" si="1"/>
        <v>10254200</v>
      </c>
      <c r="F83" s="17"/>
      <c r="G83" s="17"/>
      <c r="H83" s="17"/>
      <c r="I83" s="10"/>
      <c r="J83" s="20"/>
      <c r="K83" s="20"/>
    </row>
    <row r="84" spans="1:12">
      <c r="B84" s="32"/>
      <c r="C84" s="36"/>
      <c r="D84" s="17"/>
      <c r="E84" s="8">
        <f t="shared" si="1"/>
        <v>10254200</v>
      </c>
      <c r="F84" s="36"/>
      <c r="G84" s="36"/>
      <c r="H84" s="36"/>
      <c r="I84" s="10"/>
    </row>
    <row r="85" spans="1:12">
      <c r="B85" s="32"/>
      <c r="C85" s="17"/>
      <c r="D85" s="17"/>
      <c r="E85" s="8">
        <f t="shared" si="1"/>
        <v>10254200</v>
      </c>
      <c r="F85" s="17"/>
      <c r="G85" s="17"/>
      <c r="H85" s="17"/>
      <c r="I85" s="10"/>
    </row>
    <row r="86" spans="1:12">
      <c r="B86" s="32"/>
      <c r="C86" s="17"/>
      <c r="D86" s="17"/>
      <c r="E86" s="8">
        <f t="shared" si="1"/>
        <v>10254200</v>
      </c>
      <c r="F86" s="17"/>
      <c r="G86" s="17"/>
      <c r="H86" s="17"/>
      <c r="I86" s="10"/>
    </row>
    <row r="87" spans="1:12">
      <c r="B87" s="32"/>
      <c r="C87" s="17"/>
      <c r="D87" s="17"/>
      <c r="E87" s="8">
        <f t="shared" si="1"/>
        <v>10254200</v>
      </c>
      <c r="F87" s="17"/>
      <c r="G87" s="17"/>
      <c r="H87" s="17"/>
      <c r="I87" s="10"/>
    </row>
    <row r="88" spans="1:12">
      <c r="B88" s="32"/>
      <c r="C88" s="17"/>
      <c r="D88" s="17"/>
      <c r="E88" s="8">
        <f t="shared" si="1"/>
        <v>10254200</v>
      </c>
      <c r="F88" s="17"/>
      <c r="G88" s="17"/>
      <c r="H88" s="17"/>
      <c r="I88" s="10"/>
      <c r="J88" s="10"/>
      <c r="K88" s="10"/>
      <c r="L88" s="10"/>
    </row>
    <row r="89" spans="1:12">
      <c r="B89" s="32"/>
      <c r="C89" s="17"/>
      <c r="D89" s="17"/>
      <c r="E89" s="8">
        <f t="shared" si="1"/>
        <v>10254200</v>
      </c>
      <c r="F89" s="17"/>
      <c r="G89" s="17"/>
      <c r="H89" s="17"/>
      <c r="I89" s="10"/>
    </row>
    <row r="90" spans="1:12">
      <c r="B90" s="32"/>
      <c r="C90" s="17"/>
      <c r="D90" s="17"/>
      <c r="E90" s="8">
        <f t="shared" si="1"/>
        <v>10254200</v>
      </c>
      <c r="F90" s="17"/>
      <c r="G90" s="17"/>
      <c r="H90" s="17"/>
      <c r="I90" s="10"/>
      <c r="J90" s="10"/>
      <c r="K90" s="10"/>
    </row>
    <row r="91" spans="1:12">
      <c r="B91" s="2"/>
      <c r="C91" s="16"/>
      <c r="D91" s="16"/>
      <c r="E91" s="8">
        <f t="shared" si="1"/>
        <v>10254200</v>
      </c>
      <c r="F91" s="10"/>
      <c r="G91" s="10"/>
      <c r="H91" s="10"/>
      <c r="I91" s="10"/>
      <c r="J91" s="10"/>
      <c r="K91" s="10"/>
    </row>
    <row r="92" spans="1:12">
      <c r="B92" s="2"/>
      <c r="C92" s="16"/>
      <c r="D92" s="16"/>
      <c r="E92" s="8">
        <f t="shared" si="1"/>
        <v>10254200</v>
      </c>
      <c r="F92" s="10"/>
      <c r="G92" s="10"/>
      <c r="H92" s="17"/>
      <c r="I92" s="10"/>
      <c r="J92" s="10"/>
      <c r="K92" s="10"/>
    </row>
    <row r="93" spans="1:12">
      <c r="B93" s="39"/>
      <c r="C93" s="36"/>
      <c r="D93" s="36"/>
      <c r="E93" s="8">
        <f t="shared" si="1"/>
        <v>10254200</v>
      </c>
      <c r="F93" s="48"/>
      <c r="G93" s="48"/>
      <c r="H93" s="36"/>
      <c r="I93" s="10"/>
      <c r="J93" s="10"/>
      <c r="K93" s="10"/>
    </row>
    <row r="94" spans="1:12">
      <c r="B94" s="2"/>
      <c r="C94" s="16"/>
      <c r="D94" s="16"/>
      <c r="E94" s="8">
        <f t="shared" si="1"/>
        <v>10254200</v>
      </c>
      <c r="F94" s="17"/>
      <c r="G94" s="17"/>
      <c r="H94" s="10"/>
      <c r="I94" s="48"/>
      <c r="J94" s="10"/>
      <c r="K94" s="10"/>
    </row>
    <row r="95" spans="1:12">
      <c r="B95" s="2"/>
      <c r="C95" s="16"/>
      <c r="D95" s="16"/>
      <c r="E95" s="8">
        <f t="shared" si="1"/>
        <v>10254200</v>
      </c>
      <c r="F95" s="17"/>
      <c r="G95" s="17"/>
      <c r="H95" s="17"/>
      <c r="I95" s="48"/>
      <c r="J95" s="10"/>
      <c r="K95" s="10"/>
    </row>
    <row r="96" spans="1:12">
      <c r="A96" s="44"/>
      <c r="B96" s="44"/>
      <c r="C96" s="43"/>
      <c r="D96" s="43">
        <v>-50200</v>
      </c>
      <c r="E96" s="8">
        <f t="shared" si="1"/>
        <v>10204000</v>
      </c>
      <c r="F96" s="43"/>
      <c r="G96" s="43"/>
      <c r="H96" s="43"/>
      <c r="I96" s="44" t="s">
        <v>263</v>
      </c>
    </row>
    <row r="97" spans="2:14">
      <c r="B97" s="39"/>
      <c r="C97" s="17"/>
      <c r="D97" s="17"/>
      <c r="E97" s="8">
        <f t="shared" si="1"/>
        <v>10204000</v>
      </c>
      <c r="F97" s="17"/>
      <c r="G97" s="17"/>
      <c r="H97" s="17"/>
      <c r="I97" s="10"/>
    </row>
    <row r="98" spans="2:14">
      <c r="B98" s="32"/>
      <c r="C98" s="17"/>
      <c r="D98" s="17"/>
      <c r="E98" s="8">
        <f t="shared" si="1"/>
        <v>10204000</v>
      </c>
      <c r="F98" s="17"/>
      <c r="G98" s="17"/>
      <c r="H98" s="17"/>
      <c r="I98" s="10"/>
    </row>
    <row r="99" spans="2:14">
      <c r="B99" s="39"/>
      <c r="C99" s="17"/>
      <c r="D99" s="17"/>
      <c r="E99" s="8">
        <f t="shared" si="1"/>
        <v>10204000</v>
      </c>
      <c r="F99" s="36"/>
      <c r="G99" s="36"/>
      <c r="H99" s="36"/>
    </row>
    <row r="100" spans="2:14">
      <c r="B100" s="2"/>
      <c r="C100" s="16"/>
      <c r="D100" s="16"/>
      <c r="E100" s="8">
        <f t="shared" si="1"/>
        <v>10204000</v>
      </c>
      <c r="F100" s="17"/>
      <c r="G100" s="17"/>
      <c r="H100" s="17"/>
      <c r="I100" s="10"/>
      <c r="K100" s="44" t="s">
        <v>790</v>
      </c>
    </row>
    <row r="101" spans="2:14">
      <c r="B101" s="2"/>
      <c r="C101" s="16"/>
      <c r="D101" s="16"/>
      <c r="E101" s="8">
        <f t="shared" si="1"/>
        <v>10204000</v>
      </c>
      <c r="F101" s="17"/>
      <c r="G101" s="17"/>
      <c r="H101" s="17"/>
      <c r="I101" s="48"/>
      <c r="J101" s="48"/>
      <c r="K101" s="44" t="s">
        <v>784</v>
      </c>
      <c r="L101" s="53">
        <v>-18000000</v>
      </c>
      <c r="M101" s="44" t="s">
        <v>788</v>
      </c>
      <c r="N101" s="44"/>
    </row>
    <row r="102" spans="2:14">
      <c r="B102" s="2"/>
      <c r="C102" s="16"/>
      <c r="D102" s="16"/>
      <c r="E102" s="8">
        <f t="shared" si="1"/>
        <v>10204000</v>
      </c>
      <c r="F102" s="17"/>
      <c r="G102" s="17"/>
      <c r="H102" s="17"/>
      <c r="I102" s="48"/>
      <c r="J102" s="48"/>
      <c r="K102" s="44" t="s">
        <v>784</v>
      </c>
      <c r="L102" s="53">
        <v>-35000000</v>
      </c>
      <c r="M102" s="44" t="s">
        <v>789</v>
      </c>
      <c r="N102" s="44"/>
    </row>
    <row r="103" spans="2:14">
      <c r="B103" s="2"/>
      <c r="C103" s="16"/>
      <c r="D103" s="16"/>
      <c r="E103" s="8">
        <f t="shared" si="1"/>
        <v>10204000</v>
      </c>
      <c r="F103" s="16"/>
      <c r="G103" s="16"/>
      <c r="H103" s="16"/>
      <c r="I103" s="48"/>
      <c r="J103" s="48"/>
      <c r="K103" s="44" t="s">
        <v>784</v>
      </c>
      <c r="L103" s="53">
        <v>-10000000</v>
      </c>
      <c r="M103" s="44" t="s">
        <v>782</v>
      </c>
      <c r="N103" s="44"/>
    </row>
    <row r="104" spans="2:14">
      <c r="B104" s="2"/>
      <c r="C104" s="16"/>
      <c r="D104" s="16"/>
      <c r="E104" s="8">
        <f t="shared" si="1"/>
        <v>10204000</v>
      </c>
      <c r="F104" s="16"/>
      <c r="G104" s="16"/>
      <c r="H104" s="16"/>
      <c r="I104" s="54"/>
      <c r="J104" s="48"/>
      <c r="K104" s="44" t="s">
        <v>785</v>
      </c>
      <c r="L104" s="53">
        <f>SUM(L101:L103)</f>
        <v>-63000000</v>
      </c>
      <c r="M104" s="44"/>
      <c r="N104" s="44"/>
    </row>
    <row r="105" spans="2:14">
      <c r="B105" s="2"/>
      <c r="C105" s="16"/>
      <c r="D105" s="16"/>
      <c r="E105" s="8">
        <f t="shared" si="1"/>
        <v>10204000</v>
      </c>
      <c r="F105" s="16"/>
      <c r="G105" s="16"/>
      <c r="H105" s="16"/>
      <c r="I105" s="48"/>
      <c r="J105" s="48"/>
      <c r="K105" s="44"/>
      <c r="L105" s="53">
        <v>80000000</v>
      </c>
      <c r="M105" s="44" t="s">
        <v>713</v>
      </c>
      <c r="N105" s="44"/>
    </row>
    <row r="106" spans="2:14">
      <c r="B106" s="2"/>
      <c r="C106" s="16"/>
      <c r="D106" s="16"/>
      <c r="E106" s="8">
        <f t="shared" si="1"/>
        <v>10204000</v>
      </c>
      <c r="F106" s="16"/>
      <c r="G106" s="16"/>
      <c r="H106" s="16"/>
      <c r="I106" s="48"/>
      <c r="J106" s="48"/>
      <c r="K106" s="44"/>
      <c r="L106" s="53">
        <f>L104+L105</f>
        <v>17000000</v>
      </c>
      <c r="M106" s="44" t="s">
        <v>714</v>
      </c>
      <c r="N106" s="44"/>
    </row>
    <row r="107" spans="2:14">
      <c r="B107" s="2"/>
      <c r="C107" s="16"/>
      <c r="D107" s="16"/>
      <c r="E107" s="8">
        <f t="shared" si="1"/>
        <v>10204000</v>
      </c>
      <c r="F107" s="16"/>
      <c r="G107" s="16"/>
      <c r="H107" s="16"/>
      <c r="I107" s="10"/>
      <c r="J107" s="10"/>
      <c r="K107" s="44" t="s">
        <v>784</v>
      </c>
      <c r="L107" s="53">
        <v>-10000000</v>
      </c>
      <c r="M107" s="44" t="s">
        <v>783</v>
      </c>
      <c r="N107" s="19"/>
    </row>
    <row r="108" spans="2:14">
      <c r="B108" s="2"/>
      <c r="C108" s="16"/>
      <c r="D108" s="16"/>
      <c r="E108" s="8">
        <f t="shared" si="1"/>
        <v>10204000</v>
      </c>
      <c r="F108" s="16"/>
      <c r="G108" s="16"/>
      <c r="H108" s="16"/>
      <c r="K108" s="44" t="s">
        <v>784</v>
      </c>
      <c r="L108" s="53">
        <v>-7000000</v>
      </c>
      <c r="M108" s="44" t="s">
        <v>786</v>
      </c>
      <c r="N108" s="19"/>
    </row>
    <row r="109" spans="2:14">
      <c r="B109" s="2"/>
      <c r="C109" s="16"/>
      <c r="D109" s="16"/>
      <c r="E109" s="8">
        <f t="shared" si="1"/>
        <v>10204000</v>
      </c>
      <c r="F109" s="16"/>
      <c r="G109" s="16"/>
      <c r="H109" s="16"/>
      <c r="K109" s="44" t="s">
        <v>714</v>
      </c>
      <c r="L109" s="53">
        <f>L106+L107+L108</f>
        <v>0</v>
      </c>
    </row>
    <row r="110" spans="2:14">
      <c r="B110" s="2"/>
      <c r="C110" s="16"/>
      <c r="D110" s="16"/>
      <c r="E110" s="8">
        <f t="shared" si="1"/>
        <v>10204000</v>
      </c>
      <c r="F110" s="16"/>
      <c r="G110" s="16"/>
      <c r="H110" s="16"/>
    </row>
    <row r="111" spans="2:14">
      <c r="B111" s="2"/>
      <c r="C111" s="17"/>
      <c r="D111" s="17"/>
      <c r="E111" s="8">
        <f t="shared" si="1"/>
        <v>10204000</v>
      </c>
      <c r="F111" s="17"/>
      <c r="G111" s="17"/>
      <c r="H111" s="17"/>
      <c r="I111" s="10"/>
    </row>
    <row r="112" spans="2:14">
      <c r="B112" s="32"/>
      <c r="C112" s="17"/>
      <c r="D112" s="17"/>
      <c r="E112" s="8">
        <f t="shared" si="1"/>
        <v>10204000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32"/>
      <c r="C113" s="17"/>
      <c r="D113" s="17"/>
      <c r="E113" s="8">
        <f t="shared" si="1"/>
        <v>10204000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32"/>
      <c r="C114" s="17"/>
      <c r="D114" s="17"/>
      <c r="E114" s="8">
        <f t="shared" si="1"/>
        <v>10204000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10204000</v>
      </c>
      <c r="F115" s="17"/>
      <c r="G115" s="17"/>
      <c r="H115" s="17"/>
      <c r="I115" s="10"/>
      <c r="J115" s="10"/>
      <c r="K115" s="10"/>
      <c r="L115" s="10"/>
      <c r="M115" s="10"/>
    </row>
    <row r="116" spans="2:13">
      <c r="B116" s="2"/>
      <c r="C116" s="16"/>
      <c r="D116" s="16"/>
      <c r="E116" s="8">
        <f t="shared" si="1"/>
        <v>10204000</v>
      </c>
      <c r="F116" s="17"/>
      <c r="G116" s="17"/>
      <c r="H116" s="17"/>
      <c r="I116" s="10"/>
      <c r="J116" s="10"/>
      <c r="K116" s="10"/>
      <c r="L116" s="10"/>
      <c r="M116" s="10"/>
    </row>
    <row r="117" spans="2:13">
      <c r="B117" s="2"/>
      <c r="C117" s="16"/>
      <c r="D117" s="16"/>
      <c r="E117" s="8">
        <f t="shared" si="1"/>
        <v>10204000</v>
      </c>
      <c r="F117" s="17"/>
      <c r="G117" s="17"/>
      <c r="H117" s="17"/>
      <c r="I117" s="10"/>
      <c r="J117" s="10"/>
      <c r="K117" s="10"/>
      <c r="L117" s="10"/>
      <c r="M117" s="10"/>
    </row>
    <row r="118" spans="2:13">
      <c r="B118" s="2"/>
      <c r="C118" s="16"/>
      <c r="D118" s="16"/>
      <c r="E118" s="8">
        <f t="shared" si="1"/>
        <v>10204000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10204000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10204000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10204000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10204000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10204000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10204000</v>
      </c>
      <c r="F124" s="16"/>
      <c r="G124" s="16"/>
      <c r="H124" s="16"/>
    </row>
    <row r="125" spans="2:13">
      <c r="B125" s="2"/>
      <c r="C125" s="16"/>
      <c r="D125" s="16"/>
      <c r="E125" s="8">
        <f t="shared" si="1"/>
        <v>10204000</v>
      </c>
      <c r="F125" s="16"/>
      <c r="G125" s="16"/>
      <c r="H125" s="16"/>
    </row>
    <row r="126" spans="2:13">
      <c r="B126" s="2"/>
      <c r="C126" s="16"/>
      <c r="D126" s="16"/>
      <c r="E126" s="8">
        <f t="shared" si="1"/>
        <v>10204000</v>
      </c>
      <c r="F126" s="16"/>
      <c r="G126" s="16"/>
      <c r="H126" s="16"/>
    </row>
    <row r="127" spans="2:13">
      <c r="B127" s="2"/>
      <c r="C127" s="16"/>
      <c r="D127" s="16"/>
      <c r="E127" s="8">
        <f t="shared" si="1"/>
        <v>10204000</v>
      </c>
      <c r="F127" s="16"/>
      <c r="G127" s="16"/>
      <c r="H127" s="16"/>
    </row>
    <row r="128" spans="2:13">
      <c r="C128" s="16"/>
      <c r="D128" s="16"/>
      <c r="E128" s="8">
        <f t="shared" si="1"/>
        <v>10204000</v>
      </c>
      <c r="G128" s="16"/>
      <c r="I128" s="24"/>
    </row>
    <row r="129" spans="2:9">
      <c r="C129" s="16"/>
      <c r="D129" s="16"/>
      <c r="E129" s="8">
        <f t="shared" si="1"/>
        <v>10204000</v>
      </c>
      <c r="I129" s="24"/>
    </row>
    <row r="130" spans="2:9">
      <c r="B130" s="2"/>
      <c r="C130" s="16"/>
      <c r="D130" s="16"/>
      <c r="E130" s="8">
        <f t="shared" si="1"/>
        <v>10204000</v>
      </c>
      <c r="F130" s="16"/>
      <c r="G130" s="16"/>
      <c r="H130" s="16"/>
    </row>
    <row r="131" spans="2:9">
      <c r="C131" s="16"/>
      <c r="D131" s="16"/>
      <c r="E131" s="8">
        <f t="shared" si="1"/>
        <v>10204000</v>
      </c>
      <c r="F131" s="16"/>
      <c r="G131" s="16"/>
      <c r="H131" s="16"/>
    </row>
    <row r="132" spans="2:9">
      <c r="C132" s="16"/>
      <c r="D132" s="16"/>
      <c r="E132" s="8">
        <f t="shared" si="1"/>
        <v>10204000</v>
      </c>
      <c r="F132" s="16"/>
      <c r="G132" s="16"/>
      <c r="H132" s="16"/>
    </row>
    <row r="133" spans="2:9">
      <c r="C133" s="16"/>
      <c r="D133" s="16"/>
      <c r="E133" s="8">
        <f t="shared" si="1"/>
        <v>10204000</v>
      </c>
      <c r="F133" s="16"/>
      <c r="G133" s="16"/>
      <c r="H133" s="16"/>
    </row>
    <row r="134" spans="2:9">
      <c r="C134" s="16"/>
      <c r="D134" s="16"/>
      <c r="E134" s="8">
        <f t="shared" ref="E134:E156" si="2">E133+C134+D134</f>
        <v>10204000</v>
      </c>
      <c r="F134" s="16"/>
      <c r="G134" s="16"/>
      <c r="H134" s="16"/>
    </row>
    <row r="135" spans="2:9">
      <c r="B135" s="2"/>
      <c r="C135" s="16"/>
      <c r="D135" s="16"/>
      <c r="E135" s="8">
        <f t="shared" si="2"/>
        <v>10204000</v>
      </c>
      <c r="F135" s="16"/>
      <c r="G135" s="16"/>
      <c r="H135" s="16"/>
    </row>
    <row r="136" spans="2:9">
      <c r="B136" s="2"/>
      <c r="C136" s="16"/>
      <c r="D136" s="16"/>
      <c r="E136" s="8">
        <f t="shared" si="2"/>
        <v>10204000</v>
      </c>
      <c r="F136" s="16"/>
      <c r="G136" s="16"/>
      <c r="H136" s="16"/>
    </row>
    <row r="137" spans="2:9">
      <c r="C137" s="16"/>
      <c r="D137" s="16"/>
      <c r="E137" s="8">
        <f t="shared" si="2"/>
        <v>10204000</v>
      </c>
      <c r="F137" s="16"/>
      <c r="G137" s="16"/>
      <c r="H137" s="16"/>
    </row>
    <row r="138" spans="2:9">
      <c r="C138" s="16"/>
      <c r="D138" s="16"/>
      <c r="E138" s="8">
        <f t="shared" si="2"/>
        <v>10204000</v>
      </c>
      <c r="F138" s="16"/>
      <c r="G138" s="16"/>
      <c r="H138" s="16"/>
    </row>
    <row r="139" spans="2:9">
      <c r="C139" s="16"/>
      <c r="D139" s="16"/>
      <c r="E139" s="8">
        <f t="shared" si="2"/>
        <v>10204000</v>
      </c>
      <c r="F139" s="16"/>
      <c r="G139" s="16"/>
      <c r="H139" s="16"/>
    </row>
    <row r="140" spans="2:9">
      <c r="C140" s="16"/>
      <c r="D140" s="16"/>
      <c r="E140" s="8">
        <f t="shared" si="2"/>
        <v>10204000</v>
      </c>
      <c r="F140" s="16"/>
      <c r="G140" s="16"/>
      <c r="H140" s="16"/>
    </row>
    <row r="141" spans="2:9">
      <c r="C141" s="16"/>
      <c r="D141" s="16"/>
      <c r="E141" s="8">
        <f t="shared" si="2"/>
        <v>10204000</v>
      </c>
      <c r="F141" s="16"/>
      <c r="G141" s="16"/>
      <c r="H141" s="16"/>
    </row>
    <row r="142" spans="2:9">
      <c r="C142" s="16"/>
      <c r="D142" s="16"/>
      <c r="E142" s="8">
        <f t="shared" si="2"/>
        <v>10204000</v>
      </c>
      <c r="F142" s="16"/>
      <c r="G142" s="16"/>
      <c r="H142" s="16"/>
    </row>
    <row r="143" spans="2:9">
      <c r="C143" s="16"/>
      <c r="D143" s="16"/>
      <c r="E143" s="8">
        <f t="shared" si="2"/>
        <v>10204000</v>
      </c>
      <c r="F143" s="16"/>
      <c r="G143" s="16"/>
      <c r="H143" s="16"/>
    </row>
    <row r="144" spans="2:9">
      <c r="C144" s="16"/>
      <c r="D144" s="16"/>
      <c r="E144" s="8">
        <f t="shared" si="2"/>
        <v>10204000</v>
      </c>
      <c r="F144" s="16"/>
      <c r="G144" s="16"/>
      <c r="H144" s="16"/>
    </row>
    <row r="145" spans="3:12">
      <c r="C145" s="16"/>
      <c r="D145" s="16"/>
      <c r="E145" s="8">
        <f t="shared" si="2"/>
        <v>10204000</v>
      </c>
      <c r="F145" s="16"/>
      <c r="G145" s="16"/>
      <c r="H145" s="16"/>
    </row>
    <row r="146" spans="3:12">
      <c r="C146" s="16"/>
      <c r="D146" s="16"/>
      <c r="E146" s="8">
        <f t="shared" si="2"/>
        <v>10204000</v>
      </c>
      <c r="F146" s="16"/>
      <c r="G146" s="16"/>
      <c r="H146" s="16"/>
    </row>
    <row r="147" spans="3:12">
      <c r="C147" s="16"/>
      <c r="D147" s="16"/>
      <c r="E147" s="8">
        <f t="shared" si="2"/>
        <v>10204000</v>
      </c>
      <c r="F147" s="16"/>
      <c r="G147" s="16"/>
      <c r="H147" s="16"/>
    </row>
    <row r="148" spans="3:12">
      <c r="C148" s="16"/>
      <c r="D148" s="16"/>
      <c r="E148" s="8">
        <f>E147+C148+D148</f>
        <v>10204000</v>
      </c>
      <c r="F148" s="16"/>
      <c r="G148" s="16"/>
      <c r="H148" s="16"/>
    </row>
    <row r="149" spans="3:12">
      <c r="C149" s="16"/>
      <c r="D149" s="16"/>
      <c r="E149" s="8">
        <f t="shared" si="2"/>
        <v>10204000</v>
      </c>
      <c r="F149" s="16"/>
      <c r="G149" s="16"/>
      <c r="H149" s="16"/>
    </row>
    <row r="150" spans="3:12">
      <c r="C150" s="16"/>
      <c r="D150" s="16"/>
      <c r="E150" s="8">
        <f t="shared" si="2"/>
        <v>10204000</v>
      </c>
      <c r="F150" s="16"/>
      <c r="G150" s="16"/>
      <c r="H150" s="16"/>
    </row>
    <row r="151" spans="3:12">
      <c r="C151" s="16"/>
      <c r="D151" s="16">
        <v>-9000000</v>
      </c>
      <c r="E151" s="8">
        <f t="shared" si="2"/>
        <v>1204000</v>
      </c>
      <c r="F151" s="16"/>
      <c r="G151" s="16"/>
      <c r="H151" s="16"/>
      <c r="I151" s="1" t="s">
        <v>557</v>
      </c>
    </row>
    <row r="152" spans="3:12">
      <c r="C152" s="16"/>
      <c r="D152" s="16"/>
      <c r="E152" s="8">
        <f t="shared" si="2"/>
        <v>1204000</v>
      </c>
      <c r="F152" s="16"/>
      <c r="G152" s="16"/>
      <c r="H152" s="16"/>
      <c r="I152" s="2"/>
    </row>
    <row r="153" spans="3:12">
      <c r="C153" s="16"/>
      <c r="D153" s="16"/>
      <c r="E153" s="8">
        <f t="shared" si="2"/>
        <v>1204000</v>
      </c>
      <c r="F153" s="16"/>
      <c r="G153" s="16"/>
      <c r="H153" s="16"/>
      <c r="J153" s="4"/>
    </row>
    <row r="154" spans="3:12">
      <c r="C154" s="16"/>
      <c r="D154" s="16"/>
      <c r="E154" s="8">
        <f t="shared" si="2"/>
        <v>1204000</v>
      </c>
      <c r="F154" s="16"/>
      <c r="G154" s="16"/>
      <c r="H154" s="16"/>
      <c r="J154" s="4"/>
      <c r="K154" s="2"/>
      <c r="L154" s="20"/>
    </row>
    <row r="155" spans="3:12">
      <c r="C155" s="16"/>
      <c r="D155" s="16"/>
      <c r="E155" s="8">
        <f>E154+C155+D155</f>
        <v>1204000</v>
      </c>
      <c r="F155" s="16"/>
      <c r="G155" s="16"/>
      <c r="H155" s="16"/>
      <c r="J155" s="4"/>
    </row>
    <row r="156" spans="3:12">
      <c r="C156" s="4"/>
      <c r="D156" s="16"/>
      <c r="E156" s="8">
        <f t="shared" si="2"/>
        <v>1204000</v>
      </c>
      <c r="F156" s="4"/>
      <c r="G156" s="4"/>
      <c r="H156" s="4"/>
      <c r="J156" s="4"/>
    </row>
    <row r="157" spans="3:12">
      <c r="C157" s="4"/>
      <c r="D157" s="4"/>
      <c r="E157" s="8"/>
      <c r="F157" s="4"/>
      <c r="G157" s="4"/>
      <c r="H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C160" s="4"/>
      <c r="D160" s="4"/>
      <c r="E160" s="8"/>
      <c r="F160" s="4"/>
      <c r="G160" s="4"/>
      <c r="H160" s="4"/>
    </row>
    <row r="161" spans="3:8">
      <c r="C161" s="4"/>
      <c r="D161" s="4"/>
      <c r="E161" s="8"/>
      <c r="F161" s="4"/>
      <c r="G161" s="4"/>
      <c r="H161" s="4"/>
    </row>
    <row r="162" spans="3:8">
      <c r="C162" s="4"/>
      <c r="D162" s="4"/>
      <c r="E162" s="8"/>
      <c r="F162" s="4"/>
      <c r="G162" s="4"/>
      <c r="H162" s="4"/>
    </row>
    <row r="163" spans="3:8">
      <c r="E163" s="7"/>
    </row>
    <row r="164" spans="3:8">
      <c r="E164" s="7"/>
    </row>
    <row r="165" spans="3:8">
      <c r="E165" s="7"/>
    </row>
  </sheetData>
  <pageMargins left="0.7" right="0.7" top="0.75" bottom="0.75" header="0.3" footer="0.3"/>
  <pageSetup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>
  <dimension ref="A2:AJ165"/>
  <sheetViews>
    <sheetView workbookViewId="0">
      <selection activeCell="I37" sqref="I37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3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3">
      <c r="C3" s="3"/>
      <c r="D3" s="3"/>
      <c r="E3" s="6"/>
      <c r="I3" s="3"/>
      <c r="L3" s="68"/>
      <c r="M3" s="68"/>
    </row>
    <row r="4" spans="2:13">
      <c r="B4" s="13" t="s">
        <v>36</v>
      </c>
      <c r="C4" s="13"/>
      <c r="D4" s="13"/>
      <c r="E4" s="14">
        <v>10254200</v>
      </c>
      <c r="F4" s="29">
        <v>0</v>
      </c>
      <c r="G4" s="13"/>
      <c r="H4" s="22">
        <v>30722100</v>
      </c>
      <c r="K4" s="69" t="s">
        <v>1247</v>
      </c>
      <c r="L4" s="47"/>
    </row>
    <row r="5" spans="2:13">
      <c r="B5" s="2"/>
      <c r="C5" s="16"/>
      <c r="D5" s="16"/>
      <c r="E5" s="8">
        <f>E4+C5+D5</f>
        <v>10254200</v>
      </c>
      <c r="F5" s="17"/>
      <c r="G5" s="17"/>
      <c r="H5" s="17"/>
      <c r="K5" s="47">
        <v>44294</v>
      </c>
      <c r="L5" s="70">
        <v>10000000</v>
      </c>
    </row>
    <row r="6" spans="2:13">
      <c r="B6" s="32">
        <v>44412</v>
      </c>
      <c r="C6" s="17"/>
      <c r="D6" s="17"/>
      <c r="E6" s="9">
        <f t="shared" ref="E6:E69" si="0">E5+C6+D6</f>
        <v>10254200</v>
      </c>
      <c r="F6" s="17"/>
      <c r="G6" s="17"/>
      <c r="H6" s="17">
        <v>-117400</v>
      </c>
      <c r="I6" s="10" t="s">
        <v>1283</v>
      </c>
      <c r="J6" s="10"/>
      <c r="K6" s="47">
        <v>44308</v>
      </c>
      <c r="L6" s="70">
        <v>49500000</v>
      </c>
    </row>
    <row r="7" spans="2:13">
      <c r="B7" s="32">
        <v>44412</v>
      </c>
      <c r="C7" s="17"/>
      <c r="D7" s="17"/>
      <c r="E7" s="9">
        <f>E6+C7+D7</f>
        <v>10254200</v>
      </c>
      <c r="F7" s="17"/>
      <c r="G7" s="17"/>
      <c r="H7" s="17">
        <v>-203900</v>
      </c>
      <c r="I7" s="10" t="s">
        <v>1284</v>
      </c>
      <c r="J7" s="10"/>
      <c r="K7" s="47">
        <v>44312</v>
      </c>
      <c r="L7" s="70">
        <v>20000000</v>
      </c>
    </row>
    <row r="8" spans="2:13">
      <c r="B8" s="32">
        <v>44412</v>
      </c>
      <c r="C8" s="17"/>
      <c r="D8" s="17">
        <v>-100000</v>
      </c>
      <c r="E8" s="9">
        <f t="shared" si="0"/>
        <v>10154200</v>
      </c>
      <c r="F8" s="17"/>
      <c r="G8" s="17"/>
      <c r="H8" s="17"/>
      <c r="I8" s="10" t="s">
        <v>1302</v>
      </c>
      <c r="J8" s="10"/>
      <c r="K8" s="47">
        <v>44320</v>
      </c>
      <c r="L8" s="70">
        <v>5500000</v>
      </c>
    </row>
    <row r="9" spans="2:13">
      <c r="B9" s="32">
        <v>44412</v>
      </c>
      <c r="C9" s="17"/>
      <c r="D9" s="17">
        <v>-8500</v>
      </c>
      <c r="E9" s="9">
        <f t="shared" si="0"/>
        <v>10145700</v>
      </c>
      <c r="F9" s="17"/>
      <c r="G9" s="17"/>
      <c r="H9" s="17"/>
      <c r="I9" s="10" t="s">
        <v>1286</v>
      </c>
      <c r="J9" s="10"/>
      <c r="K9" s="68"/>
      <c r="L9" s="71">
        <f>SUM(L5:L8)</f>
        <v>85000000</v>
      </c>
    </row>
    <row r="10" spans="2:13">
      <c r="B10" s="2">
        <v>44412</v>
      </c>
      <c r="C10" s="17"/>
      <c r="D10" s="17">
        <v>-5000000</v>
      </c>
      <c r="E10" s="9">
        <f t="shared" si="0"/>
        <v>5145700</v>
      </c>
      <c r="F10" s="17"/>
      <c r="G10" s="17"/>
      <c r="H10" s="17"/>
      <c r="I10" s="1" t="s">
        <v>1306</v>
      </c>
      <c r="J10" s="10"/>
      <c r="K10" s="10"/>
    </row>
    <row r="11" spans="2:13">
      <c r="B11" s="32">
        <v>44412</v>
      </c>
      <c r="C11" s="17">
        <v>75000</v>
      </c>
      <c r="D11" s="17"/>
      <c r="E11" s="9">
        <f t="shared" si="0"/>
        <v>5220700</v>
      </c>
      <c r="F11" s="17"/>
      <c r="G11" s="17"/>
      <c r="H11" s="17"/>
      <c r="I11" s="10" t="s">
        <v>1285</v>
      </c>
      <c r="J11" s="50"/>
      <c r="K11" s="1" t="s">
        <v>1248</v>
      </c>
    </row>
    <row r="12" spans="2:13">
      <c r="B12" s="2">
        <v>44413</v>
      </c>
      <c r="C12" s="17">
        <v>362000</v>
      </c>
      <c r="D12" s="17"/>
      <c r="E12" s="9">
        <f t="shared" si="0"/>
        <v>5582700</v>
      </c>
      <c r="F12" s="17"/>
      <c r="G12" s="17"/>
      <c r="H12" s="17"/>
      <c r="I12" s="1" t="s">
        <v>1287</v>
      </c>
      <c r="J12" s="50"/>
      <c r="K12" s="2">
        <v>43649</v>
      </c>
      <c r="L12" s="20">
        <v>68000000</v>
      </c>
      <c r="M12" s="1" t="s">
        <v>1249</v>
      </c>
    </row>
    <row r="13" spans="2:13">
      <c r="B13" s="32">
        <v>44417</v>
      </c>
      <c r="C13" s="17"/>
      <c r="D13" s="17"/>
      <c r="E13" s="9">
        <f t="shared" si="0"/>
        <v>5582700</v>
      </c>
      <c r="F13" s="17"/>
      <c r="G13" s="17"/>
      <c r="H13" s="17">
        <v>-91900</v>
      </c>
      <c r="I13" s="10" t="s">
        <v>62</v>
      </c>
      <c r="J13" s="50"/>
      <c r="K13" s="32">
        <v>43649</v>
      </c>
      <c r="L13" s="16">
        <v>-1300000</v>
      </c>
      <c r="M13" s="1" t="s">
        <v>1250</v>
      </c>
    </row>
    <row r="14" spans="2:13">
      <c r="B14" s="32">
        <v>44417</v>
      </c>
      <c r="C14" s="17"/>
      <c r="D14" s="17"/>
      <c r="E14" s="9">
        <f t="shared" si="0"/>
        <v>5582700</v>
      </c>
      <c r="F14" s="17"/>
      <c r="G14" s="17"/>
      <c r="H14" s="17">
        <v>-125500</v>
      </c>
      <c r="I14" s="10" t="s">
        <v>96</v>
      </c>
      <c r="J14" s="50"/>
      <c r="K14" s="2">
        <v>44357</v>
      </c>
      <c r="L14" s="20">
        <v>600000</v>
      </c>
      <c r="M14" s="10" t="s">
        <v>1251</v>
      </c>
    </row>
    <row r="15" spans="2:13">
      <c r="B15" s="32">
        <v>44419</v>
      </c>
      <c r="C15" s="17"/>
      <c r="D15" s="17">
        <v>-250000</v>
      </c>
      <c r="E15" s="9">
        <f t="shared" si="0"/>
        <v>5332700</v>
      </c>
      <c r="F15" s="17"/>
      <c r="G15" s="17"/>
      <c r="H15" s="17"/>
      <c r="I15" s="10" t="s">
        <v>1288</v>
      </c>
      <c r="J15" s="50"/>
      <c r="L15" s="55">
        <f>SUM(L12:L14)</f>
        <v>67300000</v>
      </c>
      <c r="M15" s="44" t="s">
        <v>1312</v>
      </c>
    </row>
    <row r="16" spans="2:13">
      <c r="B16" s="32">
        <v>44419</v>
      </c>
      <c r="C16" s="17"/>
      <c r="D16" s="17">
        <v>-70000</v>
      </c>
      <c r="E16" s="9">
        <f t="shared" si="0"/>
        <v>5262700</v>
      </c>
      <c r="F16" s="17"/>
      <c r="G16" s="17"/>
      <c r="H16" s="17"/>
      <c r="I16" s="10" t="s">
        <v>1289</v>
      </c>
      <c r="J16" s="50"/>
      <c r="K16" s="32"/>
      <c r="L16" s="50"/>
      <c r="M16" s="10"/>
    </row>
    <row r="17" spans="2:15">
      <c r="B17" s="32">
        <v>44419</v>
      </c>
      <c r="C17" s="17"/>
      <c r="D17" s="17">
        <v>-26000</v>
      </c>
      <c r="E17" s="9">
        <f t="shared" si="0"/>
        <v>5236700</v>
      </c>
      <c r="F17" s="17"/>
      <c r="G17" s="17"/>
      <c r="H17" s="17"/>
      <c r="I17" s="10" t="s">
        <v>1290</v>
      </c>
      <c r="J17" s="50"/>
      <c r="K17" s="50"/>
    </row>
    <row r="18" spans="2:15">
      <c r="B18" s="32">
        <v>44419</v>
      </c>
      <c r="C18" s="17"/>
      <c r="D18" s="17">
        <v>-122500</v>
      </c>
      <c r="E18" s="9">
        <f t="shared" si="0"/>
        <v>5114200</v>
      </c>
      <c r="F18" s="17"/>
      <c r="G18" s="17"/>
      <c r="H18" s="17"/>
      <c r="I18" s="10" t="s">
        <v>1291</v>
      </c>
      <c r="J18" s="50"/>
      <c r="K18" s="50"/>
    </row>
    <row r="19" spans="2:15">
      <c r="B19" s="32">
        <v>44420</v>
      </c>
      <c r="C19" s="17"/>
      <c r="D19" s="17"/>
      <c r="E19" s="9">
        <f>E18+C19+D19</f>
        <v>5114200</v>
      </c>
      <c r="F19" s="17"/>
      <c r="G19" s="17"/>
      <c r="H19" s="17">
        <v>120000</v>
      </c>
      <c r="I19" s="10" t="s">
        <v>1292</v>
      </c>
      <c r="J19" s="50"/>
      <c r="K19" s="50"/>
    </row>
    <row r="20" spans="2:15">
      <c r="B20" s="32">
        <v>44421</v>
      </c>
      <c r="C20" s="17"/>
      <c r="D20" s="17">
        <v>-45000</v>
      </c>
      <c r="E20" s="9">
        <f>E19+C20+D20</f>
        <v>5069200</v>
      </c>
      <c r="F20" s="17"/>
      <c r="G20" s="36"/>
      <c r="H20" s="17"/>
      <c r="I20" s="10" t="s">
        <v>1293</v>
      </c>
      <c r="J20" s="50"/>
      <c r="K20" s="50"/>
      <c r="L20" s="20"/>
    </row>
    <row r="21" spans="2:15">
      <c r="B21" s="32">
        <v>44421</v>
      </c>
      <c r="C21" s="17"/>
      <c r="D21" s="17">
        <v>-11000</v>
      </c>
      <c r="E21" s="9">
        <f t="shared" si="0"/>
        <v>5058200</v>
      </c>
      <c r="F21" s="17"/>
      <c r="G21" s="36"/>
      <c r="H21" s="17"/>
      <c r="I21" s="10" t="s">
        <v>1294</v>
      </c>
      <c r="J21" s="50"/>
      <c r="K21" s="50"/>
      <c r="L21" s="20"/>
    </row>
    <row r="22" spans="2:15" ht="12.75" thickBot="1">
      <c r="B22" s="32">
        <v>44425</v>
      </c>
      <c r="C22" s="17"/>
      <c r="D22" s="17">
        <v>-7700</v>
      </c>
      <c r="E22" s="9">
        <f t="shared" si="0"/>
        <v>5050500</v>
      </c>
      <c r="F22" s="17">
        <v>-7700</v>
      </c>
      <c r="G22" s="17"/>
      <c r="H22" s="17"/>
      <c r="I22" s="10" t="s">
        <v>1295</v>
      </c>
      <c r="J22" s="50"/>
      <c r="K22" s="50"/>
    </row>
    <row r="23" spans="2:15">
      <c r="B23" s="32">
        <v>44425</v>
      </c>
      <c r="C23" s="17"/>
      <c r="D23" s="17">
        <v>-500000</v>
      </c>
      <c r="E23" s="9">
        <f t="shared" si="0"/>
        <v>4550500</v>
      </c>
      <c r="F23" s="17">
        <v>-500000</v>
      </c>
      <c r="G23" s="17"/>
      <c r="H23" s="17"/>
      <c r="I23" s="10" t="s">
        <v>1296</v>
      </c>
      <c r="J23" s="50"/>
      <c r="K23" s="50"/>
      <c r="M23" s="57" t="s">
        <v>1026</v>
      </c>
      <c r="N23" s="58">
        <v>34200000</v>
      </c>
    </row>
    <row r="24" spans="2:15">
      <c r="B24" s="32">
        <v>44425</v>
      </c>
      <c r="C24" s="17">
        <v>2000000</v>
      </c>
      <c r="D24" s="17"/>
      <c r="E24" s="9">
        <f t="shared" si="0"/>
        <v>6550500</v>
      </c>
      <c r="F24" s="17"/>
      <c r="G24" s="17"/>
      <c r="H24" s="17"/>
      <c r="I24" s="10" t="s">
        <v>1297</v>
      </c>
      <c r="J24" s="50"/>
      <c r="K24" s="50"/>
      <c r="M24" s="59" t="s">
        <v>1027</v>
      </c>
      <c r="N24" s="60">
        <v>-680000</v>
      </c>
    </row>
    <row r="25" spans="2:15" ht="12.75" thickBot="1">
      <c r="B25" s="32">
        <v>44425</v>
      </c>
      <c r="C25" s="17"/>
      <c r="D25" s="17"/>
      <c r="E25" s="9">
        <f t="shared" si="0"/>
        <v>6550500</v>
      </c>
      <c r="F25" s="17"/>
      <c r="G25" s="17"/>
      <c r="H25" s="17">
        <v>-35000</v>
      </c>
      <c r="I25" s="1" t="s">
        <v>1298</v>
      </c>
      <c r="J25" s="50"/>
      <c r="K25" s="50"/>
      <c r="M25" s="61" t="s">
        <v>1028</v>
      </c>
      <c r="N25" s="62">
        <f>N23+N24</f>
        <v>33520000</v>
      </c>
    </row>
    <row r="26" spans="2:15">
      <c r="B26" s="32">
        <v>44426</v>
      </c>
      <c r="C26" s="17"/>
      <c r="D26" s="17"/>
      <c r="E26" s="9">
        <f t="shared" si="0"/>
        <v>6550500</v>
      </c>
      <c r="F26" s="17"/>
      <c r="G26" s="17"/>
      <c r="H26" s="17">
        <v>-89500</v>
      </c>
      <c r="I26" s="1" t="s">
        <v>1300</v>
      </c>
      <c r="J26" s="50"/>
      <c r="K26" s="50"/>
      <c r="M26" s="59" t="s">
        <v>1029</v>
      </c>
      <c r="N26" s="60">
        <f>N25*0.1</f>
        <v>3352000</v>
      </c>
      <c r="O26" s="1" t="s">
        <v>1030</v>
      </c>
    </row>
    <row r="27" spans="2:15">
      <c r="B27" s="32">
        <v>44427</v>
      </c>
      <c r="C27" s="17">
        <v>120000</v>
      </c>
      <c r="D27" s="17"/>
      <c r="E27" s="9">
        <f t="shared" si="0"/>
        <v>6670500</v>
      </c>
      <c r="F27" s="17"/>
      <c r="G27" s="17"/>
      <c r="H27" s="17"/>
      <c r="I27" s="10" t="s">
        <v>1299</v>
      </c>
      <c r="J27" s="50"/>
      <c r="K27" s="50"/>
      <c r="M27" s="59" t="s">
        <v>1031</v>
      </c>
      <c r="N27" s="60">
        <f>N25-30000000</f>
        <v>3520000</v>
      </c>
      <c r="O27" s="1" t="s">
        <v>1032</v>
      </c>
    </row>
    <row r="28" spans="2:15" ht="12.75" thickBot="1">
      <c r="B28" s="32">
        <v>44427</v>
      </c>
      <c r="C28" s="17"/>
      <c r="D28" s="17"/>
      <c r="E28" s="9">
        <f t="shared" si="0"/>
        <v>6670500</v>
      </c>
      <c r="F28" s="17"/>
      <c r="G28" s="17"/>
      <c r="H28" s="17">
        <v>130000</v>
      </c>
      <c r="I28" s="10" t="s">
        <v>1332</v>
      </c>
      <c r="J28" s="20"/>
      <c r="K28" s="20"/>
      <c r="M28" s="61"/>
      <c r="N28" s="62">
        <v>270000</v>
      </c>
      <c r="O28" s="1" t="s">
        <v>1033</v>
      </c>
    </row>
    <row r="29" spans="2:15" ht="12.75" thickBot="1">
      <c r="B29" s="32">
        <v>44431</v>
      </c>
      <c r="C29" s="17"/>
      <c r="D29" s="17"/>
      <c r="E29" s="9">
        <f t="shared" si="0"/>
        <v>6670500</v>
      </c>
      <c r="F29" s="17"/>
      <c r="G29" s="17"/>
      <c r="H29" s="17">
        <v>-267400</v>
      </c>
      <c r="I29" s="10" t="s">
        <v>917</v>
      </c>
      <c r="J29" s="20"/>
      <c r="K29" s="20"/>
      <c r="M29" s="63" t="s">
        <v>1034</v>
      </c>
      <c r="N29" s="64">
        <f>SUM(N26:N28)</f>
        <v>7142000</v>
      </c>
    </row>
    <row r="30" spans="2:15">
      <c r="B30" s="32">
        <v>44431</v>
      </c>
      <c r="C30" s="17"/>
      <c r="D30" s="17">
        <v>-380000</v>
      </c>
      <c r="E30" s="9">
        <f t="shared" si="0"/>
        <v>6290500</v>
      </c>
      <c r="F30" s="17"/>
      <c r="G30" s="17"/>
      <c r="H30" s="17"/>
      <c r="I30" s="10" t="s">
        <v>1304</v>
      </c>
      <c r="J30" s="20"/>
      <c r="K30" s="20"/>
    </row>
    <row r="31" spans="2:15">
      <c r="B31" s="32">
        <v>44431</v>
      </c>
      <c r="C31" s="17"/>
      <c r="D31" s="17"/>
      <c r="E31" s="9">
        <f t="shared" si="0"/>
        <v>6290500</v>
      </c>
      <c r="F31" s="17"/>
      <c r="G31" s="17"/>
      <c r="H31" s="17">
        <v>-37000</v>
      </c>
      <c r="I31" s="1" t="s">
        <v>1301</v>
      </c>
      <c r="J31" s="20"/>
      <c r="K31" s="20"/>
      <c r="M31" s="44" t="s">
        <v>1035</v>
      </c>
      <c r="N31" s="44"/>
    </row>
    <row r="32" spans="2:15">
      <c r="B32" s="32">
        <v>44431</v>
      </c>
      <c r="C32" s="17">
        <v>45000</v>
      </c>
      <c r="D32" s="17"/>
      <c r="E32" s="9">
        <f t="shared" si="0"/>
        <v>6335500</v>
      </c>
      <c r="F32" s="17"/>
      <c r="G32" s="17"/>
      <c r="H32" s="17"/>
      <c r="I32" s="10" t="s">
        <v>1303</v>
      </c>
      <c r="J32" s="20"/>
      <c r="K32" s="20"/>
      <c r="M32" s="44" t="s">
        <v>1036</v>
      </c>
      <c r="N32" s="44"/>
    </row>
    <row r="33" spans="2:36">
      <c r="B33" s="32">
        <v>44432</v>
      </c>
      <c r="C33" s="17"/>
      <c r="D33" s="17">
        <v>-96300</v>
      </c>
      <c r="E33" s="9">
        <f t="shared" si="0"/>
        <v>6239200</v>
      </c>
      <c r="F33" s="17"/>
      <c r="G33" s="17"/>
      <c r="H33" s="17"/>
      <c r="I33" s="10" t="s">
        <v>1305</v>
      </c>
      <c r="J33" s="20"/>
      <c r="K33" s="20"/>
    </row>
    <row r="34" spans="2:36">
      <c r="B34" s="32">
        <v>44432</v>
      </c>
      <c r="C34" s="17"/>
      <c r="D34" s="17">
        <v>-1533350</v>
      </c>
      <c r="E34" s="9">
        <f t="shared" si="0"/>
        <v>4705850</v>
      </c>
      <c r="F34" s="17"/>
      <c r="G34" s="17"/>
      <c r="H34" s="17"/>
      <c r="I34" s="10" t="s">
        <v>494</v>
      </c>
      <c r="J34" s="20"/>
      <c r="K34" s="20"/>
    </row>
    <row r="35" spans="2:36">
      <c r="B35" s="32">
        <v>44432</v>
      </c>
      <c r="C35" s="17">
        <v>25000</v>
      </c>
      <c r="D35" s="17"/>
      <c r="E35" s="9">
        <f>E34+C35+D35</f>
        <v>4730850</v>
      </c>
      <c r="F35" s="17"/>
      <c r="G35" s="17"/>
      <c r="H35" s="17"/>
      <c r="I35" s="10" t="s">
        <v>1303</v>
      </c>
    </row>
    <row r="36" spans="2:36">
      <c r="B36" s="32">
        <v>44432</v>
      </c>
      <c r="C36" s="17"/>
      <c r="D36" s="17">
        <v>-10000</v>
      </c>
      <c r="E36" s="9">
        <f t="shared" si="0"/>
        <v>4720850</v>
      </c>
      <c r="F36" s="17"/>
      <c r="G36" s="17"/>
      <c r="H36" s="17"/>
      <c r="I36" s="10" t="s">
        <v>340</v>
      </c>
    </row>
    <row r="37" spans="2:36">
      <c r="B37" s="32">
        <v>44433</v>
      </c>
      <c r="C37" s="17">
        <v>617000</v>
      </c>
      <c r="D37" s="17"/>
      <c r="E37" s="9">
        <f t="shared" si="0"/>
        <v>5337850</v>
      </c>
      <c r="F37" s="17"/>
      <c r="G37" s="17"/>
      <c r="H37" s="17"/>
      <c r="I37" s="10" t="s">
        <v>1307</v>
      </c>
    </row>
    <row r="38" spans="2:36">
      <c r="B38" s="32">
        <v>44434</v>
      </c>
      <c r="C38" s="17"/>
      <c r="D38" s="17">
        <v>-25000</v>
      </c>
      <c r="E38" s="9">
        <f>E37+C38+D38</f>
        <v>5312850</v>
      </c>
      <c r="F38" s="17"/>
      <c r="G38" s="17"/>
      <c r="H38" s="17"/>
      <c r="I38" s="10" t="s">
        <v>1308</v>
      </c>
    </row>
    <row r="39" spans="2:36">
      <c r="B39" s="32">
        <v>44434</v>
      </c>
      <c r="C39" s="17"/>
      <c r="D39" s="17">
        <v>-25000</v>
      </c>
      <c r="E39" s="8">
        <f t="shared" si="0"/>
        <v>5287850</v>
      </c>
      <c r="F39" s="17"/>
      <c r="G39" s="17"/>
      <c r="H39" s="17"/>
      <c r="I39" s="10" t="s">
        <v>1309</v>
      </c>
      <c r="L39" s="20"/>
      <c r="M39" s="20" t="s">
        <v>1068</v>
      </c>
    </row>
    <row r="40" spans="2:36">
      <c r="B40" s="32">
        <v>44435</v>
      </c>
      <c r="C40" s="36"/>
      <c r="D40" s="17">
        <v>-4000</v>
      </c>
      <c r="E40" s="9">
        <f>E39+C40+D40</f>
        <v>5283850</v>
      </c>
      <c r="F40" s="17"/>
      <c r="G40" s="17"/>
      <c r="H40" s="17"/>
      <c r="I40" s="10" t="s">
        <v>315</v>
      </c>
      <c r="L40" s="20">
        <v>780000</v>
      </c>
      <c r="M40" s="20"/>
      <c r="N40" s="2">
        <v>44071</v>
      </c>
    </row>
    <row r="41" spans="2:36">
      <c r="B41" s="32">
        <v>44438</v>
      </c>
      <c r="C41" s="17">
        <v>45000</v>
      </c>
      <c r="D41" s="17"/>
      <c r="E41" s="9">
        <f t="shared" si="0"/>
        <v>5328850</v>
      </c>
      <c r="F41" s="17"/>
      <c r="G41" s="17"/>
      <c r="H41" s="17"/>
      <c r="I41" s="10" t="s">
        <v>1303</v>
      </c>
      <c r="L41" s="20">
        <v>-70000</v>
      </c>
      <c r="M41" s="20" t="s">
        <v>1069</v>
      </c>
      <c r="N41" s="2">
        <v>44071</v>
      </c>
    </row>
    <row r="42" spans="2:36">
      <c r="B42" s="32">
        <v>44439</v>
      </c>
      <c r="C42" s="17"/>
      <c r="D42" s="17"/>
      <c r="E42" s="9">
        <f t="shared" si="0"/>
        <v>5328850</v>
      </c>
      <c r="F42" s="17"/>
      <c r="G42" s="17"/>
      <c r="H42" s="17">
        <v>-259000</v>
      </c>
      <c r="I42" s="1" t="s">
        <v>833</v>
      </c>
      <c r="L42" s="20">
        <v>-25000</v>
      </c>
      <c r="M42" s="20" t="s">
        <v>1070</v>
      </c>
      <c r="N42" s="2">
        <v>44074</v>
      </c>
    </row>
    <row r="43" spans="2:36">
      <c r="B43" s="32">
        <v>44439</v>
      </c>
      <c r="C43" s="17"/>
      <c r="D43" s="17"/>
      <c r="E43" s="9">
        <f t="shared" si="0"/>
        <v>5328850</v>
      </c>
      <c r="F43" s="17"/>
      <c r="G43" s="17"/>
      <c r="H43" s="17">
        <v>-259000</v>
      </c>
      <c r="I43" s="10" t="s">
        <v>491</v>
      </c>
      <c r="L43" s="20">
        <v>-30000</v>
      </c>
      <c r="M43" s="20" t="s">
        <v>1071</v>
      </c>
      <c r="N43" s="2">
        <v>44074</v>
      </c>
    </row>
    <row r="44" spans="2:36">
      <c r="B44" s="32">
        <v>44439</v>
      </c>
      <c r="C44" s="17">
        <v>67500</v>
      </c>
      <c r="D44" s="17"/>
      <c r="E44" s="8">
        <f t="shared" si="0"/>
        <v>5396350</v>
      </c>
      <c r="F44" s="17"/>
      <c r="G44" s="17"/>
      <c r="H44" s="17"/>
      <c r="I44" s="10" t="s">
        <v>1310</v>
      </c>
      <c r="J44" s="50"/>
      <c r="K44" s="10"/>
      <c r="L44" s="20">
        <v>-98000</v>
      </c>
      <c r="M44" s="20" t="s">
        <v>1072</v>
      </c>
      <c r="N44" s="2">
        <v>44074</v>
      </c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</row>
    <row r="45" spans="2:36">
      <c r="B45" s="32"/>
      <c r="C45" s="17"/>
      <c r="D45" s="17"/>
      <c r="E45" s="8">
        <f t="shared" si="0"/>
        <v>5396350</v>
      </c>
      <c r="F45" s="17">
        <f>SUM(F4:F44)</f>
        <v>-507700</v>
      </c>
      <c r="G45" s="17"/>
      <c r="H45" s="17">
        <f>SUM(H4:H44)</f>
        <v>29486500</v>
      </c>
      <c r="I45" s="10"/>
      <c r="J45" s="50"/>
      <c r="K45" s="10"/>
      <c r="L45" s="20">
        <v>-14000</v>
      </c>
      <c r="M45" s="20" t="s">
        <v>1073</v>
      </c>
      <c r="N45" s="2">
        <v>44074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</row>
    <row r="46" spans="2:36">
      <c r="B46" s="32"/>
      <c r="C46" s="17"/>
      <c r="D46" s="17"/>
      <c r="E46" s="9">
        <f t="shared" si="0"/>
        <v>5396350</v>
      </c>
      <c r="F46" s="17"/>
      <c r="G46" s="17"/>
      <c r="H46" s="17">
        <f>H45-F45</f>
        <v>29994200</v>
      </c>
      <c r="J46" s="50"/>
      <c r="K46" s="10"/>
      <c r="L46" s="20">
        <v>-111000</v>
      </c>
      <c r="M46" s="20" t="s">
        <v>1074</v>
      </c>
      <c r="N46" s="2">
        <v>44074</v>
      </c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</row>
    <row r="47" spans="2:36">
      <c r="B47" s="32"/>
      <c r="C47" s="17"/>
      <c r="D47" s="17"/>
      <c r="E47" s="8">
        <f t="shared" si="0"/>
        <v>5396350</v>
      </c>
      <c r="F47" s="17"/>
      <c r="G47" s="17"/>
      <c r="H47" s="17"/>
      <c r="J47" s="50"/>
      <c r="K47" s="10"/>
      <c r="L47" s="20">
        <v>-20000</v>
      </c>
      <c r="M47" s="20" t="s">
        <v>1075</v>
      </c>
      <c r="N47" s="2">
        <v>44074</v>
      </c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</row>
    <row r="48" spans="2:36">
      <c r="B48" s="32"/>
      <c r="C48" s="17"/>
      <c r="D48" s="17"/>
      <c r="E48" s="9">
        <f t="shared" si="0"/>
        <v>5396350</v>
      </c>
      <c r="F48" s="17"/>
      <c r="G48" s="17"/>
      <c r="H48" s="17">
        <v>-1000000</v>
      </c>
      <c r="I48" s="10" t="s">
        <v>41</v>
      </c>
      <c r="J48" s="50"/>
      <c r="K48" s="10"/>
      <c r="L48" s="20">
        <v>-48500</v>
      </c>
      <c r="M48" s="1" t="s">
        <v>1120</v>
      </c>
      <c r="N48" s="2">
        <v>44056</v>
      </c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</row>
    <row r="49" spans="1:36">
      <c r="B49" s="32"/>
      <c r="C49" s="17"/>
      <c r="D49" s="17">
        <v>-1000000</v>
      </c>
      <c r="E49" s="8">
        <f t="shared" si="0"/>
        <v>4396350</v>
      </c>
      <c r="F49" s="17"/>
      <c r="G49" s="17"/>
      <c r="H49" s="17"/>
      <c r="I49" s="10" t="s">
        <v>42</v>
      </c>
      <c r="J49" s="50"/>
      <c r="K49" s="10"/>
      <c r="L49" s="20">
        <v>-11500</v>
      </c>
      <c r="M49" s="1" t="s">
        <v>1121</v>
      </c>
      <c r="N49" s="2">
        <v>44057</v>
      </c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</row>
    <row r="50" spans="1:36">
      <c r="B50" s="32"/>
      <c r="C50" s="17"/>
      <c r="D50" s="17"/>
      <c r="E50" s="8">
        <f t="shared" si="0"/>
        <v>4396350</v>
      </c>
      <c r="F50" s="17"/>
      <c r="G50" s="17"/>
      <c r="H50" s="17"/>
      <c r="I50" s="10"/>
      <c r="J50" s="50"/>
      <c r="K50" s="10"/>
      <c r="L50" s="20">
        <v>-47000</v>
      </c>
      <c r="M50" s="1" t="s">
        <v>1122</v>
      </c>
      <c r="N50" s="2">
        <v>44071</v>
      </c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>
      <c r="B51" s="28" t="s">
        <v>47</v>
      </c>
      <c r="C51" s="22"/>
      <c r="D51" s="22"/>
      <c r="E51" s="14">
        <f t="shared" si="0"/>
        <v>4396350</v>
      </c>
      <c r="F51" s="22"/>
      <c r="G51" s="22"/>
      <c r="H51" s="22">
        <f>H46+H48</f>
        <v>28994200</v>
      </c>
      <c r="I51" s="10"/>
      <c r="J51" s="54"/>
      <c r="K51" s="54"/>
      <c r="L51" s="20">
        <v>-305000</v>
      </c>
      <c r="M51" s="10" t="s">
        <v>1156</v>
      </c>
      <c r="N51" s="48"/>
      <c r="O51" s="48"/>
      <c r="P51" s="48"/>
      <c r="Q51" s="48"/>
      <c r="R51" s="48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</row>
    <row r="52" spans="1:36">
      <c r="B52" s="32"/>
      <c r="C52" s="17"/>
      <c r="D52" s="17"/>
      <c r="E52" s="8">
        <f t="shared" si="0"/>
        <v>4396350</v>
      </c>
      <c r="F52" s="17"/>
      <c r="G52" s="17"/>
      <c r="H52" s="17"/>
      <c r="I52" s="10"/>
      <c r="J52" s="50"/>
      <c r="K52" s="50"/>
      <c r="L52" s="44"/>
      <c r="M52" s="44" t="s">
        <v>1220</v>
      </c>
      <c r="N52" s="65">
        <v>44336</v>
      </c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>
      <c r="B53" s="32"/>
      <c r="C53" s="17"/>
      <c r="D53" s="17"/>
      <c r="E53" s="8">
        <f t="shared" si="0"/>
        <v>4396350</v>
      </c>
      <c r="F53" s="17"/>
      <c r="G53" s="17"/>
      <c r="H53" s="17"/>
      <c r="I53" s="10"/>
      <c r="J53" s="54"/>
      <c r="K53" s="54"/>
      <c r="L53" s="48"/>
      <c r="M53" s="48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</row>
    <row r="54" spans="1:36">
      <c r="A54" s="10"/>
      <c r="B54" s="32"/>
      <c r="C54" s="17"/>
      <c r="D54" s="17"/>
      <c r="E54" s="8">
        <f t="shared" si="0"/>
        <v>4396350</v>
      </c>
      <c r="F54" s="17"/>
      <c r="G54" s="17"/>
      <c r="H54" s="17"/>
      <c r="I54" s="10"/>
      <c r="J54" s="50"/>
      <c r="K54" s="50"/>
      <c r="L54" s="32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</row>
    <row r="55" spans="1:36">
      <c r="B55" s="39"/>
      <c r="C55" s="36"/>
      <c r="D55" s="36"/>
      <c r="E55" s="8">
        <f t="shared" si="0"/>
        <v>4396350</v>
      </c>
      <c r="F55" s="36"/>
      <c r="G55" s="36"/>
      <c r="H55" s="36"/>
      <c r="I55" s="10"/>
      <c r="J55" s="50"/>
      <c r="K55" s="50"/>
      <c r="L55" s="32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</row>
    <row r="56" spans="1:36">
      <c r="B56" s="32"/>
      <c r="C56" s="17"/>
      <c r="D56" s="17"/>
      <c r="E56" s="8">
        <f t="shared" si="0"/>
        <v>4396350</v>
      </c>
      <c r="F56" s="17"/>
      <c r="G56" s="17"/>
      <c r="H56" s="17"/>
      <c r="I56" s="10"/>
      <c r="J56" s="50"/>
      <c r="K56" s="50"/>
      <c r="L56" s="32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</row>
    <row r="57" spans="1:36">
      <c r="B57" s="32"/>
      <c r="C57" s="17"/>
      <c r="D57" s="17"/>
      <c r="E57" s="8">
        <f t="shared" si="0"/>
        <v>4396350</v>
      </c>
      <c r="F57" s="17"/>
      <c r="G57" s="17"/>
      <c r="H57" s="17"/>
      <c r="I57" s="10"/>
      <c r="J57" s="50"/>
      <c r="K57" s="50"/>
      <c r="L57" s="32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</row>
    <row r="58" spans="1:36">
      <c r="B58" s="2"/>
      <c r="C58" s="17"/>
      <c r="D58" s="17"/>
      <c r="E58" s="8">
        <f t="shared" si="0"/>
        <v>4396350</v>
      </c>
      <c r="F58" s="17"/>
      <c r="G58" s="17"/>
      <c r="H58" s="17"/>
      <c r="I58" s="10"/>
      <c r="J58" s="50"/>
      <c r="K58" s="50"/>
      <c r="L58" s="32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36">
      <c r="B59" s="2"/>
      <c r="C59" s="17"/>
      <c r="D59" s="17"/>
      <c r="E59" s="8">
        <f t="shared" si="0"/>
        <v>4396350</v>
      </c>
      <c r="F59" s="17"/>
      <c r="G59" s="17"/>
      <c r="H59" s="17"/>
      <c r="I59" s="10"/>
      <c r="J59" s="50"/>
      <c r="K59" s="50"/>
      <c r="L59" s="32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</row>
    <row r="60" spans="1:36">
      <c r="B60" s="2"/>
      <c r="C60" s="17"/>
      <c r="D60" s="17"/>
      <c r="E60" s="8">
        <f t="shared" si="0"/>
        <v>4396350</v>
      </c>
      <c r="F60" s="17"/>
      <c r="G60" s="17"/>
      <c r="H60" s="17"/>
      <c r="I60" s="10"/>
      <c r="J60" s="50"/>
      <c r="K60" s="5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</row>
    <row r="61" spans="1:36">
      <c r="B61" s="2"/>
      <c r="C61" s="17"/>
      <c r="D61" s="17"/>
      <c r="E61" s="8">
        <f t="shared" si="0"/>
        <v>4396350</v>
      </c>
      <c r="F61" s="17"/>
      <c r="G61" s="17"/>
      <c r="H61" s="17"/>
      <c r="I61" s="10"/>
      <c r="J61" s="54"/>
      <c r="K61" s="54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</row>
    <row r="62" spans="1:36">
      <c r="B62" s="32"/>
      <c r="C62" s="17"/>
      <c r="D62" s="17"/>
      <c r="E62" s="8">
        <f t="shared" si="0"/>
        <v>4396350</v>
      </c>
      <c r="F62" s="17"/>
      <c r="G62" s="17"/>
      <c r="H62" s="17"/>
      <c r="I62" s="10"/>
      <c r="J62" s="54"/>
      <c r="K62" s="48"/>
      <c r="L62" s="32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36">
      <c r="B63" s="39"/>
      <c r="C63" s="36"/>
      <c r="D63" s="36"/>
      <c r="E63" s="8">
        <f t="shared" si="0"/>
        <v>4396350</v>
      </c>
      <c r="F63" s="36"/>
      <c r="G63" s="36"/>
      <c r="H63" s="36"/>
      <c r="J63" s="54"/>
      <c r="K63" s="48"/>
      <c r="L63" s="32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</row>
    <row r="64" spans="1:36">
      <c r="B64" s="32"/>
      <c r="C64" s="17"/>
      <c r="D64" s="17"/>
      <c r="E64" s="8">
        <f t="shared" si="0"/>
        <v>4396350</v>
      </c>
      <c r="F64" s="17"/>
      <c r="G64" s="17"/>
      <c r="H64" s="17"/>
      <c r="I64" s="10"/>
      <c r="J64" s="50"/>
      <c r="K64" s="10"/>
      <c r="L64" s="32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</row>
    <row r="65" spans="2:36">
      <c r="B65" s="32"/>
      <c r="C65" s="17"/>
      <c r="D65" s="17"/>
      <c r="E65" s="8">
        <f t="shared" si="0"/>
        <v>4396350</v>
      </c>
      <c r="F65" s="17"/>
      <c r="G65" s="17"/>
      <c r="H65" s="17"/>
      <c r="I65" s="10"/>
      <c r="J65" s="54"/>
      <c r="K65" s="54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</row>
    <row r="66" spans="2:36">
      <c r="B66" s="32"/>
      <c r="C66" s="17"/>
      <c r="D66" s="17"/>
      <c r="E66" s="8">
        <f t="shared" si="0"/>
        <v>4396350</v>
      </c>
      <c r="F66" s="17"/>
      <c r="G66" s="17"/>
      <c r="H66" s="17"/>
      <c r="I66" s="10"/>
      <c r="J66" s="20"/>
      <c r="K66" s="20"/>
    </row>
    <row r="67" spans="2:36">
      <c r="B67" s="32"/>
      <c r="C67" s="17"/>
      <c r="D67" s="17"/>
      <c r="E67" s="8">
        <f t="shared" si="0"/>
        <v>4396350</v>
      </c>
      <c r="F67" s="17"/>
      <c r="G67" s="17"/>
      <c r="H67" s="17"/>
      <c r="I67" s="10"/>
      <c r="J67" s="20"/>
      <c r="K67" s="20"/>
    </row>
    <row r="68" spans="2:36">
      <c r="B68" s="32"/>
      <c r="C68" s="17"/>
      <c r="D68" s="17"/>
      <c r="E68" s="8">
        <f t="shared" si="0"/>
        <v>4396350</v>
      </c>
      <c r="F68" s="17"/>
      <c r="G68" s="17"/>
      <c r="H68" s="17"/>
      <c r="I68" s="10"/>
      <c r="J68" s="20"/>
      <c r="K68" s="20"/>
    </row>
    <row r="69" spans="2:36">
      <c r="B69" s="32"/>
      <c r="C69" s="17"/>
      <c r="D69" s="17"/>
      <c r="E69" s="8">
        <f t="shared" si="0"/>
        <v>4396350</v>
      </c>
      <c r="F69" s="17"/>
      <c r="G69" s="17"/>
      <c r="H69" s="17"/>
      <c r="I69" s="10"/>
      <c r="J69" s="20"/>
      <c r="K69" s="20"/>
    </row>
    <row r="70" spans="2:36">
      <c r="B70" s="32"/>
      <c r="C70" s="17"/>
      <c r="D70" s="17"/>
      <c r="E70" s="8">
        <f t="shared" ref="E70:E133" si="1">E69+C70+D70</f>
        <v>4396350</v>
      </c>
      <c r="F70" s="17"/>
      <c r="G70" s="17"/>
      <c r="H70" s="17"/>
      <c r="I70" s="10"/>
    </row>
    <row r="71" spans="2:36">
      <c r="B71" s="32"/>
      <c r="C71" s="17"/>
      <c r="D71" s="17"/>
      <c r="E71" s="8">
        <f t="shared" si="1"/>
        <v>4396350</v>
      </c>
      <c r="F71" s="17"/>
      <c r="G71" s="17"/>
      <c r="H71" s="17"/>
      <c r="I71" s="10"/>
    </row>
    <row r="72" spans="2:36">
      <c r="B72" s="32"/>
      <c r="C72" s="17"/>
      <c r="D72" s="17"/>
      <c r="E72" s="8">
        <f t="shared" si="1"/>
        <v>4396350</v>
      </c>
      <c r="F72" s="17"/>
      <c r="G72" s="17"/>
      <c r="H72" s="17"/>
      <c r="I72" s="10"/>
      <c r="M72" s="2"/>
    </row>
    <row r="73" spans="2:36">
      <c r="B73" s="32"/>
      <c r="C73" s="17"/>
      <c r="D73" s="17"/>
      <c r="E73" s="8">
        <f t="shared" si="1"/>
        <v>4396350</v>
      </c>
      <c r="F73" s="17"/>
      <c r="G73" s="17"/>
      <c r="H73" s="17"/>
      <c r="I73" s="10"/>
      <c r="M73" s="2"/>
    </row>
    <row r="74" spans="2:36">
      <c r="B74" s="32"/>
      <c r="C74" s="17"/>
      <c r="D74" s="17"/>
      <c r="E74" s="8">
        <f t="shared" si="1"/>
        <v>4396350</v>
      </c>
      <c r="F74" s="17"/>
      <c r="G74" s="17"/>
      <c r="H74" s="17"/>
      <c r="I74" s="10"/>
    </row>
    <row r="75" spans="2:36">
      <c r="B75" s="32"/>
      <c r="C75" s="17"/>
      <c r="D75" s="17"/>
      <c r="E75" s="8">
        <f t="shared" si="1"/>
        <v>4396350</v>
      </c>
      <c r="F75" s="17"/>
      <c r="G75" s="17"/>
      <c r="H75" s="17"/>
    </row>
    <row r="76" spans="2:36">
      <c r="B76" s="32"/>
      <c r="C76" s="17"/>
      <c r="D76" s="17"/>
      <c r="E76" s="8">
        <f t="shared" si="1"/>
        <v>4396350</v>
      </c>
      <c r="F76" s="17"/>
      <c r="G76" s="17"/>
      <c r="H76" s="17"/>
      <c r="I76" s="10"/>
    </row>
    <row r="77" spans="2:36">
      <c r="B77" s="32"/>
      <c r="C77" s="17"/>
      <c r="D77" s="17"/>
      <c r="E77" s="8">
        <f t="shared" si="1"/>
        <v>4396350</v>
      </c>
      <c r="F77" s="17"/>
      <c r="G77" s="17"/>
      <c r="H77" s="17"/>
      <c r="I77" s="10"/>
    </row>
    <row r="78" spans="2:36">
      <c r="B78" s="32"/>
      <c r="C78" s="17"/>
      <c r="D78" s="17"/>
      <c r="E78" s="8">
        <f t="shared" si="1"/>
        <v>4396350</v>
      </c>
      <c r="F78" s="17"/>
      <c r="G78" s="17"/>
      <c r="H78" s="17"/>
      <c r="I78" s="10"/>
    </row>
    <row r="79" spans="2:36">
      <c r="B79" s="32"/>
      <c r="C79" s="17"/>
      <c r="D79" s="17"/>
      <c r="E79" s="8">
        <f t="shared" si="1"/>
        <v>4396350</v>
      </c>
      <c r="F79" s="17"/>
      <c r="G79" s="17"/>
      <c r="H79" s="17"/>
      <c r="I79" s="10"/>
      <c r="J79" s="20"/>
      <c r="K79" s="20"/>
    </row>
    <row r="80" spans="2:36">
      <c r="B80" s="32"/>
      <c r="C80" s="17"/>
      <c r="D80" s="17"/>
      <c r="E80" s="8">
        <f t="shared" si="1"/>
        <v>4396350</v>
      </c>
      <c r="F80" s="17"/>
      <c r="G80" s="17"/>
      <c r="H80" s="17"/>
      <c r="I80" s="10"/>
    </row>
    <row r="81" spans="1:12">
      <c r="B81" s="32"/>
      <c r="C81" s="17"/>
      <c r="D81" s="17"/>
      <c r="E81" s="8">
        <f t="shared" si="1"/>
        <v>4396350</v>
      </c>
      <c r="F81" s="17"/>
      <c r="G81" s="17"/>
      <c r="H81" s="17"/>
      <c r="I81" s="10"/>
      <c r="J81" s="20"/>
      <c r="K81" s="20"/>
    </row>
    <row r="82" spans="1:12">
      <c r="B82" s="32"/>
      <c r="C82" s="17"/>
      <c r="D82" s="17"/>
      <c r="E82" s="8">
        <f t="shared" si="1"/>
        <v>4396350</v>
      </c>
      <c r="F82" s="17"/>
      <c r="G82" s="17"/>
      <c r="H82" s="17"/>
      <c r="I82" s="10"/>
      <c r="J82" s="20"/>
      <c r="K82" s="20"/>
    </row>
    <row r="83" spans="1:12">
      <c r="B83" s="32"/>
      <c r="C83" s="17"/>
      <c r="D83" s="17"/>
      <c r="E83" s="8">
        <f t="shared" si="1"/>
        <v>4396350</v>
      </c>
      <c r="F83" s="17"/>
      <c r="G83" s="17"/>
      <c r="H83" s="17"/>
      <c r="I83" s="10"/>
      <c r="J83" s="20"/>
      <c r="K83" s="20"/>
    </row>
    <row r="84" spans="1:12">
      <c r="B84" s="32"/>
      <c r="C84" s="36"/>
      <c r="D84" s="17"/>
      <c r="E84" s="8">
        <f t="shared" si="1"/>
        <v>4396350</v>
      </c>
      <c r="F84" s="36"/>
      <c r="G84" s="36"/>
      <c r="H84" s="36"/>
      <c r="I84" s="10"/>
    </row>
    <row r="85" spans="1:12">
      <c r="B85" s="32"/>
      <c r="C85" s="17"/>
      <c r="D85" s="17"/>
      <c r="E85" s="8">
        <f t="shared" si="1"/>
        <v>4396350</v>
      </c>
      <c r="F85" s="17"/>
      <c r="G85" s="17"/>
      <c r="H85" s="17"/>
      <c r="I85" s="10"/>
    </row>
    <row r="86" spans="1:12">
      <c r="B86" s="32"/>
      <c r="C86" s="17"/>
      <c r="D86" s="17"/>
      <c r="E86" s="8">
        <f t="shared" si="1"/>
        <v>4396350</v>
      </c>
      <c r="F86" s="17"/>
      <c r="G86" s="17"/>
      <c r="H86" s="17"/>
      <c r="I86" s="10"/>
    </row>
    <row r="87" spans="1:12">
      <c r="B87" s="32"/>
      <c r="C87" s="17"/>
      <c r="D87" s="17"/>
      <c r="E87" s="8">
        <f t="shared" si="1"/>
        <v>4396350</v>
      </c>
      <c r="F87" s="17"/>
      <c r="G87" s="17"/>
      <c r="H87" s="17"/>
      <c r="I87" s="10"/>
    </row>
    <row r="88" spans="1:12">
      <c r="B88" s="32"/>
      <c r="C88" s="17"/>
      <c r="D88" s="17"/>
      <c r="E88" s="8">
        <f t="shared" si="1"/>
        <v>4396350</v>
      </c>
      <c r="F88" s="17"/>
      <c r="G88" s="17"/>
      <c r="H88" s="17"/>
      <c r="I88" s="10"/>
      <c r="J88" s="10"/>
      <c r="K88" s="10"/>
      <c r="L88" s="10"/>
    </row>
    <row r="89" spans="1:12">
      <c r="B89" s="32"/>
      <c r="C89" s="17"/>
      <c r="D89" s="17"/>
      <c r="E89" s="8">
        <f t="shared" si="1"/>
        <v>4396350</v>
      </c>
      <c r="F89" s="17"/>
      <c r="G89" s="17"/>
      <c r="H89" s="17"/>
      <c r="I89" s="10"/>
    </row>
    <row r="90" spans="1:12">
      <c r="B90" s="32"/>
      <c r="C90" s="17"/>
      <c r="D90" s="17"/>
      <c r="E90" s="8">
        <f t="shared" si="1"/>
        <v>4396350</v>
      </c>
      <c r="F90" s="17"/>
      <c r="G90" s="17"/>
      <c r="H90" s="17"/>
      <c r="I90" s="10"/>
      <c r="J90" s="10"/>
      <c r="K90" s="10"/>
    </row>
    <row r="91" spans="1:12">
      <c r="B91" s="2"/>
      <c r="C91" s="16"/>
      <c r="D91" s="16"/>
      <c r="E91" s="8">
        <f t="shared" si="1"/>
        <v>4396350</v>
      </c>
      <c r="F91" s="10"/>
      <c r="G91" s="10"/>
      <c r="H91" s="10"/>
      <c r="I91" s="10"/>
      <c r="J91" s="10"/>
      <c r="K91" s="10"/>
    </row>
    <row r="92" spans="1:12">
      <c r="B92" s="2"/>
      <c r="C92" s="16"/>
      <c r="D92" s="16"/>
      <c r="E92" s="8">
        <f t="shared" si="1"/>
        <v>4396350</v>
      </c>
      <c r="F92" s="10"/>
      <c r="G92" s="10"/>
      <c r="H92" s="17"/>
      <c r="I92" s="10"/>
      <c r="J92" s="10"/>
      <c r="K92" s="10"/>
    </row>
    <row r="93" spans="1:12">
      <c r="B93" s="39"/>
      <c r="C93" s="36"/>
      <c r="D93" s="36"/>
      <c r="E93" s="8">
        <f t="shared" si="1"/>
        <v>4396350</v>
      </c>
      <c r="F93" s="48"/>
      <c r="G93" s="48"/>
      <c r="H93" s="36"/>
      <c r="I93" s="10"/>
      <c r="J93" s="10"/>
      <c r="K93" s="10"/>
    </row>
    <row r="94" spans="1:12">
      <c r="B94" s="2"/>
      <c r="C94" s="16"/>
      <c r="D94" s="16"/>
      <c r="E94" s="8">
        <f t="shared" si="1"/>
        <v>4396350</v>
      </c>
      <c r="F94" s="17"/>
      <c r="G94" s="17"/>
      <c r="H94" s="10"/>
      <c r="I94" s="48"/>
      <c r="J94" s="10"/>
      <c r="K94" s="10"/>
    </row>
    <row r="95" spans="1:12">
      <c r="B95" s="2"/>
      <c r="C95" s="16"/>
      <c r="D95" s="16"/>
      <c r="E95" s="8">
        <f t="shared" si="1"/>
        <v>4396350</v>
      </c>
      <c r="F95" s="17"/>
      <c r="G95" s="17"/>
      <c r="H95" s="17"/>
      <c r="I95" s="48"/>
      <c r="J95" s="10"/>
      <c r="K95" s="10"/>
    </row>
    <row r="96" spans="1:12">
      <c r="A96" s="44"/>
      <c r="B96" s="44"/>
      <c r="C96" s="43"/>
      <c r="D96" s="43">
        <v>-51350</v>
      </c>
      <c r="E96" s="8">
        <f t="shared" si="1"/>
        <v>4345000</v>
      </c>
      <c r="F96" s="43"/>
      <c r="G96" s="43"/>
      <c r="H96" s="43"/>
      <c r="I96" s="44" t="s">
        <v>263</v>
      </c>
    </row>
    <row r="97" spans="2:14">
      <c r="B97" s="39"/>
      <c r="C97" s="17"/>
      <c r="D97" s="17"/>
      <c r="E97" s="8">
        <f t="shared" si="1"/>
        <v>4345000</v>
      </c>
      <c r="F97" s="17"/>
      <c r="G97" s="17"/>
      <c r="H97" s="17"/>
      <c r="I97" s="10"/>
    </row>
    <row r="98" spans="2:14">
      <c r="B98" s="32"/>
      <c r="C98" s="17"/>
      <c r="D98" s="17"/>
      <c r="E98" s="8">
        <f t="shared" si="1"/>
        <v>4345000</v>
      </c>
      <c r="F98" s="17"/>
      <c r="G98" s="17"/>
      <c r="H98" s="17"/>
      <c r="I98" s="10"/>
    </row>
    <row r="99" spans="2:14">
      <c r="B99" s="39"/>
      <c r="C99" s="17"/>
      <c r="D99" s="17"/>
      <c r="E99" s="8">
        <f t="shared" si="1"/>
        <v>4345000</v>
      </c>
      <c r="F99" s="36"/>
      <c r="G99" s="36"/>
      <c r="H99" s="36"/>
    </row>
    <row r="100" spans="2:14">
      <c r="B100" s="2"/>
      <c r="C100" s="16"/>
      <c r="D100" s="16"/>
      <c r="E100" s="8">
        <f t="shared" si="1"/>
        <v>4345000</v>
      </c>
      <c r="F100" s="17"/>
      <c r="G100" s="17"/>
      <c r="H100" s="17"/>
      <c r="I100" s="10"/>
      <c r="K100" s="44" t="s">
        <v>790</v>
      </c>
    </row>
    <row r="101" spans="2:14">
      <c r="B101" s="2"/>
      <c r="C101" s="16"/>
      <c r="D101" s="16"/>
      <c r="E101" s="8">
        <f t="shared" si="1"/>
        <v>4345000</v>
      </c>
      <c r="F101" s="17"/>
      <c r="G101" s="17"/>
      <c r="H101" s="17"/>
      <c r="I101" s="48"/>
      <c r="J101" s="48"/>
      <c r="K101" s="44" t="s">
        <v>784</v>
      </c>
      <c r="L101" s="53">
        <v>-18000000</v>
      </c>
      <c r="M101" s="44" t="s">
        <v>788</v>
      </c>
      <c r="N101" s="44"/>
    </row>
    <row r="102" spans="2:14">
      <c r="B102" s="2"/>
      <c r="C102" s="16"/>
      <c r="D102" s="16"/>
      <c r="E102" s="8">
        <f t="shared" si="1"/>
        <v>4345000</v>
      </c>
      <c r="F102" s="17"/>
      <c r="G102" s="17"/>
      <c r="H102" s="17"/>
      <c r="I102" s="48"/>
      <c r="J102" s="48"/>
      <c r="K102" s="44" t="s">
        <v>784</v>
      </c>
      <c r="L102" s="53">
        <v>-35000000</v>
      </c>
      <c r="M102" s="44" t="s">
        <v>789</v>
      </c>
      <c r="N102" s="44"/>
    </row>
    <row r="103" spans="2:14">
      <c r="B103" s="2"/>
      <c r="C103" s="16"/>
      <c r="D103" s="16"/>
      <c r="E103" s="8">
        <f t="shared" si="1"/>
        <v>4345000</v>
      </c>
      <c r="F103" s="16"/>
      <c r="G103" s="16"/>
      <c r="H103" s="16"/>
      <c r="I103" s="48"/>
      <c r="J103" s="48"/>
      <c r="K103" s="44" t="s">
        <v>784</v>
      </c>
      <c r="L103" s="53">
        <v>-10000000</v>
      </c>
      <c r="M103" s="44" t="s">
        <v>782</v>
      </c>
      <c r="N103" s="44"/>
    </row>
    <row r="104" spans="2:14">
      <c r="B104" s="2"/>
      <c r="C104" s="16"/>
      <c r="D104" s="16"/>
      <c r="E104" s="8">
        <f t="shared" si="1"/>
        <v>4345000</v>
      </c>
      <c r="F104" s="16"/>
      <c r="G104" s="16"/>
      <c r="H104" s="16"/>
      <c r="I104" s="54"/>
      <c r="J104" s="48"/>
      <c r="K104" s="44" t="s">
        <v>785</v>
      </c>
      <c r="L104" s="53">
        <f>SUM(L101:L103)</f>
        <v>-63000000</v>
      </c>
      <c r="M104" s="44"/>
      <c r="N104" s="44"/>
    </row>
    <row r="105" spans="2:14">
      <c r="B105" s="2"/>
      <c r="C105" s="16"/>
      <c r="D105" s="16"/>
      <c r="E105" s="8">
        <f t="shared" si="1"/>
        <v>4345000</v>
      </c>
      <c r="F105" s="16"/>
      <c r="G105" s="16"/>
      <c r="H105" s="16"/>
      <c r="I105" s="48"/>
      <c r="J105" s="48"/>
      <c r="K105" s="44"/>
      <c r="L105" s="53">
        <v>80000000</v>
      </c>
      <c r="M105" s="44" t="s">
        <v>713</v>
      </c>
      <c r="N105" s="44"/>
    </row>
    <row r="106" spans="2:14">
      <c r="B106" s="2"/>
      <c r="C106" s="16"/>
      <c r="D106" s="16"/>
      <c r="E106" s="8">
        <f t="shared" si="1"/>
        <v>4345000</v>
      </c>
      <c r="F106" s="16"/>
      <c r="G106" s="16"/>
      <c r="H106" s="16"/>
      <c r="I106" s="48"/>
      <c r="J106" s="48"/>
      <c r="K106" s="44"/>
      <c r="L106" s="53">
        <f>L104+L105</f>
        <v>17000000</v>
      </c>
      <c r="M106" s="44" t="s">
        <v>714</v>
      </c>
      <c r="N106" s="44"/>
    </row>
    <row r="107" spans="2:14">
      <c r="B107" s="2"/>
      <c r="C107" s="16"/>
      <c r="D107" s="16"/>
      <c r="E107" s="8">
        <f t="shared" si="1"/>
        <v>4345000</v>
      </c>
      <c r="F107" s="16"/>
      <c r="G107" s="16"/>
      <c r="H107" s="16"/>
      <c r="I107" s="10"/>
      <c r="J107" s="10"/>
      <c r="K107" s="44" t="s">
        <v>784</v>
      </c>
      <c r="L107" s="53">
        <v>-10000000</v>
      </c>
      <c r="M107" s="44" t="s">
        <v>783</v>
      </c>
      <c r="N107" s="19"/>
    </row>
    <row r="108" spans="2:14">
      <c r="B108" s="2"/>
      <c r="C108" s="16"/>
      <c r="D108" s="16"/>
      <c r="E108" s="8">
        <f t="shared" si="1"/>
        <v>4345000</v>
      </c>
      <c r="F108" s="16"/>
      <c r="G108" s="16"/>
      <c r="H108" s="16"/>
      <c r="K108" s="44" t="s">
        <v>784</v>
      </c>
      <c r="L108" s="53">
        <v>-7000000</v>
      </c>
      <c r="M108" s="44" t="s">
        <v>786</v>
      </c>
      <c r="N108" s="19"/>
    </row>
    <row r="109" spans="2:14">
      <c r="B109" s="2"/>
      <c r="C109" s="16"/>
      <c r="D109" s="16"/>
      <c r="E109" s="8">
        <f t="shared" si="1"/>
        <v>4345000</v>
      </c>
      <c r="F109" s="16"/>
      <c r="G109" s="16"/>
      <c r="H109" s="16"/>
      <c r="K109" s="44" t="s">
        <v>714</v>
      </c>
      <c r="L109" s="53">
        <f>L106+L107+L108</f>
        <v>0</v>
      </c>
    </row>
    <row r="110" spans="2:14">
      <c r="B110" s="2"/>
      <c r="C110" s="16"/>
      <c r="D110" s="16"/>
      <c r="E110" s="8">
        <f t="shared" si="1"/>
        <v>4345000</v>
      </c>
      <c r="F110" s="16"/>
      <c r="G110" s="16"/>
      <c r="H110" s="16"/>
    </row>
    <row r="111" spans="2:14">
      <c r="B111" s="2"/>
      <c r="C111" s="17"/>
      <c r="D111" s="17"/>
      <c r="E111" s="8">
        <f t="shared" si="1"/>
        <v>4345000</v>
      </c>
      <c r="F111" s="17"/>
      <c r="G111" s="17"/>
      <c r="H111" s="17"/>
      <c r="I111" s="10"/>
    </row>
    <row r="112" spans="2:14">
      <c r="B112" s="32"/>
      <c r="C112" s="17"/>
      <c r="D112" s="17"/>
      <c r="E112" s="8">
        <f t="shared" si="1"/>
        <v>4345000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32"/>
      <c r="C113" s="17"/>
      <c r="D113" s="17"/>
      <c r="E113" s="8">
        <f t="shared" si="1"/>
        <v>4345000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32"/>
      <c r="C114" s="17"/>
      <c r="D114" s="17"/>
      <c r="E114" s="8">
        <f t="shared" si="1"/>
        <v>4345000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4345000</v>
      </c>
      <c r="F115" s="17"/>
      <c r="G115" s="17"/>
      <c r="H115" s="17"/>
      <c r="I115" s="10"/>
      <c r="J115" s="10"/>
      <c r="K115" s="10"/>
      <c r="L115" s="10"/>
      <c r="M115" s="10"/>
    </row>
    <row r="116" spans="2:13">
      <c r="B116" s="2"/>
      <c r="C116" s="16"/>
      <c r="D116" s="16"/>
      <c r="E116" s="8">
        <f t="shared" si="1"/>
        <v>4345000</v>
      </c>
      <c r="F116" s="17"/>
      <c r="G116" s="17"/>
      <c r="H116" s="17"/>
      <c r="I116" s="10"/>
      <c r="J116" s="10"/>
      <c r="K116" s="10"/>
      <c r="L116" s="10"/>
      <c r="M116" s="10"/>
    </row>
    <row r="117" spans="2:13">
      <c r="B117" s="2"/>
      <c r="C117" s="16"/>
      <c r="D117" s="16"/>
      <c r="E117" s="8">
        <f t="shared" si="1"/>
        <v>4345000</v>
      </c>
      <c r="F117" s="17"/>
      <c r="G117" s="17"/>
      <c r="H117" s="17"/>
      <c r="I117" s="10"/>
      <c r="J117" s="10"/>
      <c r="K117" s="10"/>
      <c r="L117" s="10"/>
      <c r="M117" s="10"/>
    </row>
    <row r="118" spans="2:13">
      <c r="B118" s="2"/>
      <c r="C118" s="16"/>
      <c r="D118" s="16"/>
      <c r="E118" s="8">
        <f t="shared" si="1"/>
        <v>4345000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4345000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4345000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4345000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4345000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4345000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4345000</v>
      </c>
      <c r="F124" s="16"/>
      <c r="G124" s="16"/>
      <c r="H124" s="16"/>
    </row>
    <row r="125" spans="2:13">
      <c r="B125" s="2"/>
      <c r="C125" s="16"/>
      <c r="D125" s="16"/>
      <c r="E125" s="8">
        <f t="shared" si="1"/>
        <v>4345000</v>
      </c>
      <c r="F125" s="16"/>
      <c r="G125" s="16"/>
      <c r="H125" s="16"/>
    </row>
    <row r="126" spans="2:13">
      <c r="B126" s="2"/>
      <c r="C126" s="16"/>
      <c r="D126" s="16"/>
      <c r="E126" s="8">
        <f t="shared" si="1"/>
        <v>4345000</v>
      </c>
      <c r="F126" s="16"/>
      <c r="G126" s="16"/>
      <c r="H126" s="16"/>
    </row>
    <row r="127" spans="2:13">
      <c r="B127" s="2"/>
      <c r="C127" s="16"/>
      <c r="D127" s="16"/>
      <c r="E127" s="8">
        <f t="shared" si="1"/>
        <v>4345000</v>
      </c>
      <c r="F127" s="16"/>
      <c r="G127" s="16"/>
      <c r="H127" s="16"/>
    </row>
    <row r="128" spans="2:13">
      <c r="C128" s="16"/>
      <c r="D128" s="16"/>
      <c r="E128" s="8">
        <f t="shared" si="1"/>
        <v>4345000</v>
      </c>
      <c r="G128" s="16"/>
      <c r="I128" s="24"/>
    </row>
    <row r="129" spans="2:9">
      <c r="C129" s="16"/>
      <c r="D129" s="16"/>
      <c r="E129" s="8">
        <f t="shared" si="1"/>
        <v>4345000</v>
      </c>
      <c r="I129" s="24"/>
    </row>
    <row r="130" spans="2:9">
      <c r="B130" s="2"/>
      <c r="C130" s="16"/>
      <c r="D130" s="16"/>
      <c r="E130" s="8">
        <f t="shared" si="1"/>
        <v>4345000</v>
      </c>
      <c r="F130" s="16"/>
      <c r="G130" s="16"/>
      <c r="H130" s="16"/>
    </row>
    <row r="131" spans="2:9">
      <c r="C131" s="16"/>
      <c r="D131" s="16"/>
      <c r="E131" s="8">
        <f t="shared" si="1"/>
        <v>4345000</v>
      </c>
      <c r="F131" s="16"/>
      <c r="G131" s="16"/>
      <c r="H131" s="16"/>
    </row>
    <row r="132" spans="2:9">
      <c r="C132" s="16"/>
      <c r="D132" s="16"/>
      <c r="E132" s="8">
        <f t="shared" si="1"/>
        <v>4345000</v>
      </c>
      <c r="F132" s="16"/>
      <c r="G132" s="16"/>
      <c r="H132" s="16"/>
    </row>
    <row r="133" spans="2:9">
      <c r="C133" s="16"/>
      <c r="D133" s="16"/>
      <c r="E133" s="8">
        <f t="shared" si="1"/>
        <v>4345000</v>
      </c>
      <c r="F133" s="16"/>
      <c r="G133" s="16"/>
      <c r="H133" s="16"/>
    </row>
    <row r="134" spans="2:9">
      <c r="C134" s="16"/>
      <c r="D134" s="16"/>
      <c r="E134" s="8">
        <f t="shared" ref="E134:E156" si="2">E133+C134+D134</f>
        <v>4345000</v>
      </c>
      <c r="F134" s="16"/>
      <c r="G134" s="16"/>
      <c r="H134" s="16"/>
    </row>
    <row r="135" spans="2:9">
      <c r="B135" s="2"/>
      <c r="C135" s="16"/>
      <c r="D135" s="16"/>
      <c r="E135" s="8">
        <f t="shared" si="2"/>
        <v>4345000</v>
      </c>
      <c r="F135" s="16"/>
      <c r="G135" s="16"/>
      <c r="H135" s="16"/>
    </row>
    <row r="136" spans="2:9">
      <c r="B136" s="2"/>
      <c r="C136" s="16"/>
      <c r="D136" s="16"/>
      <c r="E136" s="8">
        <f t="shared" si="2"/>
        <v>4345000</v>
      </c>
      <c r="F136" s="16"/>
      <c r="G136" s="16"/>
      <c r="H136" s="16"/>
    </row>
    <row r="137" spans="2:9">
      <c r="C137" s="16"/>
      <c r="D137" s="16"/>
      <c r="E137" s="8">
        <f t="shared" si="2"/>
        <v>4345000</v>
      </c>
      <c r="F137" s="16"/>
      <c r="G137" s="16"/>
      <c r="H137" s="16"/>
    </row>
    <row r="138" spans="2:9">
      <c r="C138" s="16"/>
      <c r="D138" s="16"/>
      <c r="E138" s="8">
        <f t="shared" si="2"/>
        <v>4345000</v>
      </c>
      <c r="F138" s="16"/>
      <c r="G138" s="16"/>
      <c r="H138" s="16"/>
    </row>
    <row r="139" spans="2:9">
      <c r="C139" s="16"/>
      <c r="D139" s="16"/>
      <c r="E139" s="8">
        <f t="shared" si="2"/>
        <v>4345000</v>
      </c>
      <c r="F139" s="16"/>
      <c r="G139" s="16"/>
      <c r="H139" s="16"/>
    </row>
    <row r="140" spans="2:9">
      <c r="C140" s="16"/>
      <c r="D140" s="16"/>
      <c r="E140" s="8">
        <f t="shared" si="2"/>
        <v>4345000</v>
      </c>
      <c r="F140" s="16"/>
      <c r="G140" s="16"/>
      <c r="H140" s="16"/>
    </row>
    <row r="141" spans="2:9">
      <c r="C141" s="16"/>
      <c r="D141" s="16"/>
      <c r="E141" s="8">
        <f t="shared" si="2"/>
        <v>4345000</v>
      </c>
      <c r="F141" s="16"/>
      <c r="G141" s="16"/>
      <c r="H141" s="16"/>
    </row>
    <row r="142" spans="2:9">
      <c r="C142" s="16"/>
      <c r="D142" s="16"/>
      <c r="E142" s="8">
        <f t="shared" si="2"/>
        <v>4345000</v>
      </c>
      <c r="F142" s="16"/>
      <c r="G142" s="16"/>
      <c r="H142" s="16"/>
    </row>
    <row r="143" spans="2:9">
      <c r="C143" s="16"/>
      <c r="D143" s="16"/>
      <c r="E143" s="8">
        <f t="shared" si="2"/>
        <v>4345000</v>
      </c>
      <c r="F143" s="16"/>
      <c r="G143" s="16"/>
      <c r="H143" s="16"/>
    </row>
    <row r="144" spans="2:9">
      <c r="C144" s="16"/>
      <c r="D144" s="16"/>
      <c r="E144" s="8">
        <f t="shared" si="2"/>
        <v>4345000</v>
      </c>
      <c r="F144" s="16"/>
      <c r="G144" s="16"/>
      <c r="H144" s="16"/>
    </row>
    <row r="145" spans="3:12">
      <c r="C145" s="16"/>
      <c r="D145" s="16"/>
      <c r="E145" s="8">
        <f t="shared" si="2"/>
        <v>4345000</v>
      </c>
      <c r="F145" s="16"/>
      <c r="G145" s="16"/>
      <c r="H145" s="16"/>
    </row>
    <row r="146" spans="3:12">
      <c r="C146" s="16"/>
      <c r="D146" s="16"/>
      <c r="E146" s="8">
        <f t="shared" si="2"/>
        <v>4345000</v>
      </c>
      <c r="F146" s="16"/>
      <c r="G146" s="16"/>
      <c r="H146" s="16"/>
    </row>
    <row r="147" spans="3:12">
      <c r="C147" s="16"/>
      <c r="D147" s="16"/>
      <c r="E147" s="8">
        <f t="shared" si="2"/>
        <v>4345000</v>
      </c>
      <c r="F147" s="16"/>
      <c r="G147" s="16"/>
      <c r="H147" s="16"/>
    </row>
    <row r="148" spans="3:12">
      <c r="C148" s="16"/>
      <c r="D148" s="16"/>
      <c r="E148" s="8">
        <f>E147+C148+D148</f>
        <v>4345000</v>
      </c>
      <c r="F148" s="16"/>
      <c r="G148" s="16"/>
      <c r="H148" s="16"/>
    </row>
    <row r="149" spans="3:12">
      <c r="C149" s="16"/>
      <c r="D149" s="16"/>
      <c r="E149" s="8">
        <f t="shared" si="2"/>
        <v>4345000</v>
      </c>
      <c r="F149" s="16"/>
      <c r="G149" s="16"/>
      <c r="H149" s="16"/>
    </row>
    <row r="150" spans="3:12">
      <c r="C150" s="16"/>
      <c r="D150" s="16"/>
      <c r="E150" s="8">
        <f t="shared" si="2"/>
        <v>4345000</v>
      </c>
      <c r="F150" s="16"/>
      <c r="G150" s="16"/>
      <c r="H150" s="16"/>
    </row>
    <row r="151" spans="3:12">
      <c r="C151" s="16"/>
      <c r="D151" s="16">
        <v>-4000000</v>
      </c>
      <c r="E151" s="8">
        <f t="shared" si="2"/>
        <v>345000</v>
      </c>
      <c r="F151" s="16"/>
      <c r="G151" s="16"/>
      <c r="H151" s="16"/>
      <c r="I151" s="1" t="s">
        <v>557</v>
      </c>
    </row>
    <row r="152" spans="3:12">
      <c r="C152" s="16"/>
      <c r="D152" s="16"/>
      <c r="E152" s="8">
        <f t="shared" si="2"/>
        <v>345000</v>
      </c>
      <c r="F152" s="16"/>
      <c r="G152" s="16"/>
      <c r="H152" s="16"/>
      <c r="I152" s="2"/>
    </row>
    <row r="153" spans="3:12">
      <c r="C153" s="16"/>
      <c r="D153" s="16"/>
      <c r="E153" s="8">
        <f t="shared" si="2"/>
        <v>345000</v>
      </c>
      <c r="F153" s="16"/>
      <c r="G153" s="16"/>
      <c r="H153" s="16"/>
      <c r="J153" s="4"/>
    </row>
    <row r="154" spans="3:12">
      <c r="C154" s="16"/>
      <c r="D154" s="16"/>
      <c r="E154" s="8">
        <f t="shared" si="2"/>
        <v>345000</v>
      </c>
      <c r="F154" s="16"/>
      <c r="G154" s="16"/>
      <c r="H154" s="16"/>
      <c r="J154" s="4"/>
      <c r="K154" s="2"/>
      <c r="L154" s="20"/>
    </row>
    <row r="155" spans="3:12">
      <c r="C155" s="16"/>
      <c r="D155" s="16"/>
      <c r="E155" s="8">
        <f>E154+C155+D155</f>
        <v>345000</v>
      </c>
      <c r="F155" s="16"/>
      <c r="G155" s="16"/>
      <c r="H155" s="16"/>
      <c r="J155" s="4"/>
    </row>
    <row r="156" spans="3:12">
      <c r="C156" s="4"/>
      <c r="D156" s="16"/>
      <c r="E156" s="8">
        <f t="shared" si="2"/>
        <v>345000</v>
      </c>
      <c r="F156" s="4"/>
      <c r="G156" s="4"/>
      <c r="H156" s="4"/>
      <c r="J156" s="4"/>
    </row>
    <row r="157" spans="3:12">
      <c r="C157" s="4"/>
      <c r="D157" s="4"/>
      <c r="E157" s="8"/>
      <c r="F157" s="4"/>
      <c r="G157" s="4"/>
      <c r="H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C160" s="4"/>
      <c r="D160" s="4"/>
      <c r="E160" s="8"/>
      <c r="F160" s="4"/>
      <c r="G160" s="4"/>
      <c r="H160" s="4"/>
    </row>
    <row r="161" spans="3:8">
      <c r="C161" s="4"/>
      <c r="D161" s="4"/>
      <c r="E161" s="8"/>
      <c r="F161" s="4"/>
      <c r="G161" s="4"/>
      <c r="H161" s="4"/>
    </row>
    <row r="162" spans="3:8">
      <c r="C162" s="4"/>
      <c r="D162" s="4"/>
      <c r="E162" s="8"/>
      <c r="F162" s="4"/>
      <c r="G162" s="4"/>
      <c r="H162" s="4"/>
    </row>
    <row r="163" spans="3:8">
      <c r="E163" s="7"/>
    </row>
    <row r="164" spans="3:8">
      <c r="E164" s="7"/>
    </row>
    <row r="165" spans="3:8">
      <c r="E165" s="7"/>
    </row>
  </sheetData>
  <pageMargins left="0.7" right="0.7" top="0.75" bottom="0.75" header="0.3" footer="0.3"/>
  <pageSetup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>
  <dimension ref="A2:AJ165"/>
  <sheetViews>
    <sheetView workbookViewId="0">
      <selection activeCell="I8" sqref="I8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3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3">
      <c r="C3" s="3"/>
      <c r="D3" s="3"/>
      <c r="E3" s="6"/>
      <c r="I3" s="3"/>
      <c r="L3" s="68"/>
      <c r="M3" s="68"/>
    </row>
    <row r="4" spans="2:13">
      <c r="B4" s="13" t="s">
        <v>36</v>
      </c>
      <c r="C4" s="13"/>
      <c r="D4" s="13"/>
      <c r="E4" s="14">
        <v>4396350</v>
      </c>
      <c r="F4" s="29">
        <v>0</v>
      </c>
      <c r="G4" s="13"/>
      <c r="H4" s="22">
        <v>28994200</v>
      </c>
      <c r="K4" s="69" t="s">
        <v>1247</v>
      </c>
      <c r="L4" s="47"/>
    </row>
    <row r="5" spans="2:13">
      <c r="B5" s="2"/>
      <c r="C5" s="16"/>
      <c r="D5" s="16"/>
      <c r="E5" s="8">
        <f>E4+C5+D5</f>
        <v>4396350</v>
      </c>
      <c r="F5" s="17"/>
      <c r="G5" s="17"/>
      <c r="H5" s="17"/>
      <c r="K5" s="47">
        <v>44294</v>
      </c>
      <c r="L5" s="70">
        <v>10000000</v>
      </c>
    </row>
    <row r="6" spans="2:13">
      <c r="B6" s="32">
        <v>44440</v>
      </c>
      <c r="C6" s="17"/>
      <c r="D6" s="17"/>
      <c r="E6" s="9">
        <f t="shared" ref="E6:E69" si="0">E5+C6+D6</f>
        <v>4396350</v>
      </c>
      <c r="F6" s="17"/>
      <c r="G6" s="17"/>
      <c r="H6" s="17">
        <v>-142050</v>
      </c>
      <c r="I6" s="10" t="s">
        <v>1324</v>
      </c>
      <c r="J6" s="10"/>
      <c r="K6" s="47">
        <v>44308</v>
      </c>
      <c r="L6" s="70">
        <v>49500000</v>
      </c>
    </row>
    <row r="7" spans="2:13">
      <c r="B7" s="32">
        <v>44440</v>
      </c>
      <c r="C7" s="17"/>
      <c r="D7" s="17">
        <v>-7000</v>
      </c>
      <c r="E7" s="9">
        <f>E6+C7+D7</f>
        <v>4389350</v>
      </c>
      <c r="F7" s="17">
        <v>-7000</v>
      </c>
      <c r="G7" s="17"/>
      <c r="H7" s="17"/>
      <c r="I7" s="10" t="s">
        <v>1311</v>
      </c>
      <c r="J7" s="10"/>
      <c r="K7" s="47">
        <v>44312</v>
      </c>
      <c r="L7" s="70">
        <v>20000000</v>
      </c>
    </row>
    <row r="8" spans="2:13">
      <c r="B8" s="32">
        <v>44440</v>
      </c>
      <c r="C8" s="17">
        <v>877000</v>
      </c>
      <c r="D8" s="17"/>
      <c r="E8" s="9">
        <f t="shared" si="0"/>
        <v>5266350</v>
      </c>
      <c r="F8" s="17"/>
      <c r="G8" s="17"/>
      <c r="H8" s="17"/>
      <c r="I8" s="10" t="s">
        <v>1316</v>
      </c>
      <c r="J8" s="10"/>
      <c r="K8" s="47">
        <v>44320</v>
      </c>
      <c r="L8" s="70">
        <v>5500000</v>
      </c>
    </row>
    <row r="9" spans="2:13">
      <c r="B9" s="32">
        <v>44445</v>
      </c>
      <c r="C9" s="17"/>
      <c r="D9" s="17"/>
      <c r="E9" s="9">
        <f t="shared" si="0"/>
        <v>5266350</v>
      </c>
      <c r="F9" s="17"/>
      <c r="G9" s="17"/>
      <c r="H9" s="17">
        <v>-1024400</v>
      </c>
      <c r="I9" s="10" t="s">
        <v>1313</v>
      </c>
      <c r="J9" s="10"/>
      <c r="K9" s="68"/>
      <c r="L9" s="71">
        <f>SUM(L5:L8)</f>
        <v>85000000</v>
      </c>
    </row>
    <row r="10" spans="2:13">
      <c r="B10" s="2">
        <v>44445</v>
      </c>
      <c r="C10" s="17">
        <v>617000</v>
      </c>
      <c r="D10" s="17"/>
      <c r="E10" s="9">
        <f t="shared" si="0"/>
        <v>5883350</v>
      </c>
      <c r="F10" s="17"/>
      <c r="G10" s="17"/>
      <c r="H10" s="17"/>
      <c r="I10" s="10" t="s">
        <v>1314</v>
      </c>
      <c r="J10" s="10"/>
      <c r="K10" s="10"/>
    </row>
    <row r="11" spans="2:13">
      <c r="B11" s="32">
        <v>44445</v>
      </c>
      <c r="C11" s="17">
        <v>110200</v>
      </c>
      <c r="D11" s="17"/>
      <c r="E11" s="9">
        <f t="shared" si="0"/>
        <v>5993550</v>
      </c>
      <c r="F11" s="17"/>
      <c r="G11" s="17"/>
      <c r="H11" s="17"/>
      <c r="I11" s="10" t="s">
        <v>1315</v>
      </c>
      <c r="J11" s="50"/>
      <c r="K11" s="1" t="s">
        <v>1248</v>
      </c>
    </row>
    <row r="12" spans="2:13">
      <c r="B12" s="2">
        <v>44445</v>
      </c>
      <c r="C12" s="17"/>
      <c r="D12" s="17"/>
      <c r="E12" s="9">
        <f t="shared" si="0"/>
        <v>5993550</v>
      </c>
      <c r="F12" s="17"/>
      <c r="G12" s="17"/>
      <c r="H12" s="17">
        <v>-91900</v>
      </c>
      <c r="I12" s="10" t="s">
        <v>62</v>
      </c>
      <c r="J12" s="50"/>
      <c r="K12" s="2">
        <v>43649</v>
      </c>
      <c r="L12" s="20">
        <v>68000000</v>
      </c>
      <c r="M12" s="1" t="s">
        <v>1249</v>
      </c>
    </row>
    <row r="13" spans="2:13">
      <c r="B13" s="32">
        <v>44445</v>
      </c>
      <c r="C13" s="17"/>
      <c r="D13" s="17">
        <v>-10000</v>
      </c>
      <c r="E13" s="9">
        <f t="shared" si="0"/>
        <v>5983550</v>
      </c>
      <c r="F13" s="17"/>
      <c r="G13" s="17"/>
      <c r="H13" s="17"/>
      <c r="I13" s="10" t="s">
        <v>340</v>
      </c>
      <c r="J13" s="50"/>
      <c r="K13" s="32">
        <v>43649</v>
      </c>
      <c r="L13" s="16">
        <v>-1300000</v>
      </c>
      <c r="M13" s="1" t="s">
        <v>1250</v>
      </c>
    </row>
    <row r="14" spans="2:13">
      <c r="B14" s="32">
        <v>44445</v>
      </c>
      <c r="C14" s="17"/>
      <c r="D14" s="17">
        <v>-26000</v>
      </c>
      <c r="E14" s="9">
        <f t="shared" si="0"/>
        <v>5957550</v>
      </c>
      <c r="F14" s="17"/>
      <c r="G14" s="17"/>
      <c r="H14" s="17"/>
      <c r="I14" s="1" t="s">
        <v>1319</v>
      </c>
      <c r="J14" s="50"/>
      <c r="K14" s="2">
        <v>44357</v>
      </c>
      <c r="L14" s="20">
        <v>600000</v>
      </c>
      <c r="M14" s="10" t="s">
        <v>1251</v>
      </c>
    </row>
    <row r="15" spans="2:13">
      <c r="B15" s="32">
        <v>44446</v>
      </c>
      <c r="C15" s="17"/>
      <c r="D15" s="17">
        <v>-27000</v>
      </c>
      <c r="E15" s="9">
        <f t="shared" si="0"/>
        <v>5930550</v>
      </c>
      <c r="F15" s="17"/>
      <c r="G15" s="17"/>
      <c r="H15" s="17"/>
      <c r="I15" s="10" t="s">
        <v>1317</v>
      </c>
      <c r="J15" s="50"/>
      <c r="L15" s="55">
        <f>SUM(L12:L14)</f>
        <v>67300000</v>
      </c>
      <c r="M15" s="44" t="s">
        <v>1312</v>
      </c>
    </row>
    <row r="16" spans="2:13">
      <c r="B16" s="32">
        <v>44446</v>
      </c>
      <c r="C16" s="17"/>
      <c r="D16" s="17">
        <v>-200000</v>
      </c>
      <c r="E16" s="9">
        <f t="shared" si="0"/>
        <v>5730550</v>
      </c>
      <c r="F16" s="17"/>
      <c r="G16" s="17"/>
      <c r="H16" s="17"/>
      <c r="I16" s="10" t="s">
        <v>1318</v>
      </c>
      <c r="J16" s="50"/>
      <c r="K16" s="32"/>
      <c r="L16" s="50"/>
      <c r="M16" s="10"/>
    </row>
    <row r="17" spans="2:15">
      <c r="B17" s="32">
        <v>44446</v>
      </c>
      <c r="C17" s="17"/>
      <c r="D17" s="17">
        <v>-71000</v>
      </c>
      <c r="E17" s="9">
        <f t="shared" si="0"/>
        <v>5659550</v>
      </c>
      <c r="F17" s="17"/>
      <c r="G17" s="17"/>
      <c r="H17" s="17"/>
      <c r="I17" s="10" t="s">
        <v>1330</v>
      </c>
      <c r="J17" s="50"/>
      <c r="K17" s="50"/>
    </row>
    <row r="18" spans="2:15">
      <c r="B18" s="32">
        <v>44447</v>
      </c>
      <c r="C18" s="17"/>
      <c r="D18" s="17">
        <v>-800</v>
      </c>
      <c r="E18" s="9">
        <f t="shared" si="0"/>
        <v>5658750</v>
      </c>
      <c r="F18" s="17"/>
      <c r="G18" s="17"/>
      <c r="H18" s="17"/>
      <c r="I18" s="1" t="s">
        <v>1320</v>
      </c>
      <c r="J18" s="50"/>
      <c r="K18" s="50"/>
    </row>
    <row r="19" spans="2:15">
      <c r="B19" s="32">
        <v>44448</v>
      </c>
      <c r="C19" s="17">
        <v>120000</v>
      </c>
      <c r="D19" s="17"/>
      <c r="E19" s="9">
        <f>E18+C19+D19</f>
        <v>5778750</v>
      </c>
      <c r="F19" s="17"/>
      <c r="G19" s="17"/>
      <c r="H19" s="17"/>
      <c r="I19" s="10" t="s">
        <v>1303</v>
      </c>
      <c r="J19" s="50"/>
      <c r="K19" s="50"/>
    </row>
    <row r="20" spans="2:15">
      <c r="B20" s="32">
        <v>44452</v>
      </c>
      <c r="C20" s="17">
        <v>900000</v>
      </c>
      <c r="D20" s="17"/>
      <c r="E20" s="9">
        <f>E19+C20+D20</f>
        <v>6678750</v>
      </c>
      <c r="F20" s="17"/>
      <c r="G20" s="36"/>
      <c r="H20" s="17"/>
      <c r="I20" s="10" t="s">
        <v>1321</v>
      </c>
      <c r="J20" s="50"/>
      <c r="K20" s="50"/>
      <c r="L20" s="20"/>
    </row>
    <row r="21" spans="2:15">
      <c r="B21" s="32">
        <v>44452</v>
      </c>
      <c r="C21" s="17"/>
      <c r="D21" s="17">
        <v>-70000</v>
      </c>
      <c r="E21" s="9">
        <f t="shared" si="0"/>
        <v>6608750</v>
      </c>
      <c r="F21" s="17"/>
      <c r="G21" s="36"/>
      <c r="H21" s="17"/>
      <c r="I21" s="10" t="s">
        <v>1322</v>
      </c>
      <c r="J21" s="50"/>
      <c r="K21" s="50"/>
      <c r="L21" s="20"/>
    </row>
    <row r="22" spans="2:15" ht="12.75" thickBot="1">
      <c r="B22" s="32">
        <v>44452</v>
      </c>
      <c r="C22" s="17"/>
      <c r="D22" s="17">
        <v>-344000</v>
      </c>
      <c r="E22" s="9">
        <f t="shared" si="0"/>
        <v>6264750</v>
      </c>
      <c r="F22" s="17"/>
      <c r="G22" s="17"/>
      <c r="H22" s="17"/>
      <c r="I22" s="1" t="s">
        <v>1325</v>
      </c>
      <c r="J22" s="50"/>
      <c r="K22" s="50"/>
    </row>
    <row r="23" spans="2:15">
      <c r="B23" s="32">
        <v>44452</v>
      </c>
      <c r="C23" s="17"/>
      <c r="D23" s="17">
        <v>-5000</v>
      </c>
      <c r="E23" s="9">
        <f t="shared" si="0"/>
        <v>6259750</v>
      </c>
      <c r="F23" s="17"/>
      <c r="G23" s="17"/>
      <c r="H23" s="17"/>
      <c r="I23" s="10" t="s">
        <v>1323</v>
      </c>
      <c r="J23" s="50"/>
      <c r="K23" s="50"/>
      <c r="M23" s="57" t="s">
        <v>1026</v>
      </c>
      <c r="N23" s="58">
        <v>34200000</v>
      </c>
    </row>
    <row r="24" spans="2:15">
      <c r="B24" s="32">
        <v>44452</v>
      </c>
      <c r="C24" s="17">
        <v>3000000</v>
      </c>
      <c r="D24" s="17"/>
      <c r="E24" s="9">
        <f t="shared" si="0"/>
        <v>9259750</v>
      </c>
      <c r="F24" s="17"/>
      <c r="G24" s="17"/>
      <c r="H24" s="17"/>
      <c r="I24" s="10" t="s">
        <v>1326</v>
      </c>
      <c r="J24" s="50"/>
      <c r="K24" s="50"/>
      <c r="M24" s="59" t="s">
        <v>1027</v>
      </c>
      <c r="N24" s="60">
        <v>-680000</v>
      </c>
    </row>
    <row r="25" spans="2:15" ht="12.75" thickBot="1">
      <c r="B25" s="32">
        <v>44453</v>
      </c>
      <c r="C25" s="17"/>
      <c r="D25" s="17">
        <v>-24000</v>
      </c>
      <c r="E25" s="9">
        <f t="shared" si="0"/>
        <v>9235750</v>
      </c>
      <c r="F25" s="17"/>
      <c r="G25" s="17"/>
      <c r="H25" s="17"/>
      <c r="I25" s="1" t="s">
        <v>1327</v>
      </c>
      <c r="J25" s="50"/>
      <c r="K25" s="50"/>
      <c r="M25" s="61" t="s">
        <v>1028</v>
      </c>
      <c r="N25" s="62">
        <f>N23+N24</f>
        <v>33520000</v>
      </c>
    </row>
    <row r="26" spans="2:15">
      <c r="B26" s="32">
        <v>44453</v>
      </c>
      <c r="C26" s="17"/>
      <c r="D26" s="17">
        <v>-1500</v>
      </c>
      <c r="E26" s="9">
        <f t="shared" si="0"/>
        <v>9234250</v>
      </c>
      <c r="F26" s="17"/>
      <c r="G26" s="17"/>
      <c r="H26" s="17"/>
      <c r="I26" s="1" t="s">
        <v>1328</v>
      </c>
      <c r="J26" s="50"/>
      <c r="K26" s="50"/>
      <c r="M26" s="59" t="s">
        <v>1029</v>
      </c>
      <c r="N26" s="60">
        <f>N25*0.1</f>
        <v>3352000</v>
      </c>
      <c r="O26" s="1" t="s">
        <v>1030</v>
      </c>
    </row>
    <row r="27" spans="2:15">
      <c r="B27" s="2">
        <v>44453</v>
      </c>
      <c r="C27" s="17"/>
      <c r="D27" s="17"/>
      <c r="E27" s="9">
        <f t="shared" si="0"/>
        <v>9234250</v>
      </c>
      <c r="F27" s="17"/>
      <c r="G27" s="17"/>
      <c r="H27" s="17">
        <v>220000</v>
      </c>
      <c r="I27" s="1" t="s">
        <v>1333</v>
      </c>
      <c r="J27" s="50"/>
      <c r="K27" s="50"/>
      <c r="M27" s="59" t="s">
        <v>1031</v>
      </c>
      <c r="N27" s="60">
        <f>N25-30000000</f>
        <v>3520000</v>
      </c>
      <c r="O27" s="1" t="s">
        <v>1032</v>
      </c>
    </row>
    <row r="28" spans="2:15" ht="12.75" thickBot="1">
      <c r="B28" s="32">
        <v>44454</v>
      </c>
      <c r="C28" s="17">
        <v>110000</v>
      </c>
      <c r="D28" s="17"/>
      <c r="E28" s="9">
        <f t="shared" si="0"/>
        <v>9344250</v>
      </c>
      <c r="F28" s="17"/>
      <c r="G28" s="17"/>
      <c r="H28" s="17"/>
      <c r="I28" s="10" t="s">
        <v>1303</v>
      </c>
      <c r="J28" s="20"/>
      <c r="K28" s="20"/>
      <c r="M28" s="61"/>
      <c r="N28" s="62">
        <v>270000</v>
      </c>
      <c r="O28" s="1" t="s">
        <v>1033</v>
      </c>
    </row>
    <row r="29" spans="2:15" ht="12.75" thickBot="1">
      <c r="B29" s="32">
        <v>44454</v>
      </c>
      <c r="C29" s="17">
        <v>220000</v>
      </c>
      <c r="D29" s="17"/>
      <c r="E29" s="9">
        <f t="shared" si="0"/>
        <v>9564250</v>
      </c>
      <c r="F29" s="17"/>
      <c r="G29" s="17"/>
      <c r="H29" s="17"/>
      <c r="I29" s="10" t="s">
        <v>1331</v>
      </c>
      <c r="J29" s="20"/>
      <c r="K29" s="20"/>
      <c r="M29" s="63" t="s">
        <v>1034</v>
      </c>
      <c r="N29" s="64">
        <f>SUM(N26:N28)</f>
        <v>7142000</v>
      </c>
    </row>
    <row r="30" spans="2:15">
      <c r="B30" s="32">
        <v>44454</v>
      </c>
      <c r="C30" s="17"/>
      <c r="D30" s="17">
        <v>-30000</v>
      </c>
      <c r="E30" s="9">
        <f t="shared" si="0"/>
        <v>9534250</v>
      </c>
      <c r="F30" s="17"/>
      <c r="G30" s="17"/>
      <c r="H30" s="17"/>
      <c r="I30" s="10" t="s">
        <v>1329</v>
      </c>
      <c r="J30" s="20"/>
      <c r="K30" s="20"/>
    </row>
    <row r="31" spans="2:15">
      <c r="B31" s="32">
        <v>44459</v>
      </c>
      <c r="C31" s="17"/>
      <c r="D31" s="17">
        <v>-9600</v>
      </c>
      <c r="E31" s="9">
        <f t="shared" si="0"/>
        <v>9524650</v>
      </c>
      <c r="F31" s="17"/>
      <c r="G31" s="17"/>
      <c r="H31" s="17"/>
      <c r="I31" s="10" t="s">
        <v>340</v>
      </c>
      <c r="J31" s="20"/>
      <c r="K31" s="20"/>
      <c r="M31" s="44" t="s">
        <v>1035</v>
      </c>
      <c r="N31" s="44"/>
    </row>
    <row r="32" spans="2:15">
      <c r="B32" s="32">
        <v>44460</v>
      </c>
      <c r="C32" s="17"/>
      <c r="D32" s="17">
        <v>-2200</v>
      </c>
      <c r="E32" s="9">
        <f t="shared" si="0"/>
        <v>9522450</v>
      </c>
      <c r="F32" s="17"/>
      <c r="G32" s="17"/>
      <c r="H32" s="17"/>
      <c r="I32" s="1" t="s">
        <v>1039</v>
      </c>
      <c r="J32" s="20"/>
      <c r="K32" s="20"/>
      <c r="M32" s="44" t="s">
        <v>1036</v>
      </c>
      <c r="N32" s="44"/>
    </row>
    <row r="33" spans="2:36">
      <c r="B33" s="32">
        <v>44460</v>
      </c>
      <c r="C33" s="17">
        <v>240000</v>
      </c>
      <c r="D33" s="17"/>
      <c r="E33" s="9">
        <f t="shared" si="0"/>
        <v>9762450</v>
      </c>
      <c r="F33" s="17"/>
      <c r="G33" s="17"/>
      <c r="H33" s="17"/>
      <c r="I33" s="10" t="s">
        <v>1334</v>
      </c>
      <c r="J33" s="20"/>
      <c r="K33" s="20"/>
    </row>
    <row r="34" spans="2:36">
      <c r="B34" s="32">
        <v>44463</v>
      </c>
      <c r="C34" s="17">
        <v>120000</v>
      </c>
      <c r="D34" s="17"/>
      <c r="E34" s="9">
        <f t="shared" si="0"/>
        <v>9882450</v>
      </c>
      <c r="F34" s="17"/>
      <c r="G34" s="17"/>
      <c r="H34" s="17"/>
      <c r="I34" s="10" t="s">
        <v>1303</v>
      </c>
      <c r="J34" s="20"/>
      <c r="K34" s="20"/>
    </row>
    <row r="35" spans="2:36">
      <c r="B35" s="2">
        <v>44463</v>
      </c>
      <c r="C35" s="17"/>
      <c r="D35" s="17">
        <v>-160000</v>
      </c>
      <c r="E35" s="9">
        <f>E34+C35+D35</f>
        <v>9722450</v>
      </c>
      <c r="F35" s="17"/>
      <c r="G35" s="17"/>
      <c r="H35" s="17"/>
      <c r="I35" s="1" t="s">
        <v>1337</v>
      </c>
    </row>
    <row r="36" spans="2:36">
      <c r="B36" s="32">
        <v>44464</v>
      </c>
      <c r="C36" s="17">
        <v>240000</v>
      </c>
      <c r="D36" s="17"/>
      <c r="E36" s="9">
        <f t="shared" si="0"/>
        <v>9962450</v>
      </c>
      <c r="F36" s="17"/>
      <c r="G36" s="17"/>
      <c r="H36" s="17"/>
      <c r="I36" s="10" t="s">
        <v>1335</v>
      </c>
    </row>
    <row r="37" spans="2:36">
      <c r="B37" s="32">
        <v>44464</v>
      </c>
      <c r="C37" s="17"/>
      <c r="D37" s="17">
        <v>-10700</v>
      </c>
      <c r="E37" s="9">
        <f t="shared" si="0"/>
        <v>9951750</v>
      </c>
      <c r="F37" s="17"/>
      <c r="G37" s="17"/>
      <c r="H37" s="17"/>
      <c r="I37" s="10" t="s">
        <v>1336</v>
      </c>
    </row>
    <row r="38" spans="2:36">
      <c r="B38" s="32">
        <v>44464</v>
      </c>
      <c r="C38" s="17"/>
      <c r="D38" s="17">
        <v>-3000</v>
      </c>
      <c r="E38" s="9">
        <f>E37+C38+D38</f>
        <v>9948750</v>
      </c>
      <c r="F38" s="17"/>
      <c r="G38" s="17"/>
      <c r="H38" s="17"/>
      <c r="I38" s="10" t="s">
        <v>1347</v>
      </c>
    </row>
    <row r="39" spans="2:36">
      <c r="B39" s="32">
        <v>44464</v>
      </c>
      <c r="C39" s="17"/>
      <c r="D39" s="17"/>
      <c r="E39" s="8">
        <f t="shared" si="0"/>
        <v>9948750</v>
      </c>
      <c r="F39" s="17"/>
      <c r="G39" s="17"/>
      <c r="H39" s="17">
        <v>540000</v>
      </c>
      <c r="I39" s="10" t="s">
        <v>1338</v>
      </c>
      <c r="L39" s="20"/>
      <c r="M39" s="20" t="s">
        <v>1068</v>
      </c>
    </row>
    <row r="40" spans="2:36">
      <c r="B40" s="2">
        <v>44464</v>
      </c>
      <c r="C40" s="36"/>
      <c r="D40" s="17">
        <v>-150000</v>
      </c>
      <c r="E40" s="9">
        <f>E39+C40+D40</f>
        <v>9798750</v>
      </c>
      <c r="F40" s="17"/>
      <c r="G40" s="17"/>
      <c r="H40" s="17"/>
      <c r="I40" s="1" t="s">
        <v>1341</v>
      </c>
      <c r="L40" s="20">
        <v>780000</v>
      </c>
      <c r="M40" s="20"/>
      <c r="N40" s="2">
        <v>44071</v>
      </c>
    </row>
    <row r="41" spans="2:36">
      <c r="B41" s="32">
        <v>44466</v>
      </c>
      <c r="C41" s="17"/>
      <c r="D41" s="17">
        <v>-840000</v>
      </c>
      <c r="E41" s="9">
        <f t="shared" si="0"/>
        <v>8958750</v>
      </c>
      <c r="F41" s="17"/>
      <c r="G41" s="17"/>
      <c r="H41" s="17"/>
      <c r="I41" s="10" t="s">
        <v>1339</v>
      </c>
      <c r="L41" s="20">
        <v>-70000</v>
      </c>
      <c r="M41" s="20" t="s">
        <v>1069</v>
      </c>
      <c r="N41" s="2">
        <v>44071</v>
      </c>
    </row>
    <row r="42" spans="2:36">
      <c r="B42" s="2">
        <v>44466</v>
      </c>
      <c r="C42" s="17"/>
      <c r="D42" s="17"/>
      <c r="E42" s="9">
        <f t="shared" si="0"/>
        <v>8958750</v>
      </c>
      <c r="F42" s="17"/>
      <c r="G42" s="17"/>
      <c r="H42" s="17">
        <v>-172350</v>
      </c>
      <c r="I42" s="1" t="s">
        <v>917</v>
      </c>
      <c r="L42" s="20">
        <v>-25000</v>
      </c>
      <c r="M42" s="20" t="s">
        <v>1070</v>
      </c>
      <c r="N42" s="2">
        <v>44074</v>
      </c>
    </row>
    <row r="43" spans="2:36">
      <c r="B43" s="2">
        <v>44467</v>
      </c>
      <c r="C43" s="17"/>
      <c r="D43" s="17">
        <v>-32500</v>
      </c>
      <c r="E43" s="9">
        <f t="shared" si="0"/>
        <v>8926250</v>
      </c>
      <c r="F43" s="17"/>
      <c r="G43" s="17"/>
      <c r="H43" s="17"/>
      <c r="I43" s="10" t="s">
        <v>1340</v>
      </c>
      <c r="L43" s="20">
        <v>-30000</v>
      </c>
      <c r="M43" s="20" t="s">
        <v>1071</v>
      </c>
      <c r="N43" s="2">
        <v>44074</v>
      </c>
    </row>
    <row r="44" spans="2:36">
      <c r="B44" s="32">
        <v>44468</v>
      </c>
      <c r="C44" s="17"/>
      <c r="D44" s="17">
        <v>-5000</v>
      </c>
      <c r="E44" s="8">
        <f t="shared" si="0"/>
        <v>8921250</v>
      </c>
      <c r="F44" s="17"/>
      <c r="G44" s="17"/>
      <c r="H44" s="17"/>
      <c r="I44" s="10" t="s">
        <v>1347</v>
      </c>
      <c r="J44" s="50"/>
      <c r="K44" s="10"/>
      <c r="L44" s="20">
        <v>-98000</v>
      </c>
      <c r="M44" s="20" t="s">
        <v>1072</v>
      </c>
      <c r="N44" s="2">
        <v>44074</v>
      </c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</row>
    <row r="45" spans="2:36">
      <c r="B45" s="32">
        <v>44468</v>
      </c>
      <c r="C45" s="17">
        <v>80000</v>
      </c>
      <c r="D45" s="17"/>
      <c r="E45" s="8">
        <f t="shared" si="0"/>
        <v>9001250</v>
      </c>
      <c r="F45" s="17"/>
      <c r="G45" s="17"/>
      <c r="H45" s="17"/>
      <c r="I45" s="10" t="s">
        <v>1342</v>
      </c>
      <c r="J45" s="50"/>
      <c r="K45" s="10"/>
      <c r="L45" s="20">
        <v>-14000</v>
      </c>
      <c r="M45" s="20" t="s">
        <v>1073</v>
      </c>
      <c r="N45" s="2">
        <v>44074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</row>
    <row r="46" spans="2:36">
      <c r="B46" s="32">
        <v>44468</v>
      </c>
      <c r="C46" s="17"/>
      <c r="D46" s="17"/>
      <c r="E46" s="9">
        <f t="shared" si="0"/>
        <v>9001250</v>
      </c>
      <c r="F46" s="17"/>
      <c r="G46" s="17"/>
      <c r="H46" s="17">
        <v>-259000</v>
      </c>
      <c r="I46" s="1" t="s">
        <v>492</v>
      </c>
      <c r="J46" s="50"/>
      <c r="K46" s="10"/>
      <c r="L46" s="20">
        <v>-111000</v>
      </c>
      <c r="M46" s="20" t="s">
        <v>1074</v>
      </c>
      <c r="N46" s="2">
        <v>44074</v>
      </c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</row>
    <row r="47" spans="2:36">
      <c r="B47" s="32">
        <v>44468</v>
      </c>
      <c r="C47" s="17"/>
      <c r="D47" s="17"/>
      <c r="E47" s="8">
        <f t="shared" si="0"/>
        <v>9001250</v>
      </c>
      <c r="F47" s="17"/>
      <c r="G47" s="17"/>
      <c r="H47" s="17">
        <v>-259000</v>
      </c>
      <c r="I47" s="10" t="s">
        <v>511</v>
      </c>
      <c r="J47" s="50"/>
      <c r="K47" s="10"/>
      <c r="L47" s="20">
        <v>-20000</v>
      </c>
      <c r="M47" s="20" t="s">
        <v>1075</v>
      </c>
      <c r="N47" s="2">
        <v>44074</v>
      </c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</row>
    <row r="48" spans="2:36">
      <c r="B48" s="32">
        <v>44468</v>
      </c>
      <c r="C48" s="17">
        <v>3000000</v>
      </c>
      <c r="D48" s="17"/>
      <c r="E48" s="9">
        <f t="shared" si="0"/>
        <v>12001250</v>
      </c>
      <c r="F48" s="17"/>
      <c r="G48" s="17"/>
      <c r="H48" s="17"/>
      <c r="I48" s="10" t="s">
        <v>1343</v>
      </c>
      <c r="J48" s="50"/>
      <c r="K48" s="10"/>
      <c r="L48" s="20">
        <v>-48500</v>
      </c>
      <c r="M48" s="1" t="s">
        <v>1120</v>
      </c>
      <c r="N48" s="2">
        <v>44056</v>
      </c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</row>
    <row r="49" spans="1:36">
      <c r="B49" s="32">
        <v>44468</v>
      </c>
      <c r="C49" s="17">
        <v>802100</v>
      </c>
      <c r="D49" s="17"/>
      <c r="E49" s="8">
        <f t="shared" si="0"/>
        <v>12803350</v>
      </c>
      <c r="F49" s="17"/>
      <c r="G49" s="17"/>
      <c r="H49" s="17"/>
      <c r="I49" s="10" t="s">
        <v>1344</v>
      </c>
      <c r="J49" s="50"/>
      <c r="K49" s="10"/>
      <c r="L49" s="20">
        <v>-11500</v>
      </c>
      <c r="M49" s="1" t="s">
        <v>1121</v>
      </c>
      <c r="N49" s="2">
        <v>44057</v>
      </c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</row>
    <row r="50" spans="1:36">
      <c r="B50" s="32">
        <v>44468</v>
      </c>
      <c r="C50" s="17">
        <v>900000</v>
      </c>
      <c r="D50" s="17"/>
      <c r="E50" s="8">
        <f t="shared" si="0"/>
        <v>13703350</v>
      </c>
      <c r="F50" s="17"/>
      <c r="G50" s="17"/>
      <c r="H50" s="17"/>
      <c r="I50" s="10" t="s">
        <v>1345</v>
      </c>
      <c r="J50" s="50"/>
      <c r="K50" s="10"/>
      <c r="L50" s="20">
        <v>-47000</v>
      </c>
      <c r="M50" s="1" t="s">
        <v>1122</v>
      </c>
      <c r="N50" s="2">
        <v>44071</v>
      </c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>
      <c r="B51" s="32">
        <v>44468</v>
      </c>
      <c r="C51" s="17"/>
      <c r="D51" s="17"/>
      <c r="E51" s="9">
        <f t="shared" si="0"/>
        <v>13703350</v>
      </c>
      <c r="F51" s="17"/>
      <c r="G51" s="17"/>
      <c r="H51" s="17">
        <v>-70800</v>
      </c>
      <c r="I51" s="10" t="s">
        <v>1346</v>
      </c>
      <c r="J51" s="54"/>
      <c r="K51" s="54"/>
      <c r="L51" s="20">
        <v>-305000</v>
      </c>
      <c r="M51" s="10" t="s">
        <v>1156</v>
      </c>
      <c r="N51" s="48"/>
      <c r="O51" s="48"/>
      <c r="P51" s="48"/>
      <c r="Q51" s="48"/>
      <c r="R51" s="48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</row>
    <row r="52" spans="1:36">
      <c r="B52" s="32">
        <v>44469</v>
      </c>
      <c r="C52" s="17"/>
      <c r="D52" s="17"/>
      <c r="E52" s="8">
        <f t="shared" si="0"/>
        <v>13703350</v>
      </c>
      <c r="F52" s="17"/>
      <c r="G52" s="17"/>
      <c r="H52" s="17">
        <v>-2000000</v>
      </c>
      <c r="I52" s="10" t="s">
        <v>41</v>
      </c>
      <c r="J52" s="50"/>
      <c r="K52" s="50"/>
      <c r="L52" s="44"/>
      <c r="M52" s="44" t="s">
        <v>1220</v>
      </c>
      <c r="N52" s="65">
        <v>44336</v>
      </c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>
      <c r="B53" s="32">
        <v>44469</v>
      </c>
      <c r="C53" s="17"/>
      <c r="D53" s="17">
        <v>-2000000</v>
      </c>
      <c r="E53" s="8">
        <f t="shared" si="0"/>
        <v>11703350</v>
      </c>
      <c r="F53" s="17"/>
      <c r="G53" s="17"/>
      <c r="H53" s="17"/>
      <c r="I53" s="10" t="s">
        <v>42</v>
      </c>
      <c r="J53" s="54"/>
      <c r="K53" s="54"/>
      <c r="L53" s="48"/>
      <c r="M53" s="48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</row>
    <row r="54" spans="1:36">
      <c r="A54" s="10"/>
      <c r="B54" s="32"/>
      <c r="C54" s="17"/>
      <c r="D54" s="17"/>
      <c r="E54" s="8">
        <f t="shared" si="0"/>
        <v>11703350</v>
      </c>
      <c r="F54" s="17">
        <f>SUM(F4:F53)</f>
        <v>-7000</v>
      </c>
      <c r="G54" s="17"/>
      <c r="H54" s="17">
        <f>SUM(H4:H53)</f>
        <v>25734700</v>
      </c>
      <c r="I54" s="10"/>
      <c r="J54" s="50"/>
      <c r="K54" s="50"/>
      <c r="L54" s="32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</row>
    <row r="55" spans="1:36">
      <c r="B55" s="28" t="s">
        <v>47</v>
      </c>
      <c r="C55" s="22"/>
      <c r="D55" s="22"/>
      <c r="E55" s="14">
        <f t="shared" si="0"/>
        <v>11703350</v>
      </c>
      <c r="F55" s="22"/>
      <c r="G55" s="22"/>
      <c r="H55" s="22">
        <f>H54-F54</f>
        <v>25741700</v>
      </c>
      <c r="I55" s="10"/>
      <c r="J55" s="50"/>
      <c r="K55" s="50"/>
      <c r="L55" s="32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</row>
    <row r="56" spans="1:36">
      <c r="B56" s="32"/>
      <c r="C56" s="17"/>
      <c r="D56" s="17"/>
      <c r="E56" s="8">
        <f t="shared" si="0"/>
        <v>11703350</v>
      </c>
      <c r="F56" s="17"/>
      <c r="G56" s="17"/>
      <c r="H56" s="17"/>
      <c r="I56" s="10"/>
      <c r="J56" s="50"/>
      <c r="K56" s="50"/>
      <c r="L56" s="32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</row>
    <row r="57" spans="1:36">
      <c r="B57" s="32"/>
      <c r="C57" s="17"/>
      <c r="D57" s="17"/>
      <c r="E57" s="8">
        <f t="shared" si="0"/>
        <v>11703350</v>
      </c>
      <c r="F57" s="17"/>
      <c r="G57" s="17"/>
      <c r="H57" s="17"/>
      <c r="I57" s="10"/>
      <c r="J57" s="50"/>
      <c r="K57" s="50"/>
      <c r="L57" s="32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</row>
    <row r="58" spans="1:36">
      <c r="B58" s="2"/>
      <c r="C58" s="17"/>
      <c r="D58" s="17"/>
      <c r="E58" s="8">
        <f t="shared" si="0"/>
        <v>11703350</v>
      </c>
      <c r="F58" s="17"/>
      <c r="G58" s="17"/>
      <c r="H58" s="17"/>
      <c r="I58" s="10"/>
      <c r="J58" s="50"/>
      <c r="K58" s="50"/>
      <c r="L58" s="32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36">
      <c r="B59" s="2"/>
      <c r="C59" s="17"/>
      <c r="D59" s="17"/>
      <c r="E59" s="8">
        <f t="shared" si="0"/>
        <v>11703350</v>
      </c>
      <c r="F59" s="17"/>
      <c r="G59" s="17"/>
      <c r="H59" s="17"/>
      <c r="I59" s="10"/>
      <c r="J59" s="50"/>
      <c r="K59" s="50"/>
      <c r="L59" s="32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</row>
    <row r="60" spans="1:36">
      <c r="B60" s="2"/>
      <c r="C60" s="17"/>
      <c r="D60" s="17"/>
      <c r="E60" s="8">
        <f t="shared" si="0"/>
        <v>11703350</v>
      </c>
      <c r="F60" s="17"/>
      <c r="G60" s="17"/>
      <c r="H60" s="17"/>
      <c r="I60" s="10"/>
      <c r="J60" s="50"/>
      <c r="K60" s="5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</row>
    <row r="61" spans="1:36">
      <c r="B61" s="2"/>
      <c r="C61" s="17"/>
      <c r="D61" s="17"/>
      <c r="E61" s="8">
        <f t="shared" si="0"/>
        <v>11703350</v>
      </c>
      <c r="F61" s="17"/>
      <c r="G61" s="17"/>
      <c r="H61" s="17"/>
      <c r="I61" s="10"/>
      <c r="J61" s="54"/>
      <c r="K61" s="54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</row>
    <row r="62" spans="1:36">
      <c r="B62" s="32"/>
      <c r="C62" s="17"/>
      <c r="D62" s="17"/>
      <c r="E62" s="8">
        <f t="shared" si="0"/>
        <v>11703350</v>
      </c>
      <c r="F62" s="17"/>
      <c r="G62" s="17"/>
      <c r="H62" s="17"/>
      <c r="I62" s="10"/>
      <c r="J62" s="54"/>
      <c r="K62" s="48"/>
      <c r="L62" s="32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36">
      <c r="B63" s="39"/>
      <c r="C63" s="36"/>
      <c r="D63" s="36"/>
      <c r="E63" s="8">
        <f t="shared" si="0"/>
        <v>11703350</v>
      </c>
      <c r="F63" s="36"/>
      <c r="G63" s="36"/>
      <c r="H63" s="36"/>
      <c r="J63" s="54"/>
      <c r="K63" s="48"/>
      <c r="L63" s="32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</row>
    <row r="64" spans="1:36">
      <c r="B64" s="32"/>
      <c r="C64" s="17"/>
      <c r="D64" s="17"/>
      <c r="E64" s="8">
        <f t="shared" si="0"/>
        <v>11703350</v>
      </c>
      <c r="F64" s="17"/>
      <c r="G64" s="17"/>
      <c r="H64" s="17"/>
      <c r="I64" s="10"/>
      <c r="J64" s="50"/>
      <c r="K64" s="10"/>
      <c r="L64" s="32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</row>
    <row r="65" spans="2:36">
      <c r="B65" s="32"/>
      <c r="C65" s="17"/>
      <c r="D65" s="17"/>
      <c r="E65" s="8">
        <f t="shared" si="0"/>
        <v>11703350</v>
      </c>
      <c r="F65" s="17"/>
      <c r="G65" s="17"/>
      <c r="H65" s="17"/>
      <c r="I65" s="10"/>
      <c r="J65" s="54"/>
      <c r="K65" s="54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</row>
    <row r="66" spans="2:36">
      <c r="B66" s="32"/>
      <c r="C66" s="17"/>
      <c r="D66" s="17"/>
      <c r="E66" s="8">
        <f t="shared" si="0"/>
        <v>11703350</v>
      </c>
      <c r="F66" s="17"/>
      <c r="G66" s="17"/>
      <c r="H66" s="17"/>
      <c r="I66" s="10"/>
      <c r="J66" s="20"/>
      <c r="K66" s="20"/>
    </row>
    <row r="67" spans="2:36">
      <c r="B67" s="32"/>
      <c r="C67" s="17"/>
      <c r="D67" s="17"/>
      <c r="E67" s="8">
        <f t="shared" si="0"/>
        <v>11703350</v>
      </c>
      <c r="F67" s="17"/>
      <c r="G67" s="17"/>
      <c r="H67" s="17"/>
      <c r="I67" s="10"/>
      <c r="J67" s="20"/>
      <c r="K67" s="20"/>
    </row>
    <row r="68" spans="2:36">
      <c r="B68" s="32"/>
      <c r="C68" s="17"/>
      <c r="D68" s="17"/>
      <c r="E68" s="8">
        <f t="shared" si="0"/>
        <v>11703350</v>
      </c>
      <c r="F68" s="17"/>
      <c r="G68" s="17"/>
      <c r="H68" s="17"/>
      <c r="I68" s="10"/>
      <c r="J68" s="20"/>
      <c r="K68" s="20"/>
    </row>
    <row r="69" spans="2:36">
      <c r="B69" s="32"/>
      <c r="C69" s="17"/>
      <c r="D69" s="17"/>
      <c r="E69" s="8">
        <f t="shared" si="0"/>
        <v>11703350</v>
      </c>
      <c r="F69" s="17"/>
      <c r="G69" s="17"/>
      <c r="H69" s="17"/>
      <c r="I69" s="10"/>
      <c r="J69" s="20"/>
      <c r="K69" s="20"/>
    </row>
    <row r="70" spans="2:36">
      <c r="B70" s="32"/>
      <c r="C70" s="17"/>
      <c r="D70" s="17"/>
      <c r="E70" s="8">
        <f t="shared" ref="E70:E133" si="1">E69+C70+D70</f>
        <v>11703350</v>
      </c>
      <c r="F70" s="17"/>
      <c r="G70" s="17"/>
      <c r="H70" s="17"/>
      <c r="I70" s="10"/>
    </row>
    <row r="71" spans="2:36">
      <c r="B71" s="32"/>
      <c r="C71" s="17"/>
      <c r="D71" s="17"/>
      <c r="E71" s="8">
        <f t="shared" si="1"/>
        <v>11703350</v>
      </c>
      <c r="F71" s="17"/>
      <c r="G71" s="17"/>
      <c r="H71" s="17"/>
      <c r="I71" s="10"/>
    </row>
    <row r="72" spans="2:36">
      <c r="B72" s="32"/>
      <c r="C72" s="17"/>
      <c r="D72" s="17"/>
      <c r="E72" s="8">
        <f t="shared" si="1"/>
        <v>11703350</v>
      </c>
      <c r="F72" s="17"/>
      <c r="G72" s="17"/>
      <c r="H72" s="17"/>
      <c r="I72" s="10"/>
      <c r="M72" s="2"/>
    </row>
    <row r="73" spans="2:36">
      <c r="B73" s="32"/>
      <c r="C73" s="17"/>
      <c r="D73" s="17"/>
      <c r="E73" s="8">
        <f t="shared" si="1"/>
        <v>11703350</v>
      </c>
      <c r="F73" s="17"/>
      <c r="G73" s="17"/>
      <c r="H73" s="17"/>
      <c r="I73" s="10"/>
      <c r="M73" s="2"/>
    </row>
    <row r="74" spans="2:36">
      <c r="B74" s="32"/>
      <c r="C74" s="17"/>
      <c r="D74" s="17"/>
      <c r="E74" s="8">
        <f t="shared" si="1"/>
        <v>11703350</v>
      </c>
      <c r="F74" s="17"/>
      <c r="G74" s="17"/>
      <c r="H74" s="17"/>
      <c r="I74" s="10"/>
    </row>
    <row r="75" spans="2:36">
      <c r="B75" s="32"/>
      <c r="C75" s="17"/>
      <c r="D75" s="17"/>
      <c r="E75" s="8">
        <f t="shared" si="1"/>
        <v>11703350</v>
      </c>
      <c r="F75" s="17"/>
      <c r="G75" s="17"/>
      <c r="H75" s="17"/>
    </row>
    <row r="76" spans="2:36">
      <c r="B76" s="32"/>
      <c r="C76" s="17"/>
      <c r="D76" s="17"/>
      <c r="E76" s="8">
        <f t="shared" si="1"/>
        <v>11703350</v>
      </c>
      <c r="F76" s="17"/>
      <c r="G76" s="17"/>
      <c r="H76" s="17"/>
      <c r="I76" s="10"/>
    </row>
    <row r="77" spans="2:36">
      <c r="B77" s="32"/>
      <c r="C77" s="17"/>
      <c r="D77" s="17"/>
      <c r="E77" s="8">
        <f t="shared" si="1"/>
        <v>11703350</v>
      </c>
      <c r="F77" s="17"/>
      <c r="G77" s="17"/>
      <c r="H77" s="17"/>
      <c r="I77" s="10"/>
    </row>
    <row r="78" spans="2:36">
      <c r="B78" s="32"/>
      <c r="C78" s="17"/>
      <c r="D78" s="17"/>
      <c r="E78" s="8">
        <f t="shared" si="1"/>
        <v>11703350</v>
      </c>
      <c r="F78" s="17"/>
      <c r="G78" s="17"/>
      <c r="H78" s="17"/>
      <c r="I78" s="10"/>
    </row>
    <row r="79" spans="2:36">
      <c r="B79" s="32"/>
      <c r="C79" s="17"/>
      <c r="D79" s="17"/>
      <c r="E79" s="8">
        <f t="shared" si="1"/>
        <v>11703350</v>
      </c>
      <c r="F79" s="17"/>
      <c r="G79" s="17"/>
      <c r="H79" s="17"/>
      <c r="I79" s="10"/>
      <c r="J79" s="20"/>
      <c r="K79" s="20"/>
    </row>
    <row r="80" spans="2:36">
      <c r="B80" s="32"/>
      <c r="C80" s="17"/>
      <c r="D80" s="17"/>
      <c r="E80" s="8">
        <f t="shared" si="1"/>
        <v>11703350</v>
      </c>
      <c r="F80" s="17"/>
      <c r="G80" s="17"/>
      <c r="H80" s="17"/>
      <c r="I80" s="10"/>
    </row>
    <row r="81" spans="1:12">
      <c r="B81" s="32"/>
      <c r="C81" s="17"/>
      <c r="D81" s="17"/>
      <c r="E81" s="8">
        <f t="shared" si="1"/>
        <v>11703350</v>
      </c>
      <c r="F81" s="17"/>
      <c r="G81" s="17"/>
      <c r="H81" s="17"/>
      <c r="I81" s="10"/>
      <c r="J81" s="20"/>
      <c r="K81" s="20"/>
    </row>
    <row r="82" spans="1:12">
      <c r="B82" s="32"/>
      <c r="C82" s="17"/>
      <c r="D82" s="17"/>
      <c r="E82" s="8">
        <f t="shared" si="1"/>
        <v>11703350</v>
      </c>
      <c r="F82" s="17"/>
      <c r="G82" s="17"/>
      <c r="H82" s="17"/>
      <c r="I82" s="10"/>
      <c r="J82" s="20"/>
      <c r="K82" s="20"/>
    </row>
    <row r="83" spans="1:12">
      <c r="B83" s="32"/>
      <c r="C83" s="17"/>
      <c r="D83" s="17"/>
      <c r="E83" s="8">
        <f t="shared" si="1"/>
        <v>11703350</v>
      </c>
      <c r="F83" s="17"/>
      <c r="G83" s="17"/>
      <c r="H83" s="17"/>
      <c r="I83" s="10"/>
      <c r="J83" s="20"/>
      <c r="K83" s="20"/>
    </row>
    <row r="84" spans="1:12">
      <c r="B84" s="32"/>
      <c r="C84" s="36"/>
      <c r="D84" s="17"/>
      <c r="E84" s="8">
        <f t="shared" si="1"/>
        <v>11703350</v>
      </c>
      <c r="F84" s="36"/>
      <c r="G84" s="36"/>
      <c r="H84" s="36"/>
      <c r="I84" s="10"/>
    </row>
    <row r="85" spans="1:12">
      <c r="B85" s="32"/>
      <c r="C85" s="17"/>
      <c r="D85" s="17"/>
      <c r="E85" s="8">
        <f t="shared" si="1"/>
        <v>11703350</v>
      </c>
      <c r="F85" s="17"/>
      <c r="G85" s="17"/>
      <c r="H85" s="17"/>
      <c r="I85" s="10"/>
    </row>
    <row r="86" spans="1:12">
      <c r="B86" s="32"/>
      <c r="C86" s="17"/>
      <c r="D86" s="17"/>
      <c r="E86" s="8">
        <f t="shared" si="1"/>
        <v>11703350</v>
      </c>
      <c r="F86" s="17"/>
      <c r="G86" s="17"/>
      <c r="H86" s="17"/>
      <c r="I86" s="10"/>
    </row>
    <row r="87" spans="1:12">
      <c r="B87" s="32"/>
      <c r="C87" s="17"/>
      <c r="D87" s="17"/>
      <c r="E87" s="8">
        <f t="shared" si="1"/>
        <v>11703350</v>
      </c>
      <c r="F87" s="17"/>
      <c r="G87" s="17"/>
      <c r="H87" s="17"/>
      <c r="I87" s="10"/>
    </row>
    <row r="88" spans="1:12">
      <c r="B88" s="32"/>
      <c r="C88" s="17"/>
      <c r="D88" s="17"/>
      <c r="E88" s="8">
        <f t="shared" si="1"/>
        <v>11703350</v>
      </c>
      <c r="F88" s="17"/>
      <c r="G88" s="17"/>
      <c r="H88" s="17"/>
      <c r="I88" s="10"/>
      <c r="J88" s="10"/>
      <c r="K88" s="10"/>
      <c r="L88" s="10"/>
    </row>
    <row r="89" spans="1:12">
      <c r="B89" s="32"/>
      <c r="C89" s="17"/>
      <c r="D89" s="17"/>
      <c r="E89" s="8">
        <f t="shared" si="1"/>
        <v>11703350</v>
      </c>
      <c r="F89" s="17"/>
      <c r="G89" s="17"/>
      <c r="H89" s="17"/>
      <c r="I89" s="10"/>
    </row>
    <row r="90" spans="1:12">
      <c r="B90" s="32"/>
      <c r="C90" s="17"/>
      <c r="D90" s="17"/>
      <c r="E90" s="8">
        <f t="shared" si="1"/>
        <v>11703350</v>
      </c>
      <c r="F90" s="17"/>
      <c r="G90" s="17"/>
      <c r="H90" s="17"/>
      <c r="I90" s="10"/>
      <c r="J90" s="10"/>
      <c r="K90" s="10"/>
    </row>
    <row r="91" spans="1:12">
      <c r="B91" s="2"/>
      <c r="C91" s="16"/>
      <c r="D91" s="16"/>
      <c r="E91" s="8">
        <f t="shared" si="1"/>
        <v>11703350</v>
      </c>
      <c r="F91" s="10"/>
      <c r="G91" s="10"/>
      <c r="H91" s="10"/>
      <c r="I91" s="10"/>
      <c r="J91" s="10"/>
      <c r="K91" s="10"/>
    </row>
    <row r="92" spans="1:12">
      <c r="B92" s="2"/>
      <c r="C92" s="16"/>
      <c r="D92" s="16"/>
      <c r="E92" s="8">
        <f t="shared" si="1"/>
        <v>11703350</v>
      </c>
      <c r="F92" s="10"/>
      <c r="G92" s="10"/>
      <c r="H92" s="17"/>
      <c r="I92" s="10"/>
      <c r="J92" s="10"/>
      <c r="K92" s="10"/>
    </row>
    <row r="93" spans="1:12">
      <c r="B93" s="39"/>
      <c r="C93" s="36"/>
      <c r="D93" s="36"/>
      <c r="E93" s="8">
        <f t="shared" si="1"/>
        <v>11703350</v>
      </c>
      <c r="F93" s="48"/>
      <c r="G93" s="48"/>
      <c r="H93" s="36"/>
      <c r="I93" s="10"/>
      <c r="J93" s="10"/>
      <c r="K93" s="10"/>
    </row>
    <row r="94" spans="1:12">
      <c r="B94" s="2"/>
      <c r="C94" s="16"/>
      <c r="D94" s="16"/>
      <c r="E94" s="8">
        <f t="shared" si="1"/>
        <v>11703350</v>
      </c>
      <c r="F94" s="17"/>
      <c r="G94" s="17"/>
      <c r="H94" s="10"/>
      <c r="I94" s="48"/>
      <c r="J94" s="10"/>
      <c r="K94" s="10"/>
    </row>
    <row r="95" spans="1:12">
      <c r="B95" s="2"/>
      <c r="C95" s="16"/>
      <c r="D95" s="16"/>
      <c r="E95" s="8">
        <f t="shared" si="1"/>
        <v>11703350</v>
      </c>
      <c r="F95" s="17"/>
      <c r="G95" s="17"/>
      <c r="H95" s="17"/>
      <c r="I95" s="48"/>
      <c r="J95" s="10"/>
      <c r="K95" s="10"/>
    </row>
    <row r="96" spans="1:12">
      <c r="A96" s="44"/>
      <c r="B96" s="44"/>
      <c r="C96" s="43"/>
      <c r="D96" s="43">
        <v>-51350</v>
      </c>
      <c r="E96" s="8">
        <f t="shared" si="1"/>
        <v>11652000</v>
      </c>
      <c r="F96" s="43"/>
      <c r="G96" s="43"/>
      <c r="H96" s="43"/>
      <c r="I96" s="44" t="s">
        <v>263</v>
      </c>
    </row>
    <row r="97" spans="2:14">
      <c r="B97" s="39"/>
      <c r="C97" s="17"/>
      <c r="D97" s="17"/>
      <c r="E97" s="8">
        <f t="shared" si="1"/>
        <v>11652000</v>
      </c>
      <c r="F97" s="17"/>
      <c r="G97" s="17"/>
      <c r="H97" s="17"/>
      <c r="I97" s="10"/>
    </row>
    <row r="98" spans="2:14">
      <c r="B98" s="32"/>
      <c r="C98" s="17"/>
      <c r="D98" s="17"/>
      <c r="E98" s="8">
        <f t="shared" si="1"/>
        <v>11652000</v>
      </c>
      <c r="F98" s="17"/>
      <c r="G98" s="17"/>
      <c r="H98" s="17"/>
      <c r="I98" s="10"/>
    </row>
    <row r="99" spans="2:14">
      <c r="B99" s="39"/>
      <c r="C99" s="17"/>
      <c r="D99" s="17"/>
      <c r="E99" s="8">
        <f t="shared" si="1"/>
        <v>11652000</v>
      </c>
      <c r="F99" s="36"/>
      <c r="G99" s="36"/>
      <c r="H99" s="36"/>
    </row>
    <row r="100" spans="2:14">
      <c r="B100" s="2"/>
      <c r="C100" s="16"/>
      <c r="D100" s="16"/>
      <c r="E100" s="8">
        <f t="shared" si="1"/>
        <v>11652000</v>
      </c>
      <c r="F100" s="17"/>
      <c r="G100" s="17"/>
      <c r="H100" s="17"/>
      <c r="I100" s="10"/>
      <c r="K100" s="44" t="s">
        <v>790</v>
      </c>
    </row>
    <row r="101" spans="2:14">
      <c r="B101" s="2"/>
      <c r="C101" s="16"/>
      <c r="D101" s="16"/>
      <c r="E101" s="8">
        <f t="shared" si="1"/>
        <v>11652000</v>
      </c>
      <c r="F101" s="17"/>
      <c r="G101" s="17"/>
      <c r="H101" s="17"/>
      <c r="I101" s="48"/>
      <c r="J101" s="48"/>
      <c r="K101" s="44" t="s">
        <v>784</v>
      </c>
      <c r="L101" s="53">
        <v>-18000000</v>
      </c>
      <c r="M101" s="44" t="s">
        <v>788</v>
      </c>
      <c r="N101" s="44"/>
    </row>
    <row r="102" spans="2:14">
      <c r="B102" s="2"/>
      <c r="C102" s="16"/>
      <c r="D102" s="16"/>
      <c r="E102" s="8">
        <f t="shared" si="1"/>
        <v>11652000</v>
      </c>
      <c r="F102" s="17"/>
      <c r="G102" s="17"/>
      <c r="H102" s="17"/>
      <c r="I102" s="48"/>
      <c r="J102" s="48"/>
      <c r="K102" s="44" t="s">
        <v>784</v>
      </c>
      <c r="L102" s="53">
        <v>-35000000</v>
      </c>
      <c r="M102" s="44" t="s">
        <v>789</v>
      </c>
      <c r="N102" s="44"/>
    </row>
    <row r="103" spans="2:14">
      <c r="B103" s="2"/>
      <c r="C103" s="16"/>
      <c r="D103" s="16"/>
      <c r="E103" s="8">
        <f t="shared" si="1"/>
        <v>11652000</v>
      </c>
      <c r="F103" s="16"/>
      <c r="G103" s="16"/>
      <c r="H103" s="16"/>
      <c r="I103" s="48"/>
      <c r="J103" s="48"/>
      <c r="K103" s="44" t="s">
        <v>784</v>
      </c>
      <c r="L103" s="53">
        <v>-10000000</v>
      </c>
      <c r="M103" s="44" t="s">
        <v>782</v>
      </c>
      <c r="N103" s="44"/>
    </row>
    <row r="104" spans="2:14">
      <c r="B104" s="2"/>
      <c r="C104" s="16"/>
      <c r="D104" s="16"/>
      <c r="E104" s="8">
        <f t="shared" si="1"/>
        <v>11652000</v>
      </c>
      <c r="F104" s="16"/>
      <c r="G104" s="16"/>
      <c r="H104" s="16"/>
      <c r="I104" s="54"/>
      <c r="J104" s="48"/>
      <c r="K104" s="44" t="s">
        <v>785</v>
      </c>
      <c r="L104" s="53">
        <f>SUM(L101:L103)</f>
        <v>-63000000</v>
      </c>
      <c r="M104" s="44"/>
      <c r="N104" s="44"/>
    </row>
    <row r="105" spans="2:14">
      <c r="B105" s="2"/>
      <c r="C105" s="16"/>
      <c r="D105" s="16"/>
      <c r="E105" s="8">
        <f t="shared" si="1"/>
        <v>11652000</v>
      </c>
      <c r="F105" s="16"/>
      <c r="G105" s="16"/>
      <c r="H105" s="16"/>
      <c r="I105" s="48"/>
      <c r="J105" s="48"/>
      <c r="K105" s="44"/>
      <c r="L105" s="53">
        <v>80000000</v>
      </c>
      <c r="M105" s="44" t="s">
        <v>713</v>
      </c>
      <c r="N105" s="44"/>
    </row>
    <row r="106" spans="2:14">
      <c r="B106" s="2"/>
      <c r="C106" s="16"/>
      <c r="D106" s="16"/>
      <c r="E106" s="8">
        <f t="shared" si="1"/>
        <v>11652000</v>
      </c>
      <c r="F106" s="16"/>
      <c r="G106" s="16"/>
      <c r="H106" s="16"/>
      <c r="I106" s="48"/>
      <c r="J106" s="48"/>
      <c r="K106" s="44"/>
      <c r="L106" s="53">
        <f>L104+L105</f>
        <v>17000000</v>
      </c>
      <c r="M106" s="44" t="s">
        <v>714</v>
      </c>
      <c r="N106" s="44"/>
    </row>
    <row r="107" spans="2:14">
      <c r="B107" s="2"/>
      <c r="C107" s="16"/>
      <c r="D107" s="16"/>
      <c r="E107" s="8">
        <f t="shared" si="1"/>
        <v>11652000</v>
      </c>
      <c r="F107" s="16"/>
      <c r="G107" s="16"/>
      <c r="H107" s="16"/>
      <c r="I107" s="10"/>
      <c r="J107" s="10"/>
      <c r="K107" s="44" t="s">
        <v>784</v>
      </c>
      <c r="L107" s="53">
        <v>-10000000</v>
      </c>
      <c r="M107" s="44" t="s">
        <v>783</v>
      </c>
      <c r="N107" s="19"/>
    </row>
    <row r="108" spans="2:14">
      <c r="B108" s="2"/>
      <c r="C108" s="16"/>
      <c r="D108" s="16"/>
      <c r="E108" s="8">
        <f t="shared" si="1"/>
        <v>11652000</v>
      </c>
      <c r="F108" s="16"/>
      <c r="G108" s="16"/>
      <c r="H108" s="16"/>
      <c r="K108" s="44" t="s">
        <v>784</v>
      </c>
      <c r="L108" s="53">
        <v>-7000000</v>
      </c>
      <c r="M108" s="44" t="s">
        <v>786</v>
      </c>
      <c r="N108" s="19"/>
    </row>
    <row r="109" spans="2:14">
      <c r="B109" s="2"/>
      <c r="C109" s="16"/>
      <c r="D109" s="16"/>
      <c r="E109" s="8">
        <f t="shared" si="1"/>
        <v>11652000</v>
      </c>
      <c r="F109" s="16"/>
      <c r="G109" s="16"/>
      <c r="H109" s="16"/>
      <c r="K109" s="44" t="s">
        <v>714</v>
      </c>
      <c r="L109" s="53">
        <f>L106+L107+L108</f>
        <v>0</v>
      </c>
    </row>
    <row r="110" spans="2:14">
      <c r="B110" s="2"/>
      <c r="C110" s="16"/>
      <c r="D110" s="16"/>
      <c r="E110" s="8">
        <f t="shared" si="1"/>
        <v>11652000</v>
      </c>
      <c r="F110" s="16"/>
      <c r="G110" s="16"/>
      <c r="H110" s="16"/>
    </row>
    <row r="111" spans="2:14">
      <c r="B111" s="2"/>
      <c r="C111" s="17"/>
      <c r="D111" s="17"/>
      <c r="E111" s="8">
        <f t="shared" si="1"/>
        <v>11652000</v>
      </c>
      <c r="F111" s="17"/>
      <c r="G111" s="17"/>
      <c r="H111" s="17"/>
      <c r="I111" s="10"/>
    </row>
    <row r="112" spans="2:14">
      <c r="B112" s="32"/>
      <c r="C112" s="17"/>
      <c r="D112" s="17"/>
      <c r="E112" s="8">
        <f t="shared" si="1"/>
        <v>11652000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32"/>
      <c r="C113" s="17"/>
      <c r="D113" s="17"/>
      <c r="E113" s="8">
        <f t="shared" si="1"/>
        <v>11652000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32"/>
      <c r="C114" s="17"/>
      <c r="D114" s="17"/>
      <c r="E114" s="8">
        <f t="shared" si="1"/>
        <v>11652000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11652000</v>
      </c>
      <c r="F115" s="17"/>
      <c r="G115" s="17"/>
      <c r="H115" s="17"/>
      <c r="I115" s="10"/>
      <c r="J115" s="10"/>
      <c r="K115" s="10"/>
      <c r="L115" s="10"/>
      <c r="M115" s="10"/>
    </row>
    <row r="116" spans="2:13">
      <c r="B116" s="2"/>
      <c r="C116" s="16"/>
      <c r="D116" s="16"/>
      <c r="E116" s="8">
        <f t="shared" si="1"/>
        <v>11652000</v>
      </c>
      <c r="F116" s="17"/>
      <c r="G116" s="17"/>
      <c r="H116" s="17"/>
      <c r="I116" s="10"/>
      <c r="J116" s="10"/>
      <c r="K116" s="10"/>
      <c r="L116" s="10"/>
      <c r="M116" s="10"/>
    </row>
    <row r="117" spans="2:13">
      <c r="B117" s="2"/>
      <c r="C117" s="16"/>
      <c r="D117" s="16"/>
      <c r="E117" s="8">
        <f t="shared" si="1"/>
        <v>11652000</v>
      </c>
      <c r="F117" s="17"/>
      <c r="G117" s="17"/>
      <c r="H117" s="17"/>
      <c r="I117" s="10"/>
      <c r="J117" s="10"/>
      <c r="K117" s="10"/>
      <c r="L117" s="10"/>
      <c r="M117" s="10"/>
    </row>
    <row r="118" spans="2:13">
      <c r="B118" s="2"/>
      <c r="C118" s="16"/>
      <c r="D118" s="16"/>
      <c r="E118" s="8">
        <f t="shared" si="1"/>
        <v>11652000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11652000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11652000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11652000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11652000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11652000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11652000</v>
      </c>
      <c r="F124" s="16"/>
      <c r="G124" s="16"/>
      <c r="H124" s="16"/>
    </row>
    <row r="125" spans="2:13">
      <c r="B125" s="2"/>
      <c r="C125" s="16"/>
      <c r="D125" s="16"/>
      <c r="E125" s="8">
        <f t="shared" si="1"/>
        <v>11652000</v>
      </c>
      <c r="F125" s="16"/>
      <c r="G125" s="16"/>
      <c r="H125" s="16"/>
    </row>
    <row r="126" spans="2:13">
      <c r="B126" s="2"/>
      <c r="C126" s="16"/>
      <c r="D126" s="16"/>
      <c r="E126" s="8">
        <f t="shared" si="1"/>
        <v>11652000</v>
      </c>
      <c r="F126" s="16"/>
      <c r="G126" s="16"/>
      <c r="H126" s="16"/>
    </row>
    <row r="127" spans="2:13">
      <c r="B127" s="2"/>
      <c r="C127" s="16"/>
      <c r="D127" s="16"/>
      <c r="E127" s="8">
        <f t="shared" si="1"/>
        <v>11652000</v>
      </c>
      <c r="F127" s="16"/>
      <c r="G127" s="16"/>
      <c r="H127" s="16"/>
    </row>
    <row r="128" spans="2:13">
      <c r="C128" s="16"/>
      <c r="D128" s="16"/>
      <c r="E128" s="8">
        <f t="shared" si="1"/>
        <v>11652000</v>
      </c>
      <c r="G128" s="16"/>
      <c r="I128" s="24"/>
    </row>
    <row r="129" spans="2:9">
      <c r="C129" s="16"/>
      <c r="D129" s="16"/>
      <c r="E129" s="8">
        <f t="shared" si="1"/>
        <v>11652000</v>
      </c>
      <c r="I129" s="24"/>
    </row>
    <row r="130" spans="2:9">
      <c r="B130" s="2"/>
      <c r="C130" s="16"/>
      <c r="D130" s="16"/>
      <c r="E130" s="8">
        <f t="shared" si="1"/>
        <v>11652000</v>
      </c>
      <c r="F130" s="16"/>
      <c r="G130" s="16"/>
      <c r="H130" s="16"/>
    </row>
    <row r="131" spans="2:9">
      <c r="C131" s="16"/>
      <c r="D131" s="16"/>
      <c r="E131" s="8">
        <f t="shared" si="1"/>
        <v>11652000</v>
      </c>
      <c r="F131" s="16"/>
      <c r="G131" s="16"/>
      <c r="H131" s="16"/>
    </row>
    <row r="132" spans="2:9">
      <c r="C132" s="16"/>
      <c r="D132" s="16"/>
      <c r="E132" s="8">
        <f t="shared" si="1"/>
        <v>11652000</v>
      </c>
      <c r="F132" s="16"/>
      <c r="G132" s="16"/>
      <c r="H132" s="16"/>
    </row>
    <row r="133" spans="2:9">
      <c r="C133" s="16"/>
      <c r="D133" s="16"/>
      <c r="E133" s="8">
        <f t="shared" si="1"/>
        <v>11652000</v>
      </c>
      <c r="F133" s="16"/>
      <c r="G133" s="16"/>
      <c r="H133" s="16"/>
    </row>
    <row r="134" spans="2:9">
      <c r="C134" s="16"/>
      <c r="D134" s="16"/>
      <c r="E134" s="8">
        <f t="shared" ref="E134:E156" si="2">E133+C134+D134</f>
        <v>11652000</v>
      </c>
      <c r="F134" s="16"/>
      <c r="G134" s="16"/>
      <c r="H134" s="16"/>
    </row>
    <row r="135" spans="2:9">
      <c r="B135" s="2"/>
      <c r="C135" s="16"/>
      <c r="D135" s="16"/>
      <c r="E135" s="8">
        <f t="shared" si="2"/>
        <v>11652000</v>
      </c>
      <c r="F135" s="16"/>
      <c r="G135" s="16"/>
      <c r="H135" s="16"/>
    </row>
    <row r="136" spans="2:9">
      <c r="B136" s="2"/>
      <c r="C136" s="16"/>
      <c r="D136" s="16"/>
      <c r="E136" s="8">
        <f t="shared" si="2"/>
        <v>11652000</v>
      </c>
      <c r="F136" s="16"/>
      <c r="G136" s="16"/>
      <c r="H136" s="16"/>
    </row>
    <row r="137" spans="2:9">
      <c r="C137" s="16"/>
      <c r="D137" s="16"/>
      <c r="E137" s="8">
        <f t="shared" si="2"/>
        <v>11652000</v>
      </c>
      <c r="F137" s="16"/>
      <c r="G137" s="16"/>
      <c r="H137" s="16"/>
    </row>
    <row r="138" spans="2:9">
      <c r="C138" s="16"/>
      <c r="D138" s="16"/>
      <c r="E138" s="8">
        <f t="shared" si="2"/>
        <v>11652000</v>
      </c>
      <c r="F138" s="16"/>
      <c r="G138" s="16"/>
      <c r="H138" s="16"/>
    </row>
    <row r="139" spans="2:9">
      <c r="C139" s="16"/>
      <c r="D139" s="16"/>
      <c r="E139" s="8">
        <f t="shared" si="2"/>
        <v>11652000</v>
      </c>
      <c r="F139" s="16"/>
      <c r="G139" s="16"/>
      <c r="H139" s="16"/>
    </row>
    <row r="140" spans="2:9">
      <c r="C140" s="16"/>
      <c r="D140" s="16"/>
      <c r="E140" s="8">
        <f t="shared" si="2"/>
        <v>11652000</v>
      </c>
      <c r="F140" s="16"/>
      <c r="G140" s="16"/>
      <c r="H140" s="16"/>
    </row>
    <row r="141" spans="2:9">
      <c r="C141" s="16"/>
      <c r="D141" s="16"/>
      <c r="E141" s="8">
        <f t="shared" si="2"/>
        <v>11652000</v>
      </c>
      <c r="F141" s="16"/>
      <c r="G141" s="16"/>
      <c r="H141" s="16"/>
    </row>
    <row r="142" spans="2:9">
      <c r="C142" s="16"/>
      <c r="D142" s="16"/>
      <c r="E142" s="8">
        <f t="shared" si="2"/>
        <v>11652000</v>
      </c>
      <c r="F142" s="16"/>
      <c r="G142" s="16"/>
      <c r="H142" s="16"/>
    </row>
    <row r="143" spans="2:9">
      <c r="C143" s="16"/>
      <c r="D143" s="16"/>
      <c r="E143" s="8">
        <f t="shared" si="2"/>
        <v>11652000</v>
      </c>
      <c r="F143" s="16"/>
      <c r="G143" s="16"/>
      <c r="H143" s="16"/>
    </row>
    <row r="144" spans="2:9">
      <c r="C144" s="16"/>
      <c r="D144" s="16"/>
      <c r="E144" s="8">
        <f t="shared" si="2"/>
        <v>11652000</v>
      </c>
      <c r="F144" s="16"/>
      <c r="G144" s="16"/>
      <c r="H144" s="16"/>
    </row>
    <row r="145" spans="3:12">
      <c r="C145" s="16"/>
      <c r="D145" s="16"/>
      <c r="E145" s="8">
        <f t="shared" si="2"/>
        <v>11652000</v>
      </c>
      <c r="F145" s="16"/>
      <c r="G145" s="16"/>
      <c r="H145" s="16"/>
    </row>
    <row r="146" spans="3:12">
      <c r="C146" s="16"/>
      <c r="D146" s="16"/>
      <c r="E146" s="8">
        <f t="shared" si="2"/>
        <v>11652000</v>
      </c>
      <c r="F146" s="16"/>
      <c r="G146" s="16"/>
      <c r="H146" s="16"/>
    </row>
    <row r="147" spans="3:12">
      <c r="C147" s="16"/>
      <c r="D147" s="16"/>
      <c r="E147" s="8">
        <f t="shared" si="2"/>
        <v>11652000</v>
      </c>
      <c r="F147" s="16"/>
      <c r="G147" s="16"/>
      <c r="H147" s="16"/>
    </row>
    <row r="148" spans="3:12">
      <c r="C148" s="16"/>
      <c r="D148" s="16"/>
      <c r="E148" s="8">
        <f>E147+C148+D148</f>
        <v>11652000</v>
      </c>
      <c r="F148" s="16"/>
      <c r="G148" s="16"/>
      <c r="H148" s="16"/>
    </row>
    <row r="149" spans="3:12">
      <c r="C149" s="16"/>
      <c r="D149" s="16"/>
      <c r="E149" s="8">
        <f t="shared" si="2"/>
        <v>11652000</v>
      </c>
      <c r="F149" s="16"/>
      <c r="G149" s="16"/>
      <c r="H149" s="16"/>
    </row>
    <row r="150" spans="3:12">
      <c r="C150" s="16"/>
      <c r="D150" s="16"/>
      <c r="E150" s="8">
        <f t="shared" si="2"/>
        <v>11652000</v>
      </c>
      <c r="F150" s="16"/>
      <c r="G150" s="16"/>
      <c r="H150" s="16"/>
    </row>
    <row r="151" spans="3:12">
      <c r="C151" s="16"/>
      <c r="D151" s="16">
        <v>-10000000</v>
      </c>
      <c r="E151" s="8">
        <f t="shared" si="2"/>
        <v>1652000</v>
      </c>
      <c r="F151" s="16"/>
      <c r="G151" s="16"/>
      <c r="H151" s="16"/>
      <c r="I151" s="1" t="s">
        <v>557</v>
      </c>
    </row>
    <row r="152" spans="3:12">
      <c r="C152" s="16"/>
      <c r="D152" s="16"/>
      <c r="E152" s="8">
        <f t="shared" si="2"/>
        <v>1652000</v>
      </c>
      <c r="F152" s="16"/>
      <c r="G152" s="16"/>
      <c r="H152" s="16"/>
      <c r="I152" s="2"/>
    </row>
    <row r="153" spans="3:12">
      <c r="C153" s="16"/>
      <c r="D153" s="16"/>
      <c r="E153" s="8">
        <f t="shared" si="2"/>
        <v>1652000</v>
      </c>
      <c r="F153" s="16"/>
      <c r="G153" s="16"/>
      <c r="H153" s="16"/>
      <c r="J153" s="4"/>
    </row>
    <row r="154" spans="3:12">
      <c r="C154" s="16"/>
      <c r="D154" s="16"/>
      <c r="E154" s="8">
        <f t="shared" si="2"/>
        <v>1652000</v>
      </c>
      <c r="F154" s="16"/>
      <c r="G154" s="16"/>
      <c r="H154" s="16"/>
      <c r="J154" s="4"/>
      <c r="K154" s="2"/>
      <c r="L154" s="20"/>
    </row>
    <row r="155" spans="3:12">
      <c r="C155" s="16"/>
      <c r="D155" s="16"/>
      <c r="E155" s="8">
        <f>E154+C155+D155</f>
        <v>1652000</v>
      </c>
      <c r="F155" s="16"/>
      <c r="G155" s="16"/>
      <c r="H155" s="16"/>
      <c r="J155" s="4"/>
    </row>
    <row r="156" spans="3:12">
      <c r="C156" s="4"/>
      <c r="D156" s="16"/>
      <c r="E156" s="8">
        <f t="shared" si="2"/>
        <v>1652000</v>
      </c>
      <c r="F156" s="4"/>
      <c r="G156" s="4"/>
      <c r="H156" s="4"/>
      <c r="J156" s="4"/>
    </row>
    <row r="157" spans="3:12">
      <c r="C157" s="4"/>
      <c r="D157" s="4"/>
      <c r="E157" s="8"/>
      <c r="F157" s="4"/>
      <c r="G157" s="4"/>
      <c r="H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C160" s="4"/>
      <c r="D160" s="4"/>
      <c r="E160" s="8"/>
      <c r="F160" s="4"/>
      <c r="G160" s="4"/>
      <c r="H160" s="4"/>
    </row>
    <row r="161" spans="3:8">
      <c r="C161" s="4"/>
      <c r="D161" s="4"/>
      <c r="E161" s="8"/>
      <c r="F161" s="4"/>
      <c r="G161" s="4"/>
      <c r="H161" s="4"/>
    </row>
    <row r="162" spans="3:8">
      <c r="C162" s="4"/>
      <c r="D162" s="4"/>
      <c r="E162" s="8"/>
      <c r="F162" s="4"/>
      <c r="G162" s="4"/>
      <c r="H162" s="4"/>
    </row>
    <row r="163" spans="3:8">
      <c r="E163" s="7"/>
    </row>
    <row r="164" spans="3:8">
      <c r="E164" s="7"/>
    </row>
    <row r="165" spans="3:8">
      <c r="E165" s="7"/>
    </row>
  </sheetData>
  <pageMargins left="0.7" right="0.7" top="0.75" bottom="0.75" header="0.3" footer="0.3"/>
  <pageSetup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>
  <dimension ref="A2:AJ165"/>
  <sheetViews>
    <sheetView workbookViewId="0">
      <selection activeCell="I13" sqref="I13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3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3">
      <c r="C3" s="3"/>
      <c r="D3" s="3"/>
      <c r="E3" s="6"/>
      <c r="I3" s="3"/>
      <c r="L3" s="68"/>
      <c r="M3" s="68"/>
    </row>
    <row r="4" spans="2:13">
      <c r="B4" s="13" t="s">
        <v>36</v>
      </c>
      <c r="C4" s="13"/>
      <c r="D4" s="13"/>
      <c r="E4" s="14">
        <v>11703350</v>
      </c>
      <c r="F4" s="29">
        <v>0</v>
      </c>
      <c r="G4" s="13"/>
      <c r="H4" s="22">
        <v>25741700</v>
      </c>
      <c r="K4" s="69" t="s">
        <v>1247</v>
      </c>
      <c r="L4" s="47"/>
    </row>
    <row r="5" spans="2:13">
      <c r="B5" s="2"/>
      <c r="C5" s="16"/>
      <c r="D5" s="16"/>
      <c r="E5" s="8">
        <f>E4+C5+D5</f>
        <v>11703350</v>
      </c>
      <c r="F5" s="17"/>
      <c r="G5" s="17"/>
      <c r="H5" s="17"/>
      <c r="K5" s="47">
        <v>44294</v>
      </c>
      <c r="L5" s="70">
        <v>10000000</v>
      </c>
    </row>
    <row r="6" spans="2:13">
      <c r="B6" s="32">
        <v>44471</v>
      </c>
      <c r="C6" s="17"/>
      <c r="D6" s="17">
        <v>-5000</v>
      </c>
      <c r="E6" s="9">
        <f t="shared" ref="E6:E69" si="0">E5+C6+D6</f>
        <v>11698350</v>
      </c>
      <c r="F6" s="17"/>
      <c r="G6" s="17"/>
      <c r="H6" s="17"/>
      <c r="I6" s="10" t="s">
        <v>1347</v>
      </c>
      <c r="J6" s="10"/>
      <c r="K6" s="47">
        <v>44308</v>
      </c>
      <c r="L6" s="70">
        <v>49500000</v>
      </c>
    </row>
    <row r="7" spans="2:13">
      <c r="B7" s="32">
        <v>44473</v>
      </c>
      <c r="C7" s="17"/>
      <c r="D7" s="17">
        <v>-80000</v>
      </c>
      <c r="E7" s="9">
        <f>E6+C7+D7</f>
        <v>11618350</v>
      </c>
      <c r="F7" s="17"/>
      <c r="G7" s="17"/>
      <c r="H7" s="17"/>
      <c r="I7" s="10" t="s">
        <v>1348</v>
      </c>
      <c r="J7" s="10"/>
      <c r="K7" s="47">
        <v>44312</v>
      </c>
      <c r="L7" s="70">
        <v>20000000</v>
      </c>
    </row>
    <row r="8" spans="2:13">
      <c r="B8" s="32">
        <v>44473</v>
      </c>
      <c r="C8" s="17"/>
      <c r="D8" s="17"/>
      <c r="E8" s="9">
        <f t="shared" si="0"/>
        <v>11618350</v>
      </c>
      <c r="F8" s="17"/>
      <c r="G8" s="17"/>
      <c r="H8" s="17">
        <v>300000</v>
      </c>
      <c r="I8" s="10" t="s">
        <v>1349</v>
      </c>
      <c r="J8" s="10"/>
      <c r="K8" s="47">
        <v>44320</v>
      </c>
      <c r="L8" s="70">
        <v>5500000</v>
      </c>
    </row>
    <row r="9" spans="2:13">
      <c r="B9" s="32">
        <v>44473</v>
      </c>
      <c r="C9" s="17"/>
      <c r="D9" s="17"/>
      <c r="E9" s="9">
        <f t="shared" si="0"/>
        <v>11618350</v>
      </c>
      <c r="F9" s="17"/>
      <c r="G9" s="17"/>
      <c r="H9" s="17">
        <v>-11500</v>
      </c>
      <c r="I9" s="10" t="s">
        <v>1350</v>
      </c>
      <c r="J9" s="10"/>
      <c r="K9" s="68"/>
      <c r="L9" s="71">
        <f>SUM(L5:L8)</f>
        <v>85000000</v>
      </c>
    </row>
    <row r="10" spans="2:13">
      <c r="B10" s="2">
        <v>44473</v>
      </c>
      <c r="C10" s="17"/>
      <c r="D10" s="17"/>
      <c r="E10" s="9">
        <f t="shared" si="0"/>
        <v>11618350</v>
      </c>
      <c r="F10" s="17"/>
      <c r="G10" s="17"/>
      <c r="H10" s="17">
        <v>-143800</v>
      </c>
      <c r="I10" s="10" t="s">
        <v>1351</v>
      </c>
      <c r="J10" s="10"/>
      <c r="K10" s="10"/>
    </row>
    <row r="11" spans="2:13">
      <c r="B11" s="2">
        <v>44473</v>
      </c>
      <c r="C11" s="17"/>
      <c r="D11" s="17"/>
      <c r="E11" s="9">
        <f t="shared" si="0"/>
        <v>11618350</v>
      </c>
      <c r="F11" s="17"/>
      <c r="G11" s="17"/>
      <c r="H11" s="17">
        <v>-6200</v>
      </c>
      <c r="I11" s="10" t="s">
        <v>1352</v>
      </c>
      <c r="J11" s="50"/>
      <c r="K11" s="1" t="s">
        <v>1248</v>
      </c>
    </row>
    <row r="12" spans="2:13">
      <c r="B12" s="2">
        <v>44475</v>
      </c>
      <c r="C12" s="17"/>
      <c r="D12" s="17"/>
      <c r="E12" s="9">
        <f t="shared" si="0"/>
        <v>11618350</v>
      </c>
      <c r="F12" s="17"/>
      <c r="G12" s="17"/>
      <c r="H12" s="17">
        <v>-120100</v>
      </c>
      <c r="I12" s="10" t="s">
        <v>977</v>
      </c>
      <c r="J12" s="50"/>
      <c r="K12" s="2">
        <v>43649</v>
      </c>
      <c r="L12" s="20">
        <v>68000000</v>
      </c>
      <c r="M12" s="1" t="s">
        <v>1249</v>
      </c>
    </row>
    <row r="13" spans="2:13">
      <c r="B13" s="32">
        <v>44476</v>
      </c>
      <c r="C13" s="17">
        <v>500000</v>
      </c>
      <c r="D13" s="17"/>
      <c r="E13" s="9">
        <f t="shared" si="0"/>
        <v>12118350</v>
      </c>
      <c r="F13" s="17"/>
      <c r="G13" s="17"/>
      <c r="H13" s="17"/>
      <c r="I13" s="10" t="s">
        <v>1353</v>
      </c>
      <c r="J13" s="50"/>
      <c r="K13" s="32">
        <v>43649</v>
      </c>
      <c r="L13" s="16">
        <v>-1300000</v>
      </c>
      <c r="M13" s="1" t="s">
        <v>1250</v>
      </c>
    </row>
    <row r="14" spans="2:13">
      <c r="B14" s="32">
        <v>44476</v>
      </c>
      <c r="C14" s="17"/>
      <c r="D14" s="17"/>
      <c r="E14" s="9">
        <f t="shared" si="0"/>
        <v>12118350</v>
      </c>
      <c r="F14" s="17"/>
      <c r="G14" s="17"/>
      <c r="H14" s="17">
        <v>-168000</v>
      </c>
      <c r="I14" s="1" t="s">
        <v>1354</v>
      </c>
      <c r="J14" s="50"/>
      <c r="K14" s="2">
        <v>44357</v>
      </c>
      <c r="L14" s="20">
        <v>600000</v>
      </c>
      <c r="M14" s="10" t="s">
        <v>1251</v>
      </c>
    </row>
    <row r="15" spans="2:13">
      <c r="B15" s="32">
        <v>44477</v>
      </c>
      <c r="C15" s="17">
        <v>10000</v>
      </c>
      <c r="D15" s="17"/>
      <c r="E15" s="9">
        <f t="shared" si="0"/>
        <v>12128350</v>
      </c>
      <c r="F15" s="17"/>
      <c r="G15" s="17"/>
      <c r="H15" s="17"/>
      <c r="I15" s="10" t="s">
        <v>1355</v>
      </c>
      <c r="J15" s="50"/>
      <c r="L15" s="55">
        <f>SUM(L12:L14)</f>
        <v>67300000</v>
      </c>
      <c r="M15" s="44" t="s">
        <v>1312</v>
      </c>
    </row>
    <row r="16" spans="2:13">
      <c r="B16" s="2">
        <v>44478</v>
      </c>
      <c r="C16" s="17"/>
      <c r="D16" s="17">
        <v>-800000</v>
      </c>
      <c r="E16" s="9">
        <f t="shared" si="0"/>
        <v>11328350</v>
      </c>
      <c r="F16" s="17"/>
      <c r="G16" s="17"/>
      <c r="H16" s="17"/>
      <c r="I16" s="1" t="s">
        <v>1357</v>
      </c>
      <c r="J16" s="50"/>
      <c r="K16" s="32"/>
      <c r="L16" s="50"/>
      <c r="M16" s="10"/>
    </row>
    <row r="17" spans="2:15">
      <c r="B17" s="32">
        <v>44479</v>
      </c>
      <c r="C17" s="17"/>
      <c r="D17" s="17"/>
      <c r="E17" s="9">
        <f t="shared" si="0"/>
        <v>11328350</v>
      </c>
      <c r="F17" s="17"/>
      <c r="G17" s="17"/>
      <c r="H17" s="17">
        <v>770000</v>
      </c>
      <c r="I17" s="10" t="s">
        <v>1356</v>
      </c>
      <c r="J17" s="50"/>
      <c r="K17" s="50"/>
    </row>
    <row r="18" spans="2:15">
      <c r="B18" s="32">
        <v>44480</v>
      </c>
      <c r="C18" s="17"/>
      <c r="D18" s="17">
        <v>-15000</v>
      </c>
      <c r="E18" s="9">
        <f t="shared" si="0"/>
        <v>11313350</v>
      </c>
      <c r="F18" s="17"/>
      <c r="G18" s="17"/>
      <c r="H18" s="17"/>
      <c r="I18" s="10" t="s">
        <v>583</v>
      </c>
      <c r="J18" s="50"/>
      <c r="K18" s="50"/>
    </row>
    <row r="19" spans="2:15">
      <c r="B19" s="32">
        <v>44480</v>
      </c>
      <c r="C19" s="17"/>
      <c r="D19" s="17"/>
      <c r="E19" s="9">
        <f>E18+C19+D19</f>
        <v>11313350</v>
      </c>
      <c r="F19" s="17"/>
      <c r="G19" s="17"/>
      <c r="H19" s="17">
        <v>-91900</v>
      </c>
      <c r="I19" s="10" t="s">
        <v>976</v>
      </c>
      <c r="J19" s="50"/>
      <c r="K19" s="50"/>
    </row>
    <row r="20" spans="2:15">
      <c r="B20" s="32">
        <v>44480</v>
      </c>
      <c r="C20" s="17"/>
      <c r="D20" s="18">
        <v>-1000000</v>
      </c>
      <c r="E20" s="51">
        <f>E19+C20+D20</f>
        <v>10313350</v>
      </c>
      <c r="F20" s="18">
        <v>-1000000</v>
      </c>
      <c r="G20" s="43"/>
      <c r="H20" s="18"/>
      <c r="I20" s="19" t="s">
        <v>1358</v>
      </c>
      <c r="J20" s="50"/>
      <c r="K20" s="50"/>
      <c r="L20" s="20"/>
    </row>
    <row r="21" spans="2:15">
      <c r="B21" s="32">
        <v>44480</v>
      </c>
      <c r="C21" s="17"/>
      <c r="D21" s="17"/>
      <c r="E21" s="9">
        <f t="shared" si="0"/>
        <v>10313350</v>
      </c>
      <c r="F21" s="17"/>
      <c r="G21" s="36"/>
      <c r="H21" s="17">
        <v>-32100</v>
      </c>
      <c r="I21" s="10" t="s">
        <v>1359</v>
      </c>
      <c r="J21" s="50"/>
      <c r="K21" s="50"/>
      <c r="L21" s="20"/>
    </row>
    <row r="22" spans="2:15" ht="12.75" thickBot="1">
      <c r="B22" s="32">
        <v>44481</v>
      </c>
      <c r="C22" s="17">
        <v>70000</v>
      </c>
      <c r="D22" s="17"/>
      <c r="E22" s="9">
        <f t="shared" si="0"/>
        <v>10383350</v>
      </c>
      <c r="F22" s="17"/>
      <c r="G22" s="17"/>
      <c r="H22" s="17"/>
      <c r="I22" s="1" t="s">
        <v>1366</v>
      </c>
      <c r="J22" s="50"/>
      <c r="K22" s="50"/>
    </row>
    <row r="23" spans="2:15">
      <c r="B23" s="32">
        <v>44481</v>
      </c>
      <c r="C23" s="17"/>
      <c r="D23" s="17">
        <v>-60000</v>
      </c>
      <c r="E23" s="9">
        <f t="shared" si="0"/>
        <v>10323350</v>
      </c>
      <c r="F23" s="17"/>
      <c r="G23" s="17"/>
      <c r="H23" s="17"/>
      <c r="I23" s="10" t="s">
        <v>1360</v>
      </c>
      <c r="J23" s="50"/>
      <c r="K23" s="50"/>
      <c r="M23" s="57" t="s">
        <v>1026</v>
      </c>
      <c r="N23" s="58">
        <v>34200000</v>
      </c>
    </row>
    <row r="24" spans="2:15">
      <c r="B24" s="32">
        <v>44481</v>
      </c>
      <c r="C24" s="17">
        <v>30000</v>
      </c>
      <c r="D24" s="17"/>
      <c r="E24" s="9">
        <f t="shared" si="0"/>
        <v>10353350</v>
      </c>
      <c r="F24" s="17"/>
      <c r="G24" s="17"/>
      <c r="H24" s="17"/>
      <c r="I24" s="10" t="s">
        <v>1361</v>
      </c>
      <c r="J24" s="50"/>
      <c r="K24" s="50"/>
      <c r="M24" s="59" t="s">
        <v>1027</v>
      </c>
      <c r="N24" s="60">
        <v>-680000</v>
      </c>
    </row>
    <row r="25" spans="2:15" ht="12.75" thickBot="1">
      <c r="B25" s="32">
        <v>44481</v>
      </c>
      <c r="C25" s="17"/>
      <c r="D25" s="17">
        <v>-16900</v>
      </c>
      <c r="E25" s="9">
        <f t="shared" si="0"/>
        <v>10336450</v>
      </c>
      <c r="F25" s="17"/>
      <c r="G25" s="17"/>
      <c r="H25" s="17"/>
      <c r="I25" s="1" t="s">
        <v>490</v>
      </c>
      <c r="J25" s="50"/>
      <c r="K25" s="50"/>
      <c r="M25" s="61" t="s">
        <v>1028</v>
      </c>
      <c r="N25" s="62">
        <f>N23+N24</f>
        <v>33520000</v>
      </c>
    </row>
    <row r="26" spans="2:15">
      <c r="B26" s="32">
        <v>44481</v>
      </c>
      <c r="C26" s="17"/>
      <c r="D26" s="17">
        <v>-47000</v>
      </c>
      <c r="E26" s="9">
        <f t="shared" si="0"/>
        <v>10289450</v>
      </c>
      <c r="F26" s="17"/>
      <c r="G26" s="17"/>
      <c r="H26" s="17"/>
      <c r="I26" s="1" t="s">
        <v>308</v>
      </c>
      <c r="J26" s="50"/>
      <c r="K26" s="50"/>
      <c r="M26" s="59" t="s">
        <v>1029</v>
      </c>
      <c r="N26" s="60">
        <f>N25*0.1</f>
        <v>3352000</v>
      </c>
      <c r="O26" s="1" t="s">
        <v>1030</v>
      </c>
    </row>
    <row r="27" spans="2:15">
      <c r="B27" s="2">
        <v>44481</v>
      </c>
      <c r="C27" s="17"/>
      <c r="D27" s="17"/>
      <c r="E27" s="9">
        <f t="shared" si="0"/>
        <v>10289450</v>
      </c>
      <c r="F27" s="17"/>
      <c r="G27" s="17"/>
      <c r="H27" s="17">
        <v>150000</v>
      </c>
      <c r="I27" s="1" t="s">
        <v>1362</v>
      </c>
      <c r="J27" s="50"/>
      <c r="K27" s="50"/>
      <c r="M27" s="59" t="s">
        <v>1031</v>
      </c>
      <c r="N27" s="60">
        <f>N25-30000000</f>
        <v>3520000</v>
      </c>
      <c r="O27" s="1" t="s">
        <v>1032</v>
      </c>
    </row>
    <row r="28" spans="2:15" ht="12.75" thickBot="1">
      <c r="B28" s="32">
        <v>44482</v>
      </c>
      <c r="C28" s="17">
        <v>10000</v>
      </c>
      <c r="D28" s="17"/>
      <c r="E28" s="9">
        <f t="shared" si="0"/>
        <v>10299450</v>
      </c>
      <c r="F28" s="17"/>
      <c r="G28" s="17"/>
      <c r="H28" s="17"/>
      <c r="I28" s="10" t="s">
        <v>1363</v>
      </c>
      <c r="J28" s="20"/>
      <c r="K28" s="20"/>
      <c r="M28" s="61"/>
      <c r="N28" s="62">
        <v>270000</v>
      </c>
      <c r="O28" s="1" t="s">
        <v>1033</v>
      </c>
    </row>
    <row r="29" spans="2:15" ht="12.75" thickBot="1">
      <c r="B29" s="32">
        <v>44482</v>
      </c>
      <c r="C29" s="17"/>
      <c r="D29" s="17">
        <v>-30000</v>
      </c>
      <c r="E29" s="9">
        <f t="shared" si="0"/>
        <v>10269450</v>
      </c>
      <c r="F29" s="17"/>
      <c r="G29" s="17"/>
      <c r="H29" s="17"/>
      <c r="I29" s="1" t="s">
        <v>308</v>
      </c>
      <c r="J29" s="20"/>
      <c r="K29" s="20"/>
      <c r="M29" s="63" t="s">
        <v>1034</v>
      </c>
      <c r="N29" s="64">
        <f>SUM(N26:N28)</f>
        <v>7142000</v>
      </c>
    </row>
    <row r="30" spans="2:15">
      <c r="B30" s="32">
        <v>44483</v>
      </c>
      <c r="C30" s="17"/>
      <c r="D30" s="17">
        <v>-48000</v>
      </c>
      <c r="E30" s="9">
        <f t="shared" si="0"/>
        <v>10221450</v>
      </c>
      <c r="F30" s="17"/>
      <c r="G30" s="17"/>
      <c r="H30" s="17"/>
      <c r="I30" s="1" t="s">
        <v>1364</v>
      </c>
      <c r="J30" s="20"/>
      <c r="K30" s="20"/>
    </row>
    <row r="31" spans="2:15">
      <c r="B31" s="32">
        <v>44483</v>
      </c>
      <c r="C31" s="17"/>
      <c r="D31" s="17">
        <v>-260000</v>
      </c>
      <c r="E31" s="9">
        <f t="shared" si="0"/>
        <v>9961450</v>
      </c>
      <c r="F31" s="17"/>
      <c r="G31" s="17"/>
      <c r="H31" s="17"/>
      <c r="I31" s="10" t="s">
        <v>1365</v>
      </c>
      <c r="J31" s="20"/>
      <c r="K31" s="20"/>
      <c r="M31" s="44" t="s">
        <v>1035</v>
      </c>
      <c r="N31" s="44"/>
    </row>
    <row r="32" spans="2:15">
      <c r="B32" s="32">
        <v>44488</v>
      </c>
      <c r="C32" s="17">
        <v>2675000</v>
      </c>
      <c r="D32" s="17"/>
      <c r="E32" s="9">
        <f t="shared" si="0"/>
        <v>12636450</v>
      </c>
      <c r="F32" s="17"/>
      <c r="G32" s="17"/>
      <c r="H32" s="17"/>
      <c r="I32" s="1" t="s">
        <v>1353</v>
      </c>
      <c r="J32" s="20"/>
      <c r="K32" s="20"/>
      <c r="M32" s="44" t="s">
        <v>1036</v>
      </c>
      <c r="N32" s="44"/>
    </row>
    <row r="33" spans="2:36">
      <c r="B33" s="32">
        <v>44488</v>
      </c>
      <c r="C33" s="17"/>
      <c r="D33" s="17">
        <v>-45000</v>
      </c>
      <c r="E33" s="9">
        <f t="shared" si="0"/>
        <v>12591450</v>
      </c>
      <c r="F33" s="17"/>
      <c r="G33" s="17"/>
      <c r="H33" s="17"/>
      <c r="I33" s="10" t="s">
        <v>1368</v>
      </c>
      <c r="J33" s="20"/>
      <c r="K33" s="20"/>
    </row>
    <row r="34" spans="2:36">
      <c r="B34" s="32">
        <v>44488</v>
      </c>
      <c r="C34" s="17"/>
      <c r="D34" s="17">
        <v>-22500</v>
      </c>
      <c r="E34" s="9">
        <f t="shared" si="0"/>
        <v>12568950</v>
      </c>
      <c r="F34" s="17"/>
      <c r="G34" s="17"/>
      <c r="H34" s="17"/>
      <c r="I34" s="10" t="s">
        <v>1367</v>
      </c>
      <c r="J34" s="20"/>
      <c r="K34" s="20"/>
    </row>
    <row r="35" spans="2:36">
      <c r="B35" s="2">
        <v>44488</v>
      </c>
      <c r="C35" s="17">
        <v>120000</v>
      </c>
      <c r="D35" s="17"/>
      <c r="E35" s="9">
        <f>E34+C35+D35</f>
        <v>12688950</v>
      </c>
      <c r="F35" s="17"/>
      <c r="G35" s="17"/>
      <c r="H35" s="17"/>
      <c r="I35" s="1" t="s">
        <v>1369</v>
      </c>
    </row>
    <row r="36" spans="2:36">
      <c r="B36" s="32">
        <v>44488</v>
      </c>
      <c r="C36" s="17"/>
      <c r="D36" s="17">
        <v>-15000</v>
      </c>
      <c r="E36" s="9">
        <f t="shared" si="0"/>
        <v>12673950</v>
      </c>
      <c r="F36" s="17"/>
      <c r="G36" s="17"/>
      <c r="H36" s="17"/>
      <c r="I36" s="10" t="s">
        <v>583</v>
      </c>
    </row>
    <row r="37" spans="2:36">
      <c r="B37" s="32">
        <v>44489</v>
      </c>
      <c r="C37" s="17">
        <v>90000</v>
      </c>
      <c r="D37" s="17"/>
      <c r="E37" s="9">
        <f t="shared" si="0"/>
        <v>12763950</v>
      </c>
      <c r="F37" s="17"/>
      <c r="G37" s="17"/>
      <c r="H37" s="17"/>
      <c r="I37" s="1" t="s">
        <v>1370</v>
      </c>
    </row>
    <row r="38" spans="2:36">
      <c r="B38" s="32">
        <v>44489</v>
      </c>
      <c r="C38" s="17"/>
      <c r="D38" s="17">
        <v>-687000</v>
      </c>
      <c r="E38" s="9">
        <f>E37+C38+D38</f>
        <v>12076950</v>
      </c>
      <c r="F38" s="17"/>
      <c r="G38" s="17"/>
      <c r="H38" s="17"/>
      <c r="I38" s="10" t="s">
        <v>1371</v>
      </c>
    </row>
    <row r="39" spans="2:36">
      <c r="B39" s="32">
        <v>44490</v>
      </c>
      <c r="C39" s="17"/>
      <c r="D39" s="17">
        <v>-941000</v>
      </c>
      <c r="E39" s="8">
        <f t="shared" si="0"/>
        <v>11135950</v>
      </c>
      <c r="F39" s="17"/>
      <c r="G39" s="17"/>
      <c r="H39" s="17"/>
      <c r="I39" s="10" t="s">
        <v>494</v>
      </c>
      <c r="L39" s="20"/>
      <c r="M39" s="20" t="s">
        <v>1068</v>
      </c>
    </row>
    <row r="40" spans="2:36">
      <c r="B40" s="2">
        <v>44491</v>
      </c>
      <c r="C40" s="36"/>
      <c r="D40" s="17">
        <v>-63000</v>
      </c>
      <c r="E40" s="9">
        <f>E39+C40+D40</f>
        <v>11072950</v>
      </c>
      <c r="F40" s="17"/>
      <c r="G40" s="17"/>
      <c r="H40" s="17"/>
      <c r="I40" s="1" t="s">
        <v>1372</v>
      </c>
      <c r="L40" s="20">
        <v>780000</v>
      </c>
      <c r="M40" s="20"/>
      <c r="N40" s="2">
        <v>44071</v>
      </c>
    </row>
    <row r="41" spans="2:36">
      <c r="B41" s="32">
        <v>44493</v>
      </c>
      <c r="C41" s="17"/>
      <c r="D41" s="17">
        <v>-3500</v>
      </c>
      <c r="E41" s="9">
        <f t="shared" si="0"/>
        <v>11069450</v>
      </c>
      <c r="F41" s="17"/>
      <c r="G41" s="17"/>
      <c r="H41" s="17"/>
      <c r="I41" s="10" t="s">
        <v>1373</v>
      </c>
      <c r="L41" s="20">
        <v>-70000</v>
      </c>
      <c r="M41" s="20" t="s">
        <v>1069</v>
      </c>
      <c r="N41" s="2">
        <v>44071</v>
      </c>
    </row>
    <row r="42" spans="2:36">
      <c r="B42" s="2">
        <v>44494</v>
      </c>
      <c r="C42" s="17"/>
      <c r="D42" s="18">
        <v>-500000</v>
      </c>
      <c r="E42" s="51">
        <f t="shared" si="0"/>
        <v>10569450</v>
      </c>
      <c r="F42" s="18">
        <v>-500000</v>
      </c>
      <c r="G42" s="18"/>
      <c r="H42" s="18"/>
      <c r="I42" s="19" t="s">
        <v>1358</v>
      </c>
      <c r="L42" s="20">
        <v>-25000</v>
      </c>
      <c r="M42" s="20" t="s">
        <v>1070</v>
      </c>
      <c r="N42" s="2">
        <v>44074</v>
      </c>
    </row>
    <row r="43" spans="2:36">
      <c r="B43" s="2">
        <v>44495</v>
      </c>
      <c r="C43" s="17">
        <v>70000</v>
      </c>
      <c r="D43" s="17"/>
      <c r="E43" s="9">
        <f t="shared" si="0"/>
        <v>10639450</v>
      </c>
      <c r="F43" s="17"/>
      <c r="G43" s="17"/>
      <c r="H43" s="17"/>
      <c r="I43" s="10" t="s">
        <v>1374</v>
      </c>
      <c r="L43" s="20">
        <v>-30000</v>
      </c>
      <c r="M43" s="20" t="s">
        <v>1071</v>
      </c>
      <c r="N43" s="2">
        <v>44074</v>
      </c>
    </row>
    <row r="44" spans="2:36">
      <c r="B44" s="32">
        <v>44495</v>
      </c>
      <c r="C44" s="17">
        <v>120000</v>
      </c>
      <c r="D44" s="17"/>
      <c r="E44" s="8">
        <f t="shared" si="0"/>
        <v>10759450</v>
      </c>
      <c r="F44" s="17"/>
      <c r="G44" s="17"/>
      <c r="H44" s="17"/>
      <c r="I44" s="1" t="s">
        <v>1375</v>
      </c>
      <c r="J44" s="50"/>
      <c r="K44" s="10"/>
      <c r="L44" s="20">
        <v>-98000</v>
      </c>
      <c r="M44" s="20" t="s">
        <v>1072</v>
      </c>
      <c r="N44" s="2">
        <v>44074</v>
      </c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</row>
    <row r="45" spans="2:36">
      <c r="B45" s="32">
        <v>44496</v>
      </c>
      <c r="C45" s="17"/>
      <c r="D45" s="17"/>
      <c r="E45" s="8">
        <f t="shared" si="0"/>
        <v>10759450</v>
      </c>
      <c r="F45" s="17"/>
      <c r="G45" s="17"/>
      <c r="H45" s="17">
        <v>-259000</v>
      </c>
      <c r="I45" s="1" t="s">
        <v>510</v>
      </c>
      <c r="J45" s="50"/>
      <c r="K45" s="10"/>
      <c r="L45" s="20">
        <v>-14000</v>
      </c>
      <c r="M45" s="20" t="s">
        <v>1073</v>
      </c>
      <c r="N45" s="2">
        <v>44074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</row>
    <row r="46" spans="2:36">
      <c r="B46" s="32">
        <v>44496</v>
      </c>
      <c r="C46" s="17"/>
      <c r="D46" s="17"/>
      <c r="E46" s="9">
        <f t="shared" si="0"/>
        <v>10759450</v>
      </c>
      <c r="F46" s="17"/>
      <c r="G46" s="17"/>
      <c r="H46" s="17">
        <v>-259000</v>
      </c>
      <c r="I46" s="10" t="s">
        <v>539</v>
      </c>
      <c r="J46" s="50"/>
      <c r="K46" s="10"/>
      <c r="L46" s="20">
        <v>-111000</v>
      </c>
      <c r="M46" s="20" t="s">
        <v>1074</v>
      </c>
      <c r="N46" s="2">
        <v>44074</v>
      </c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</row>
    <row r="47" spans="2:36">
      <c r="B47" s="32">
        <v>44496</v>
      </c>
      <c r="C47" s="17"/>
      <c r="D47" s="17">
        <v>-10000</v>
      </c>
      <c r="E47" s="8">
        <f t="shared" si="0"/>
        <v>10749450</v>
      </c>
      <c r="F47" s="17"/>
      <c r="G47" s="17"/>
      <c r="H47" s="17"/>
      <c r="I47" s="10" t="s">
        <v>1376</v>
      </c>
      <c r="J47" s="50"/>
      <c r="K47" s="10"/>
      <c r="L47" s="20">
        <v>-20000</v>
      </c>
      <c r="M47" s="20" t="s">
        <v>1075</v>
      </c>
      <c r="N47" s="2">
        <v>44074</v>
      </c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</row>
    <row r="48" spans="2:36">
      <c r="B48" s="32">
        <v>44496</v>
      </c>
      <c r="C48" s="17">
        <v>1265000</v>
      </c>
      <c r="D48" s="17"/>
      <c r="E48" s="9">
        <f t="shared" si="0"/>
        <v>12014450</v>
      </c>
      <c r="F48" s="17"/>
      <c r="G48" s="17"/>
      <c r="H48" s="17"/>
      <c r="I48" s="10" t="s">
        <v>1377</v>
      </c>
      <c r="J48" s="50"/>
      <c r="K48" s="10"/>
      <c r="L48" s="20">
        <v>-48500</v>
      </c>
      <c r="M48" s="1" t="s">
        <v>1120</v>
      </c>
      <c r="N48" s="2">
        <v>44056</v>
      </c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</row>
    <row r="49" spans="1:36">
      <c r="B49" s="32">
        <v>44496</v>
      </c>
      <c r="C49" s="17">
        <v>617000</v>
      </c>
      <c r="D49" s="17"/>
      <c r="E49" s="8">
        <f t="shared" si="0"/>
        <v>12631450</v>
      </c>
      <c r="F49" s="17"/>
      <c r="G49" s="17"/>
      <c r="H49" s="17"/>
      <c r="I49" s="10" t="s">
        <v>1378</v>
      </c>
      <c r="J49" s="50"/>
      <c r="K49" s="10"/>
      <c r="L49" s="20">
        <v>-11500</v>
      </c>
      <c r="M49" s="1" t="s">
        <v>1121</v>
      </c>
      <c r="N49" s="2">
        <v>44057</v>
      </c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</row>
    <row r="50" spans="1:36">
      <c r="B50" s="32">
        <v>44497</v>
      </c>
      <c r="C50" s="17"/>
      <c r="D50" s="17">
        <v>-34400</v>
      </c>
      <c r="E50" s="8">
        <f t="shared" si="0"/>
        <v>12597050</v>
      </c>
      <c r="F50" s="17"/>
      <c r="G50" s="17"/>
      <c r="H50" s="17"/>
      <c r="I50" s="10" t="s">
        <v>1379</v>
      </c>
      <c r="J50" s="50"/>
      <c r="K50" s="10"/>
      <c r="L50" s="20">
        <v>-47000</v>
      </c>
      <c r="M50" s="1" t="s">
        <v>1122</v>
      </c>
      <c r="N50" s="2">
        <v>44071</v>
      </c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>
      <c r="B51" s="32">
        <v>44498</v>
      </c>
      <c r="C51" s="17"/>
      <c r="D51" s="17"/>
      <c r="E51" s="9">
        <f t="shared" si="0"/>
        <v>12597050</v>
      </c>
      <c r="F51" s="17"/>
      <c r="G51" s="17"/>
      <c r="H51" s="17">
        <v>200000</v>
      </c>
      <c r="I51" s="10" t="s">
        <v>1380</v>
      </c>
      <c r="J51" s="54"/>
      <c r="K51" s="54"/>
      <c r="L51" s="20">
        <v>-305000</v>
      </c>
      <c r="M51" s="10" t="s">
        <v>1156</v>
      </c>
      <c r="N51" s="48"/>
      <c r="O51" s="48"/>
      <c r="P51" s="48"/>
      <c r="Q51" s="48"/>
      <c r="R51" s="48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</row>
    <row r="52" spans="1:36">
      <c r="B52" s="32"/>
      <c r="C52" s="17"/>
      <c r="D52" s="17"/>
      <c r="E52" s="8">
        <f t="shared" si="0"/>
        <v>12597050</v>
      </c>
      <c r="F52" s="17">
        <f>SUM(F4:F51)</f>
        <v>-1500000</v>
      </c>
      <c r="G52" s="17"/>
      <c r="H52" s="17">
        <f>SUM(H4:H51)</f>
        <v>26070100</v>
      </c>
      <c r="I52" s="10"/>
      <c r="J52" s="50"/>
      <c r="K52" s="50"/>
      <c r="L52" s="44"/>
      <c r="M52" s="44" t="s">
        <v>1220</v>
      </c>
      <c r="N52" s="65">
        <v>44336</v>
      </c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>
      <c r="B53" s="32"/>
      <c r="C53" s="17"/>
      <c r="D53" s="17"/>
      <c r="E53" s="8">
        <f t="shared" si="0"/>
        <v>12597050</v>
      </c>
      <c r="F53" s="17"/>
      <c r="G53" s="17"/>
      <c r="H53" s="17">
        <f>H52-F52</f>
        <v>27570100</v>
      </c>
      <c r="I53" s="10"/>
      <c r="J53" s="54"/>
      <c r="K53" s="54"/>
      <c r="L53" s="48"/>
      <c r="M53" s="48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</row>
    <row r="54" spans="1:36">
      <c r="A54" s="10"/>
      <c r="B54" s="32">
        <v>44499</v>
      </c>
      <c r="C54" s="17"/>
      <c r="D54" s="17"/>
      <c r="E54" s="8">
        <f t="shared" si="0"/>
        <v>12597050</v>
      </c>
      <c r="F54" s="17"/>
      <c r="G54" s="17"/>
      <c r="H54" s="17">
        <v>-2000000</v>
      </c>
      <c r="I54" s="10" t="s">
        <v>41</v>
      </c>
      <c r="J54" s="50"/>
      <c r="K54" s="50"/>
      <c r="L54" s="32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</row>
    <row r="55" spans="1:36">
      <c r="B55" s="32">
        <v>44499</v>
      </c>
      <c r="C55" s="17"/>
      <c r="D55" s="17">
        <v>-2000000</v>
      </c>
      <c r="E55" s="9">
        <f t="shared" si="0"/>
        <v>10597050</v>
      </c>
      <c r="F55" s="17"/>
      <c r="G55" s="17"/>
      <c r="H55" s="17"/>
      <c r="I55" s="10" t="s">
        <v>42</v>
      </c>
      <c r="J55" s="50"/>
      <c r="K55" s="50"/>
      <c r="L55" s="32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</row>
    <row r="56" spans="1:36">
      <c r="B56" s="32"/>
      <c r="C56" s="17"/>
      <c r="D56" s="17"/>
      <c r="E56" s="8">
        <f t="shared" si="0"/>
        <v>10597050</v>
      </c>
      <c r="F56" s="17"/>
      <c r="G56" s="17"/>
      <c r="I56" s="10"/>
      <c r="J56" s="50"/>
      <c r="K56" s="50"/>
      <c r="L56" s="32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</row>
    <row r="57" spans="1:36">
      <c r="A57" s="13"/>
      <c r="B57" s="28" t="s">
        <v>47</v>
      </c>
      <c r="C57" s="22"/>
      <c r="D57" s="22"/>
      <c r="E57" s="14">
        <f t="shared" si="0"/>
        <v>10597050</v>
      </c>
      <c r="F57" s="22"/>
      <c r="G57" s="22"/>
      <c r="H57" s="22">
        <f>H53+H54</f>
        <v>25570100</v>
      </c>
      <c r="I57" s="10"/>
      <c r="J57" s="50"/>
      <c r="K57" s="50"/>
      <c r="L57" s="32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</row>
    <row r="58" spans="1:36">
      <c r="B58" s="2"/>
      <c r="C58" s="17"/>
      <c r="D58" s="17"/>
      <c r="E58" s="8">
        <f t="shared" si="0"/>
        <v>10597050</v>
      </c>
      <c r="F58" s="17"/>
      <c r="G58" s="17"/>
      <c r="H58" s="17"/>
      <c r="I58" s="10"/>
      <c r="J58" s="50"/>
      <c r="K58" s="50"/>
      <c r="L58" s="32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36">
      <c r="B59" s="2"/>
      <c r="C59" s="17"/>
      <c r="D59" s="17"/>
      <c r="E59" s="8">
        <f t="shared" si="0"/>
        <v>10597050</v>
      </c>
      <c r="F59" s="17"/>
      <c r="G59" s="17"/>
      <c r="H59" s="17"/>
      <c r="I59" s="10"/>
      <c r="J59" s="50"/>
      <c r="K59" s="50"/>
      <c r="L59" s="32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</row>
    <row r="60" spans="1:36">
      <c r="B60" s="2"/>
      <c r="C60" s="17"/>
      <c r="D60" s="17"/>
      <c r="E60" s="8">
        <f t="shared" si="0"/>
        <v>10597050</v>
      </c>
      <c r="F60" s="17"/>
      <c r="G60" s="17"/>
      <c r="H60" s="17"/>
      <c r="I60" s="10"/>
      <c r="J60" s="50"/>
      <c r="K60" s="5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</row>
    <row r="61" spans="1:36">
      <c r="B61" s="2"/>
      <c r="C61" s="17"/>
      <c r="D61" s="17"/>
      <c r="E61" s="8">
        <f t="shared" si="0"/>
        <v>10597050</v>
      </c>
      <c r="F61" s="17"/>
      <c r="G61" s="17"/>
      <c r="H61" s="17"/>
      <c r="I61" s="10"/>
      <c r="J61" s="54"/>
      <c r="K61" s="54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</row>
    <row r="62" spans="1:36">
      <c r="B62" s="32"/>
      <c r="C62" s="17"/>
      <c r="D62" s="17"/>
      <c r="E62" s="8">
        <f t="shared" si="0"/>
        <v>10597050</v>
      </c>
      <c r="F62" s="17"/>
      <c r="G62" s="17"/>
      <c r="H62" s="17"/>
      <c r="I62" s="10"/>
      <c r="J62" s="54"/>
      <c r="K62" s="48"/>
      <c r="L62" s="32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36">
      <c r="B63" s="39"/>
      <c r="C63" s="36"/>
      <c r="D63" s="36"/>
      <c r="E63" s="8">
        <f t="shared" si="0"/>
        <v>10597050</v>
      </c>
      <c r="F63" s="36"/>
      <c r="G63" s="36"/>
      <c r="H63" s="36"/>
      <c r="J63" s="54"/>
      <c r="K63" s="48"/>
      <c r="L63" s="32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</row>
    <row r="64" spans="1:36">
      <c r="B64" s="32"/>
      <c r="C64" s="17"/>
      <c r="D64" s="17"/>
      <c r="E64" s="8">
        <f t="shared" si="0"/>
        <v>10597050</v>
      </c>
      <c r="F64" s="17"/>
      <c r="G64" s="17"/>
      <c r="H64" s="17"/>
      <c r="I64" s="10"/>
      <c r="J64" s="50"/>
      <c r="K64" s="10"/>
      <c r="L64" s="32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</row>
    <row r="65" spans="2:36">
      <c r="B65" s="32"/>
      <c r="C65" s="17"/>
      <c r="D65" s="17"/>
      <c r="E65" s="8">
        <f t="shared" si="0"/>
        <v>10597050</v>
      </c>
      <c r="F65" s="17"/>
      <c r="G65" s="17"/>
      <c r="H65" s="17"/>
      <c r="I65" s="10"/>
      <c r="J65" s="54"/>
      <c r="K65" s="54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</row>
    <row r="66" spans="2:36">
      <c r="B66" s="32"/>
      <c r="C66" s="17"/>
      <c r="D66" s="17"/>
      <c r="E66" s="8">
        <f t="shared" si="0"/>
        <v>10597050</v>
      </c>
      <c r="F66" s="17"/>
      <c r="G66" s="17"/>
      <c r="H66" s="17"/>
      <c r="I66" s="10"/>
      <c r="J66" s="20"/>
      <c r="K66" s="20"/>
    </row>
    <row r="67" spans="2:36">
      <c r="B67" s="32"/>
      <c r="C67" s="17"/>
      <c r="D67" s="17"/>
      <c r="E67" s="8">
        <f t="shared" si="0"/>
        <v>10597050</v>
      </c>
      <c r="F67" s="17"/>
      <c r="G67" s="17"/>
      <c r="H67" s="17"/>
      <c r="I67" s="10"/>
      <c r="J67" s="20"/>
      <c r="K67" s="20"/>
    </row>
    <row r="68" spans="2:36">
      <c r="B68" s="32"/>
      <c r="C68" s="17"/>
      <c r="D68" s="17"/>
      <c r="E68" s="8">
        <f t="shared" si="0"/>
        <v>10597050</v>
      </c>
      <c r="F68" s="17"/>
      <c r="G68" s="17"/>
      <c r="H68" s="17"/>
      <c r="I68" s="10"/>
      <c r="J68" s="20"/>
      <c r="K68" s="20"/>
    </row>
    <row r="69" spans="2:36">
      <c r="B69" s="32"/>
      <c r="C69" s="17"/>
      <c r="D69" s="17"/>
      <c r="E69" s="8">
        <f t="shared" si="0"/>
        <v>10597050</v>
      </c>
      <c r="F69" s="17"/>
      <c r="G69" s="17"/>
      <c r="H69" s="17"/>
      <c r="I69" s="10"/>
      <c r="J69" s="20"/>
      <c r="K69" s="20"/>
    </row>
    <row r="70" spans="2:36">
      <c r="B70" s="32"/>
      <c r="C70" s="17"/>
      <c r="D70" s="17"/>
      <c r="E70" s="8">
        <f t="shared" ref="E70:E133" si="1">E69+C70+D70</f>
        <v>10597050</v>
      </c>
      <c r="F70" s="17"/>
      <c r="G70" s="17"/>
      <c r="H70" s="17"/>
      <c r="I70" s="10"/>
    </row>
    <row r="71" spans="2:36">
      <c r="B71" s="32"/>
      <c r="C71" s="17"/>
      <c r="D71" s="17"/>
      <c r="E71" s="8">
        <f t="shared" si="1"/>
        <v>10597050</v>
      </c>
      <c r="F71" s="17"/>
      <c r="G71" s="17"/>
      <c r="H71" s="17"/>
      <c r="I71" s="10"/>
    </row>
    <row r="72" spans="2:36">
      <c r="B72" s="32"/>
      <c r="C72" s="17"/>
      <c r="D72" s="17"/>
      <c r="E72" s="8">
        <f t="shared" si="1"/>
        <v>10597050</v>
      </c>
      <c r="F72" s="17"/>
      <c r="G72" s="17"/>
      <c r="H72" s="17"/>
      <c r="I72" s="10"/>
      <c r="M72" s="2"/>
    </row>
    <row r="73" spans="2:36">
      <c r="B73" s="32"/>
      <c r="C73" s="17"/>
      <c r="D73" s="17"/>
      <c r="E73" s="8">
        <f t="shared" si="1"/>
        <v>10597050</v>
      </c>
      <c r="F73" s="17"/>
      <c r="G73" s="17"/>
      <c r="H73" s="17"/>
      <c r="I73" s="10"/>
      <c r="M73" s="2"/>
    </row>
    <row r="74" spans="2:36">
      <c r="B74" s="32"/>
      <c r="C74" s="17"/>
      <c r="D74" s="17"/>
      <c r="E74" s="8">
        <f t="shared" si="1"/>
        <v>10597050</v>
      </c>
      <c r="F74" s="17"/>
      <c r="G74" s="17"/>
      <c r="H74" s="17"/>
      <c r="I74" s="10"/>
    </row>
    <row r="75" spans="2:36">
      <c r="B75" s="32"/>
      <c r="C75" s="17"/>
      <c r="D75" s="17"/>
      <c r="E75" s="8">
        <f t="shared" si="1"/>
        <v>10597050</v>
      </c>
      <c r="F75" s="17"/>
      <c r="G75" s="17"/>
      <c r="H75" s="17"/>
    </row>
    <row r="76" spans="2:36">
      <c r="B76" s="32"/>
      <c r="C76" s="17"/>
      <c r="D76" s="17"/>
      <c r="E76" s="8">
        <f t="shared" si="1"/>
        <v>10597050</v>
      </c>
      <c r="F76" s="17"/>
      <c r="G76" s="17"/>
      <c r="H76" s="17"/>
      <c r="I76" s="10"/>
    </row>
    <row r="77" spans="2:36">
      <c r="B77" s="32"/>
      <c r="C77" s="17"/>
      <c r="D77" s="17"/>
      <c r="E77" s="8">
        <f t="shared" si="1"/>
        <v>10597050</v>
      </c>
      <c r="F77" s="17"/>
      <c r="G77" s="17"/>
      <c r="H77" s="17"/>
      <c r="I77" s="10"/>
    </row>
    <row r="78" spans="2:36">
      <c r="B78" s="32"/>
      <c r="C78" s="17"/>
      <c r="D78" s="17"/>
      <c r="E78" s="8">
        <f t="shared" si="1"/>
        <v>10597050</v>
      </c>
      <c r="F78" s="17"/>
      <c r="G78" s="17"/>
      <c r="H78" s="17"/>
      <c r="I78" s="10"/>
    </row>
    <row r="79" spans="2:36">
      <c r="B79" s="32"/>
      <c r="C79" s="17"/>
      <c r="D79" s="17"/>
      <c r="E79" s="8">
        <f t="shared" si="1"/>
        <v>10597050</v>
      </c>
      <c r="F79" s="17"/>
      <c r="G79" s="17"/>
      <c r="H79" s="17"/>
      <c r="I79" s="10"/>
      <c r="J79" s="20"/>
      <c r="K79" s="20"/>
    </row>
    <row r="80" spans="2:36">
      <c r="B80" s="32"/>
      <c r="C80" s="17"/>
      <c r="D80" s="17"/>
      <c r="E80" s="8">
        <f t="shared" si="1"/>
        <v>10597050</v>
      </c>
      <c r="F80" s="17"/>
      <c r="G80" s="17"/>
      <c r="H80" s="17"/>
      <c r="I80" s="10"/>
    </row>
    <row r="81" spans="1:12">
      <c r="B81" s="32"/>
      <c r="C81" s="17"/>
      <c r="D81" s="17"/>
      <c r="E81" s="8">
        <f t="shared" si="1"/>
        <v>10597050</v>
      </c>
      <c r="F81" s="17"/>
      <c r="G81" s="17"/>
      <c r="H81" s="17"/>
      <c r="I81" s="10"/>
      <c r="J81" s="20"/>
      <c r="K81" s="20"/>
    </row>
    <row r="82" spans="1:12">
      <c r="B82" s="32"/>
      <c r="C82" s="17"/>
      <c r="D82" s="17"/>
      <c r="E82" s="8">
        <f t="shared" si="1"/>
        <v>10597050</v>
      </c>
      <c r="F82" s="17"/>
      <c r="G82" s="17"/>
      <c r="H82" s="17"/>
      <c r="I82" s="10"/>
      <c r="J82" s="20"/>
      <c r="K82" s="20"/>
    </row>
    <row r="83" spans="1:12">
      <c r="B83" s="32"/>
      <c r="C83" s="17"/>
      <c r="D83" s="17"/>
      <c r="E83" s="8">
        <f t="shared" si="1"/>
        <v>10597050</v>
      </c>
      <c r="F83" s="17"/>
      <c r="G83" s="17"/>
      <c r="H83" s="17"/>
      <c r="I83" s="10"/>
      <c r="J83" s="20"/>
      <c r="K83" s="20"/>
    </row>
    <row r="84" spans="1:12">
      <c r="B84" s="32"/>
      <c r="C84" s="36"/>
      <c r="D84" s="17"/>
      <c r="E84" s="8">
        <f t="shared" si="1"/>
        <v>10597050</v>
      </c>
      <c r="F84" s="36"/>
      <c r="G84" s="36"/>
      <c r="H84" s="36"/>
      <c r="I84" s="10"/>
    </row>
    <row r="85" spans="1:12">
      <c r="B85" s="32"/>
      <c r="C85" s="17"/>
      <c r="D85" s="17"/>
      <c r="E85" s="8">
        <f t="shared" si="1"/>
        <v>10597050</v>
      </c>
      <c r="F85" s="17"/>
      <c r="G85" s="17"/>
      <c r="H85" s="17"/>
      <c r="I85" s="10"/>
    </row>
    <row r="86" spans="1:12">
      <c r="B86" s="32"/>
      <c r="C86" s="17"/>
      <c r="D86" s="17"/>
      <c r="E86" s="8">
        <f t="shared" si="1"/>
        <v>10597050</v>
      </c>
      <c r="F86" s="17"/>
      <c r="G86" s="17"/>
      <c r="H86" s="17"/>
      <c r="I86" s="10"/>
    </row>
    <row r="87" spans="1:12">
      <c r="B87" s="32"/>
      <c r="C87" s="17"/>
      <c r="D87" s="17"/>
      <c r="E87" s="8">
        <f t="shared" si="1"/>
        <v>10597050</v>
      </c>
      <c r="F87" s="17"/>
      <c r="G87" s="17"/>
      <c r="H87" s="17"/>
      <c r="I87" s="10"/>
    </row>
    <row r="88" spans="1:12">
      <c r="B88" s="32"/>
      <c r="C88" s="17"/>
      <c r="D88" s="17"/>
      <c r="E88" s="8">
        <f t="shared" si="1"/>
        <v>10597050</v>
      </c>
      <c r="F88" s="17"/>
      <c r="G88" s="17"/>
      <c r="H88" s="17"/>
      <c r="I88" s="10"/>
      <c r="J88" s="10"/>
      <c r="K88" s="10"/>
      <c r="L88" s="10"/>
    </row>
    <row r="89" spans="1:12">
      <c r="B89" s="32"/>
      <c r="C89" s="17"/>
      <c r="D89" s="17"/>
      <c r="E89" s="8">
        <f t="shared" si="1"/>
        <v>10597050</v>
      </c>
      <c r="F89" s="17"/>
      <c r="G89" s="17"/>
      <c r="H89" s="17"/>
      <c r="I89" s="10"/>
    </row>
    <row r="90" spans="1:12">
      <c r="B90" s="32"/>
      <c r="C90" s="17"/>
      <c r="D90" s="17"/>
      <c r="E90" s="8">
        <f t="shared" si="1"/>
        <v>10597050</v>
      </c>
      <c r="F90" s="17"/>
      <c r="G90" s="17"/>
      <c r="H90" s="17"/>
      <c r="I90" s="10"/>
      <c r="J90" s="10"/>
      <c r="K90" s="10"/>
    </row>
    <row r="91" spans="1:12">
      <c r="B91" s="2"/>
      <c r="C91" s="16"/>
      <c r="D91" s="16"/>
      <c r="E91" s="8">
        <f t="shared" si="1"/>
        <v>10597050</v>
      </c>
      <c r="F91" s="10"/>
      <c r="G91" s="10"/>
      <c r="H91" s="10"/>
      <c r="I91" s="10"/>
      <c r="J91" s="10"/>
      <c r="K91" s="10"/>
    </row>
    <row r="92" spans="1:12">
      <c r="B92" s="2"/>
      <c r="C92" s="16"/>
      <c r="D92" s="16"/>
      <c r="E92" s="8">
        <f t="shared" si="1"/>
        <v>10597050</v>
      </c>
      <c r="F92" s="10"/>
      <c r="G92" s="10"/>
      <c r="H92" s="17"/>
      <c r="I92" s="10"/>
      <c r="J92" s="10"/>
      <c r="K92" s="10"/>
    </row>
    <row r="93" spans="1:12">
      <c r="B93" s="39"/>
      <c r="C93" s="36"/>
      <c r="D93" s="36"/>
      <c r="E93" s="8">
        <f t="shared" si="1"/>
        <v>10597050</v>
      </c>
      <c r="F93" s="48"/>
      <c r="G93" s="48"/>
      <c r="H93" s="36"/>
      <c r="I93" s="10"/>
      <c r="J93" s="10"/>
      <c r="K93" s="10"/>
    </row>
    <row r="94" spans="1:12">
      <c r="B94" s="2"/>
      <c r="C94" s="16"/>
      <c r="D94" s="16"/>
      <c r="E94" s="8">
        <f t="shared" si="1"/>
        <v>10597050</v>
      </c>
      <c r="F94" s="17"/>
      <c r="G94" s="17"/>
      <c r="H94" s="10"/>
      <c r="I94" s="48"/>
      <c r="J94" s="10"/>
      <c r="K94" s="10"/>
    </row>
    <row r="95" spans="1:12">
      <c r="B95" s="2"/>
      <c r="C95" s="16"/>
      <c r="D95" s="16"/>
      <c r="E95" s="8">
        <f t="shared" si="1"/>
        <v>10597050</v>
      </c>
      <c r="F95" s="17"/>
      <c r="G95" s="17"/>
      <c r="H95" s="17"/>
      <c r="I95" s="48"/>
      <c r="J95" s="10"/>
      <c r="K95" s="10"/>
    </row>
    <row r="96" spans="1:12">
      <c r="A96" s="44"/>
      <c r="B96" s="44"/>
      <c r="C96" s="43"/>
      <c r="D96" s="43">
        <v>-52050</v>
      </c>
      <c r="E96" s="8">
        <f t="shared" si="1"/>
        <v>10545000</v>
      </c>
      <c r="F96" s="43"/>
      <c r="G96" s="43"/>
      <c r="H96" s="43"/>
      <c r="I96" s="44" t="s">
        <v>263</v>
      </c>
    </row>
    <row r="97" spans="2:14">
      <c r="B97" s="39"/>
      <c r="C97" s="17"/>
      <c r="D97" s="17"/>
      <c r="E97" s="8">
        <f t="shared" si="1"/>
        <v>10545000</v>
      </c>
      <c r="F97" s="17"/>
      <c r="G97" s="17"/>
      <c r="H97" s="17"/>
      <c r="I97" s="10"/>
    </row>
    <row r="98" spans="2:14">
      <c r="B98" s="32"/>
      <c r="C98" s="17"/>
      <c r="D98" s="17"/>
      <c r="E98" s="8">
        <f t="shared" si="1"/>
        <v>10545000</v>
      </c>
      <c r="F98" s="17"/>
      <c r="G98" s="17"/>
      <c r="H98" s="17"/>
      <c r="I98" s="10"/>
    </row>
    <row r="99" spans="2:14">
      <c r="B99" s="39"/>
      <c r="C99" s="17"/>
      <c r="D99" s="17"/>
      <c r="E99" s="8">
        <f t="shared" si="1"/>
        <v>10545000</v>
      </c>
      <c r="F99" s="36"/>
      <c r="G99" s="36"/>
      <c r="H99" s="36"/>
    </row>
    <row r="100" spans="2:14">
      <c r="B100" s="2"/>
      <c r="C100" s="16"/>
      <c r="D100" s="16"/>
      <c r="E100" s="8">
        <f t="shared" si="1"/>
        <v>10545000</v>
      </c>
      <c r="F100" s="17"/>
      <c r="G100" s="17"/>
      <c r="H100" s="17"/>
      <c r="I100" s="10"/>
      <c r="K100" s="44" t="s">
        <v>790</v>
      </c>
    </row>
    <row r="101" spans="2:14">
      <c r="B101" s="2"/>
      <c r="C101" s="16"/>
      <c r="D101" s="16"/>
      <c r="E101" s="8">
        <f t="shared" si="1"/>
        <v>10545000</v>
      </c>
      <c r="F101" s="17"/>
      <c r="G101" s="17"/>
      <c r="H101" s="17"/>
      <c r="I101" s="48"/>
      <c r="J101" s="48"/>
      <c r="K101" s="44" t="s">
        <v>784</v>
      </c>
      <c r="L101" s="53">
        <v>-18000000</v>
      </c>
      <c r="M101" s="44" t="s">
        <v>788</v>
      </c>
      <c r="N101" s="44"/>
    </row>
    <row r="102" spans="2:14">
      <c r="B102" s="2"/>
      <c r="C102" s="16"/>
      <c r="D102" s="16"/>
      <c r="E102" s="8">
        <f t="shared" si="1"/>
        <v>10545000</v>
      </c>
      <c r="F102" s="17"/>
      <c r="G102" s="17"/>
      <c r="H102" s="17"/>
      <c r="I102" s="48"/>
      <c r="J102" s="48"/>
      <c r="K102" s="44" t="s">
        <v>784</v>
      </c>
      <c r="L102" s="53">
        <v>-35000000</v>
      </c>
      <c r="M102" s="44" t="s">
        <v>789</v>
      </c>
      <c r="N102" s="44"/>
    </row>
    <row r="103" spans="2:14">
      <c r="B103" s="2"/>
      <c r="C103" s="16"/>
      <c r="D103" s="16"/>
      <c r="E103" s="8">
        <f t="shared" si="1"/>
        <v>10545000</v>
      </c>
      <c r="F103" s="16"/>
      <c r="G103" s="16"/>
      <c r="H103" s="16"/>
      <c r="I103" s="48"/>
      <c r="J103" s="48"/>
      <c r="K103" s="44" t="s">
        <v>784</v>
      </c>
      <c r="L103" s="53">
        <v>-10000000</v>
      </c>
      <c r="M103" s="44" t="s">
        <v>782</v>
      </c>
      <c r="N103" s="44"/>
    </row>
    <row r="104" spans="2:14">
      <c r="B104" s="2"/>
      <c r="C104" s="16"/>
      <c r="D104" s="16"/>
      <c r="E104" s="8">
        <f t="shared" si="1"/>
        <v>10545000</v>
      </c>
      <c r="F104" s="16"/>
      <c r="G104" s="16"/>
      <c r="H104" s="16"/>
      <c r="I104" s="54"/>
      <c r="J104" s="48"/>
      <c r="K104" s="44" t="s">
        <v>785</v>
      </c>
      <c r="L104" s="53">
        <f>SUM(L101:L103)</f>
        <v>-63000000</v>
      </c>
      <c r="M104" s="44"/>
      <c r="N104" s="44"/>
    </row>
    <row r="105" spans="2:14">
      <c r="B105" s="2"/>
      <c r="C105" s="16"/>
      <c r="D105" s="16"/>
      <c r="E105" s="8">
        <f t="shared" si="1"/>
        <v>10545000</v>
      </c>
      <c r="F105" s="16"/>
      <c r="G105" s="16"/>
      <c r="H105" s="16"/>
      <c r="I105" s="48"/>
      <c r="J105" s="48"/>
      <c r="K105" s="44"/>
      <c r="L105" s="53">
        <v>80000000</v>
      </c>
      <c r="M105" s="44" t="s">
        <v>713</v>
      </c>
      <c r="N105" s="44"/>
    </row>
    <row r="106" spans="2:14">
      <c r="B106" s="2"/>
      <c r="C106" s="16"/>
      <c r="D106" s="16"/>
      <c r="E106" s="8">
        <f t="shared" si="1"/>
        <v>10545000</v>
      </c>
      <c r="F106" s="16"/>
      <c r="G106" s="16"/>
      <c r="H106" s="16"/>
      <c r="I106" s="48"/>
      <c r="J106" s="48"/>
      <c r="K106" s="44"/>
      <c r="L106" s="53">
        <f>L104+L105</f>
        <v>17000000</v>
      </c>
      <c r="M106" s="44" t="s">
        <v>714</v>
      </c>
      <c r="N106" s="44"/>
    </row>
    <row r="107" spans="2:14">
      <c r="B107" s="2"/>
      <c r="C107" s="16"/>
      <c r="D107" s="16"/>
      <c r="E107" s="8">
        <f t="shared" si="1"/>
        <v>10545000</v>
      </c>
      <c r="F107" s="16"/>
      <c r="G107" s="16"/>
      <c r="H107" s="16"/>
      <c r="I107" s="10"/>
      <c r="J107" s="10"/>
      <c r="K107" s="44" t="s">
        <v>784</v>
      </c>
      <c r="L107" s="53">
        <v>-10000000</v>
      </c>
      <c r="M107" s="44" t="s">
        <v>783</v>
      </c>
      <c r="N107" s="19"/>
    </row>
    <row r="108" spans="2:14">
      <c r="B108" s="2"/>
      <c r="C108" s="16"/>
      <c r="D108" s="16"/>
      <c r="E108" s="8">
        <f t="shared" si="1"/>
        <v>10545000</v>
      </c>
      <c r="F108" s="16"/>
      <c r="G108" s="16"/>
      <c r="H108" s="16"/>
      <c r="K108" s="44" t="s">
        <v>784</v>
      </c>
      <c r="L108" s="53">
        <v>-7000000</v>
      </c>
      <c r="M108" s="44" t="s">
        <v>786</v>
      </c>
      <c r="N108" s="19"/>
    </row>
    <row r="109" spans="2:14">
      <c r="B109" s="2"/>
      <c r="C109" s="16"/>
      <c r="D109" s="16"/>
      <c r="E109" s="8">
        <f t="shared" si="1"/>
        <v>10545000</v>
      </c>
      <c r="F109" s="16"/>
      <c r="G109" s="16"/>
      <c r="H109" s="16"/>
      <c r="K109" s="44" t="s">
        <v>714</v>
      </c>
      <c r="L109" s="53">
        <f>L106+L107+L108</f>
        <v>0</v>
      </c>
    </row>
    <row r="110" spans="2:14">
      <c r="B110" s="2"/>
      <c r="C110" s="16"/>
      <c r="D110" s="16"/>
      <c r="E110" s="8">
        <f t="shared" si="1"/>
        <v>10545000</v>
      </c>
      <c r="F110" s="16"/>
      <c r="G110" s="16"/>
      <c r="H110" s="16"/>
    </row>
    <row r="111" spans="2:14">
      <c r="B111" s="2"/>
      <c r="C111" s="17"/>
      <c r="D111" s="17"/>
      <c r="E111" s="8">
        <f t="shared" si="1"/>
        <v>10545000</v>
      </c>
      <c r="F111" s="17"/>
      <c r="G111" s="17"/>
      <c r="H111" s="17"/>
      <c r="I111" s="10"/>
    </row>
    <row r="112" spans="2:14">
      <c r="B112" s="32"/>
      <c r="C112" s="17"/>
      <c r="D112" s="17"/>
      <c r="E112" s="8">
        <f t="shared" si="1"/>
        <v>10545000</v>
      </c>
      <c r="F112" s="17"/>
      <c r="G112" s="17"/>
      <c r="H112" s="17"/>
      <c r="I112" s="10"/>
      <c r="J112" s="10"/>
      <c r="K112" s="10"/>
      <c r="L112" s="10"/>
      <c r="M112" s="10"/>
    </row>
    <row r="113" spans="2:13">
      <c r="B113" s="32"/>
      <c r="C113" s="17"/>
      <c r="D113" s="17"/>
      <c r="E113" s="8">
        <f t="shared" si="1"/>
        <v>10545000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32"/>
      <c r="C114" s="17"/>
      <c r="D114" s="17"/>
      <c r="E114" s="8">
        <f t="shared" si="1"/>
        <v>10545000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2"/>
      <c r="C115" s="16"/>
      <c r="D115" s="16"/>
      <c r="E115" s="8">
        <f t="shared" si="1"/>
        <v>10545000</v>
      </c>
      <c r="F115" s="17"/>
      <c r="G115" s="17"/>
      <c r="H115" s="17"/>
      <c r="I115" s="10"/>
      <c r="J115" s="10"/>
      <c r="K115" s="10"/>
      <c r="L115" s="10"/>
      <c r="M115" s="10"/>
    </row>
    <row r="116" spans="2:13">
      <c r="B116" s="2"/>
      <c r="C116" s="16"/>
      <c r="D116" s="16"/>
      <c r="E116" s="8">
        <f t="shared" si="1"/>
        <v>10545000</v>
      </c>
      <c r="F116" s="17"/>
      <c r="G116" s="17"/>
      <c r="H116" s="17"/>
      <c r="I116" s="10"/>
      <c r="J116" s="10"/>
      <c r="K116" s="10"/>
      <c r="L116" s="10"/>
      <c r="M116" s="10"/>
    </row>
    <row r="117" spans="2:13">
      <c r="B117" s="2"/>
      <c r="C117" s="16"/>
      <c r="D117" s="16"/>
      <c r="E117" s="8">
        <f t="shared" si="1"/>
        <v>10545000</v>
      </c>
      <c r="F117" s="17"/>
      <c r="G117" s="17"/>
      <c r="H117" s="17"/>
      <c r="I117" s="10"/>
      <c r="J117" s="10"/>
      <c r="K117" s="10"/>
      <c r="L117" s="10"/>
      <c r="M117" s="10"/>
    </row>
    <row r="118" spans="2:13">
      <c r="B118" s="2"/>
      <c r="C118" s="16"/>
      <c r="D118" s="16"/>
      <c r="E118" s="8">
        <f t="shared" si="1"/>
        <v>10545000</v>
      </c>
      <c r="F118" s="16"/>
      <c r="G118" s="16"/>
      <c r="H118" s="16"/>
    </row>
    <row r="119" spans="2:13">
      <c r="B119" s="2"/>
      <c r="C119" s="16"/>
      <c r="D119" s="16"/>
      <c r="E119" s="8">
        <f t="shared" si="1"/>
        <v>10545000</v>
      </c>
      <c r="F119" s="16"/>
      <c r="G119" s="16"/>
      <c r="H119" s="16"/>
    </row>
    <row r="120" spans="2:13">
      <c r="B120" s="2"/>
      <c r="C120" s="16"/>
      <c r="D120" s="16"/>
      <c r="E120" s="8">
        <f t="shared" si="1"/>
        <v>10545000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10545000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10545000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10545000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10545000</v>
      </c>
      <c r="F124" s="16"/>
      <c r="G124" s="16"/>
      <c r="H124" s="16"/>
    </row>
    <row r="125" spans="2:13">
      <c r="B125" s="2"/>
      <c r="C125" s="16"/>
      <c r="D125" s="16"/>
      <c r="E125" s="8">
        <f t="shared" si="1"/>
        <v>10545000</v>
      </c>
      <c r="F125" s="16"/>
      <c r="G125" s="16"/>
      <c r="H125" s="16"/>
    </row>
    <row r="126" spans="2:13">
      <c r="B126" s="2"/>
      <c r="C126" s="16"/>
      <c r="D126" s="16"/>
      <c r="E126" s="8">
        <f t="shared" si="1"/>
        <v>10545000</v>
      </c>
      <c r="F126" s="16"/>
      <c r="G126" s="16"/>
      <c r="H126" s="16"/>
    </row>
    <row r="127" spans="2:13">
      <c r="B127" s="2"/>
      <c r="C127" s="16"/>
      <c r="D127" s="16"/>
      <c r="E127" s="8">
        <f t="shared" si="1"/>
        <v>10545000</v>
      </c>
      <c r="F127" s="16"/>
      <c r="G127" s="16"/>
      <c r="H127" s="16"/>
    </row>
    <row r="128" spans="2:13">
      <c r="C128" s="16"/>
      <c r="D128" s="16"/>
      <c r="E128" s="8">
        <f t="shared" si="1"/>
        <v>10545000</v>
      </c>
      <c r="G128" s="16"/>
      <c r="I128" s="24"/>
    </row>
    <row r="129" spans="2:9">
      <c r="C129" s="16"/>
      <c r="D129" s="16"/>
      <c r="E129" s="8">
        <f t="shared" si="1"/>
        <v>10545000</v>
      </c>
      <c r="I129" s="24"/>
    </row>
    <row r="130" spans="2:9">
      <c r="B130" s="2"/>
      <c r="C130" s="16"/>
      <c r="D130" s="16"/>
      <c r="E130" s="8">
        <f t="shared" si="1"/>
        <v>10545000</v>
      </c>
      <c r="F130" s="16"/>
      <c r="G130" s="16"/>
      <c r="H130" s="16"/>
    </row>
    <row r="131" spans="2:9">
      <c r="C131" s="16"/>
      <c r="D131" s="16"/>
      <c r="E131" s="8">
        <f t="shared" si="1"/>
        <v>10545000</v>
      </c>
      <c r="F131" s="16"/>
      <c r="G131" s="16"/>
      <c r="H131" s="16"/>
    </row>
    <row r="132" spans="2:9">
      <c r="C132" s="16"/>
      <c r="D132" s="16"/>
      <c r="E132" s="8">
        <f t="shared" si="1"/>
        <v>10545000</v>
      </c>
      <c r="F132" s="16"/>
      <c r="G132" s="16"/>
      <c r="H132" s="16"/>
    </row>
    <row r="133" spans="2:9">
      <c r="C133" s="16"/>
      <c r="D133" s="16"/>
      <c r="E133" s="8">
        <f t="shared" si="1"/>
        <v>10545000</v>
      </c>
      <c r="F133" s="16"/>
      <c r="G133" s="16"/>
      <c r="H133" s="16"/>
    </row>
    <row r="134" spans="2:9">
      <c r="C134" s="16"/>
      <c r="D134" s="16"/>
      <c r="E134" s="8">
        <f t="shared" ref="E134:E156" si="2">E133+C134+D134</f>
        <v>10545000</v>
      </c>
      <c r="F134" s="16"/>
      <c r="G134" s="16"/>
      <c r="H134" s="16"/>
    </row>
    <row r="135" spans="2:9">
      <c r="B135" s="2"/>
      <c r="C135" s="16"/>
      <c r="D135" s="16"/>
      <c r="E135" s="8">
        <f t="shared" si="2"/>
        <v>10545000</v>
      </c>
      <c r="F135" s="16"/>
      <c r="G135" s="16"/>
      <c r="H135" s="16"/>
    </row>
    <row r="136" spans="2:9">
      <c r="B136" s="2"/>
      <c r="C136" s="16"/>
      <c r="D136" s="16"/>
      <c r="E136" s="8">
        <f t="shared" si="2"/>
        <v>10545000</v>
      </c>
      <c r="F136" s="16"/>
      <c r="G136" s="16"/>
      <c r="H136" s="16"/>
    </row>
    <row r="137" spans="2:9">
      <c r="C137" s="16"/>
      <c r="D137" s="16"/>
      <c r="E137" s="8">
        <f t="shared" si="2"/>
        <v>10545000</v>
      </c>
      <c r="F137" s="16"/>
      <c r="G137" s="16"/>
      <c r="H137" s="16"/>
    </row>
    <row r="138" spans="2:9">
      <c r="C138" s="16"/>
      <c r="D138" s="16"/>
      <c r="E138" s="8">
        <f t="shared" si="2"/>
        <v>10545000</v>
      </c>
      <c r="F138" s="16"/>
      <c r="G138" s="16"/>
      <c r="H138" s="16"/>
    </row>
    <row r="139" spans="2:9">
      <c r="C139" s="16"/>
      <c r="D139" s="16"/>
      <c r="E139" s="8">
        <f t="shared" si="2"/>
        <v>10545000</v>
      </c>
      <c r="F139" s="16"/>
      <c r="G139" s="16"/>
      <c r="H139" s="16"/>
    </row>
    <row r="140" spans="2:9">
      <c r="C140" s="16"/>
      <c r="D140" s="16"/>
      <c r="E140" s="8">
        <f t="shared" si="2"/>
        <v>10545000</v>
      </c>
      <c r="F140" s="16"/>
      <c r="G140" s="16"/>
      <c r="H140" s="16"/>
    </row>
    <row r="141" spans="2:9">
      <c r="C141" s="16"/>
      <c r="D141" s="16"/>
      <c r="E141" s="8">
        <f t="shared" si="2"/>
        <v>10545000</v>
      </c>
      <c r="F141" s="16"/>
      <c r="G141" s="16"/>
      <c r="H141" s="16"/>
    </row>
    <row r="142" spans="2:9">
      <c r="C142" s="16"/>
      <c r="D142" s="16"/>
      <c r="E142" s="8">
        <f t="shared" si="2"/>
        <v>10545000</v>
      </c>
      <c r="F142" s="16"/>
      <c r="G142" s="16"/>
      <c r="H142" s="16"/>
    </row>
    <row r="143" spans="2:9">
      <c r="C143" s="16"/>
      <c r="D143" s="16"/>
      <c r="E143" s="8">
        <f t="shared" si="2"/>
        <v>10545000</v>
      </c>
      <c r="F143" s="16"/>
      <c r="G143" s="16"/>
      <c r="H143" s="16"/>
    </row>
    <row r="144" spans="2:9">
      <c r="C144" s="16"/>
      <c r="D144" s="16"/>
      <c r="E144" s="8">
        <f t="shared" si="2"/>
        <v>10545000</v>
      </c>
      <c r="F144" s="16"/>
      <c r="G144" s="16"/>
      <c r="H144" s="16"/>
    </row>
    <row r="145" spans="3:12">
      <c r="C145" s="16"/>
      <c r="D145" s="16"/>
      <c r="E145" s="8">
        <f t="shared" si="2"/>
        <v>10545000</v>
      </c>
      <c r="F145" s="16"/>
      <c r="G145" s="16"/>
      <c r="H145" s="16"/>
    </row>
    <row r="146" spans="3:12">
      <c r="C146" s="16"/>
      <c r="D146" s="16"/>
      <c r="E146" s="8">
        <f t="shared" si="2"/>
        <v>10545000</v>
      </c>
      <c r="F146" s="16"/>
      <c r="G146" s="16"/>
      <c r="H146" s="16"/>
    </row>
    <row r="147" spans="3:12">
      <c r="C147" s="16"/>
      <c r="D147" s="16"/>
      <c r="E147" s="8">
        <f t="shared" si="2"/>
        <v>10545000</v>
      </c>
      <c r="F147" s="16"/>
      <c r="G147" s="16"/>
      <c r="H147" s="16"/>
    </row>
    <row r="148" spans="3:12">
      <c r="C148" s="16"/>
      <c r="D148" s="16"/>
      <c r="E148" s="8">
        <f>E147+C148+D148</f>
        <v>10545000</v>
      </c>
      <c r="F148" s="16"/>
      <c r="G148" s="16"/>
      <c r="H148" s="16"/>
    </row>
    <row r="149" spans="3:12">
      <c r="C149" s="16"/>
      <c r="D149" s="16"/>
      <c r="E149" s="8">
        <f t="shared" si="2"/>
        <v>10545000</v>
      </c>
      <c r="F149" s="16"/>
      <c r="G149" s="16"/>
      <c r="H149" s="16"/>
    </row>
    <row r="150" spans="3:12">
      <c r="C150" s="16"/>
      <c r="D150" s="16"/>
      <c r="E150" s="8">
        <f t="shared" si="2"/>
        <v>10545000</v>
      </c>
      <c r="F150" s="16"/>
      <c r="G150" s="16"/>
      <c r="H150" s="16"/>
    </row>
    <row r="151" spans="3:12">
      <c r="C151" s="16"/>
      <c r="D151" s="16">
        <v>-10000000</v>
      </c>
      <c r="E151" s="8">
        <f t="shared" si="2"/>
        <v>545000</v>
      </c>
      <c r="F151" s="16"/>
      <c r="G151" s="16"/>
      <c r="H151" s="16"/>
      <c r="I151" s="1" t="s">
        <v>557</v>
      </c>
    </row>
    <row r="152" spans="3:12">
      <c r="C152" s="16"/>
      <c r="D152" s="16"/>
      <c r="E152" s="8">
        <f t="shared" si="2"/>
        <v>545000</v>
      </c>
      <c r="F152" s="16"/>
      <c r="G152" s="16"/>
      <c r="H152" s="16"/>
      <c r="I152" s="2"/>
    </row>
    <row r="153" spans="3:12">
      <c r="C153" s="16"/>
      <c r="D153" s="16"/>
      <c r="E153" s="8">
        <f t="shared" si="2"/>
        <v>545000</v>
      </c>
      <c r="F153" s="16"/>
      <c r="G153" s="16"/>
      <c r="H153" s="16"/>
      <c r="J153" s="4"/>
    </row>
    <row r="154" spans="3:12">
      <c r="C154" s="16"/>
      <c r="D154" s="16"/>
      <c r="E154" s="8">
        <f t="shared" si="2"/>
        <v>545000</v>
      </c>
      <c r="F154" s="16"/>
      <c r="G154" s="16"/>
      <c r="H154" s="16"/>
      <c r="J154" s="4"/>
      <c r="K154" s="2"/>
      <c r="L154" s="20"/>
    </row>
    <row r="155" spans="3:12">
      <c r="C155" s="16"/>
      <c r="D155" s="16"/>
      <c r="E155" s="8">
        <f>E154+C155+D155</f>
        <v>545000</v>
      </c>
      <c r="F155" s="16"/>
      <c r="G155" s="16"/>
      <c r="H155" s="16"/>
      <c r="J155" s="4"/>
    </row>
    <row r="156" spans="3:12">
      <c r="C156" s="4"/>
      <c r="D156" s="16"/>
      <c r="E156" s="8">
        <f t="shared" si="2"/>
        <v>545000</v>
      </c>
      <c r="F156" s="4"/>
      <c r="G156" s="4"/>
      <c r="H156" s="4"/>
      <c r="J156" s="4"/>
    </row>
    <row r="157" spans="3:12">
      <c r="C157" s="4"/>
      <c r="D157" s="4"/>
      <c r="E157" s="8"/>
      <c r="F157" s="4"/>
      <c r="G157" s="4"/>
      <c r="H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C160" s="4"/>
      <c r="D160" s="4"/>
      <c r="E160" s="8"/>
      <c r="F160" s="4"/>
      <c r="G160" s="4"/>
      <c r="H160" s="4"/>
    </row>
    <row r="161" spans="3:8">
      <c r="C161" s="4"/>
      <c r="D161" s="4"/>
      <c r="E161" s="8"/>
      <c r="F161" s="4"/>
      <c r="G161" s="4"/>
      <c r="H161" s="4"/>
    </row>
    <row r="162" spans="3:8">
      <c r="C162" s="4"/>
      <c r="D162" s="4"/>
      <c r="E162" s="8"/>
      <c r="F162" s="4"/>
      <c r="G162" s="4"/>
      <c r="H162" s="4"/>
    </row>
    <row r="163" spans="3:8">
      <c r="E163" s="7"/>
    </row>
    <row r="164" spans="3:8">
      <c r="E164" s="7"/>
    </row>
    <row r="165" spans="3:8">
      <c r="E165" s="7"/>
    </row>
  </sheetData>
  <pageMargins left="0.7" right="0.7" top="0.75" bottom="0.75" header="0.3" footer="0.3"/>
  <pageSetup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>
  <dimension ref="A2:AJ166"/>
  <sheetViews>
    <sheetView workbookViewId="0">
      <selection activeCell="I25" sqref="I25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3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3">
      <c r="C3" s="3"/>
      <c r="D3" s="3"/>
      <c r="E3" s="6"/>
      <c r="I3" s="3"/>
      <c r="L3" s="68"/>
      <c r="M3" s="68"/>
    </row>
    <row r="4" spans="2:13">
      <c r="B4" s="13" t="s">
        <v>36</v>
      </c>
      <c r="C4" s="13"/>
      <c r="D4" s="13"/>
      <c r="E4" s="14">
        <v>10597050</v>
      </c>
      <c r="F4" s="29">
        <v>0</v>
      </c>
      <c r="G4" s="13"/>
      <c r="H4" s="22">
        <v>25570100</v>
      </c>
      <c r="K4" s="69" t="s">
        <v>1247</v>
      </c>
      <c r="L4" s="47"/>
    </row>
    <row r="5" spans="2:13">
      <c r="B5" s="2"/>
      <c r="C5" s="16"/>
      <c r="D5" s="16"/>
      <c r="E5" s="8">
        <f>E4+C5+D5</f>
        <v>10597050</v>
      </c>
      <c r="F5" s="17"/>
      <c r="G5" s="17"/>
      <c r="H5" s="17"/>
      <c r="K5" s="47">
        <v>44294</v>
      </c>
      <c r="L5" s="70">
        <v>10000000</v>
      </c>
    </row>
    <row r="6" spans="2:13">
      <c r="B6" s="32">
        <v>44503</v>
      </c>
      <c r="C6" s="17"/>
      <c r="D6" s="17"/>
      <c r="E6" s="9">
        <f t="shared" ref="E6:E70" si="0">E5+C6+D6</f>
        <v>10597050</v>
      </c>
      <c r="F6" s="17"/>
      <c r="G6" s="17"/>
      <c r="H6" s="17">
        <v>472000</v>
      </c>
      <c r="I6" s="10" t="s">
        <v>1381</v>
      </c>
      <c r="J6" s="10"/>
      <c r="K6" s="47">
        <v>44308</v>
      </c>
      <c r="L6" s="70">
        <v>49500000</v>
      </c>
    </row>
    <row r="7" spans="2:13">
      <c r="B7" s="32">
        <v>44503</v>
      </c>
      <c r="C7" s="17"/>
      <c r="D7" s="17"/>
      <c r="E7" s="9">
        <f>E6+C7+D7</f>
        <v>10597050</v>
      </c>
      <c r="F7" s="17"/>
      <c r="G7" s="17"/>
      <c r="H7" s="17">
        <v>700000</v>
      </c>
      <c r="I7" s="10" t="s">
        <v>1386</v>
      </c>
      <c r="J7" s="10"/>
      <c r="K7" s="47">
        <v>44312</v>
      </c>
      <c r="L7" s="70">
        <v>20000000</v>
      </c>
    </row>
    <row r="8" spans="2:13">
      <c r="B8" s="32">
        <v>44503</v>
      </c>
      <c r="C8" s="17">
        <v>220000</v>
      </c>
      <c r="D8" s="17"/>
      <c r="E8" s="9">
        <f t="shared" si="0"/>
        <v>10817050</v>
      </c>
      <c r="F8" s="17"/>
      <c r="G8" s="17"/>
      <c r="H8" s="17"/>
      <c r="I8" s="10" t="s">
        <v>1382</v>
      </c>
      <c r="J8" s="10"/>
      <c r="K8" s="47">
        <v>44320</v>
      </c>
      <c r="L8" s="70">
        <v>5500000</v>
      </c>
    </row>
    <row r="9" spans="2:13">
      <c r="B9" s="32">
        <v>44505</v>
      </c>
      <c r="C9" s="17"/>
      <c r="D9" s="17"/>
      <c r="E9" s="9">
        <f t="shared" si="0"/>
        <v>10817050</v>
      </c>
      <c r="F9" s="17"/>
      <c r="G9" s="17"/>
      <c r="H9" s="17">
        <v>140000</v>
      </c>
      <c r="I9" s="10" t="s">
        <v>1383</v>
      </c>
      <c r="J9" s="10"/>
      <c r="K9" s="68"/>
      <c r="L9" s="71">
        <f>SUM(L5:L8)</f>
        <v>85000000</v>
      </c>
    </row>
    <row r="10" spans="2:13">
      <c r="B10" s="2">
        <v>44505</v>
      </c>
      <c r="C10" s="17">
        <v>75000</v>
      </c>
      <c r="D10" s="17"/>
      <c r="E10" s="9">
        <f t="shared" si="0"/>
        <v>10892050</v>
      </c>
      <c r="F10" s="17"/>
      <c r="G10" s="17"/>
      <c r="H10" s="17"/>
      <c r="I10" s="10" t="s">
        <v>1384</v>
      </c>
      <c r="J10" s="10"/>
      <c r="K10" s="10"/>
    </row>
    <row r="11" spans="2:13">
      <c r="B11" s="2">
        <v>44508</v>
      </c>
      <c r="C11" s="17"/>
      <c r="D11" s="17">
        <v>-7000</v>
      </c>
      <c r="E11" s="9">
        <f t="shared" si="0"/>
        <v>10885050</v>
      </c>
      <c r="F11" s="17"/>
      <c r="G11" s="17"/>
      <c r="H11" s="17"/>
      <c r="I11" s="10" t="s">
        <v>1385</v>
      </c>
      <c r="J11" s="50"/>
      <c r="K11" s="1" t="s">
        <v>1248</v>
      </c>
    </row>
    <row r="12" spans="2:13">
      <c r="B12" s="2">
        <v>44508</v>
      </c>
      <c r="C12" s="17">
        <v>50000</v>
      </c>
      <c r="D12" s="17"/>
      <c r="E12" s="9">
        <f t="shared" si="0"/>
        <v>10935050</v>
      </c>
      <c r="F12" s="17"/>
      <c r="G12" s="17"/>
      <c r="H12" s="17"/>
      <c r="I12" s="10" t="s">
        <v>1387</v>
      </c>
      <c r="J12" s="50"/>
      <c r="K12" s="2">
        <v>43649</v>
      </c>
      <c r="L12" s="20">
        <v>68000000</v>
      </c>
      <c r="M12" s="1" t="s">
        <v>1249</v>
      </c>
    </row>
    <row r="13" spans="2:13">
      <c r="B13" s="32">
        <v>44509</v>
      </c>
      <c r="C13" s="17"/>
      <c r="D13" s="17"/>
      <c r="E13" s="9">
        <f t="shared" si="0"/>
        <v>10935050</v>
      </c>
      <c r="F13" s="17"/>
      <c r="G13" s="17"/>
      <c r="H13" s="17">
        <v>-42600</v>
      </c>
      <c r="I13" s="10" t="s">
        <v>494</v>
      </c>
      <c r="J13" s="50"/>
      <c r="K13" s="32">
        <v>43649</v>
      </c>
      <c r="L13" s="16">
        <v>-1300000</v>
      </c>
      <c r="M13" s="1" t="s">
        <v>1250</v>
      </c>
    </row>
    <row r="14" spans="2:13">
      <c r="B14" s="32">
        <v>44509</v>
      </c>
      <c r="C14" s="17"/>
      <c r="D14" s="17">
        <v>-20000</v>
      </c>
      <c r="E14" s="9">
        <f t="shared" si="0"/>
        <v>10915050</v>
      </c>
      <c r="F14" s="17"/>
      <c r="G14" s="17"/>
      <c r="H14" s="17"/>
      <c r="I14" s="1" t="s">
        <v>1389</v>
      </c>
      <c r="J14" s="50"/>
      <c r="K14" s="2">
        <v>44357</v>
      </c>
      <c r="L14" s="20">
        <v>600000</v>
      </c>
      <c r="M14" s="10" t="s">
        <v>1251</v>
      </c>
    </row>
    <row r="15" spans="2:13">
      <c r="B15" s="32">
        <v>44509</v>
      </c>
      <c r="C15" s="17"/>
      <c r="D15" s="17">
        <v>-77300</v>
      </c>
      <c r="E15" s="9">
        <f t="shared" si="0"/>
        <v>10837750</v>
      </c>
      <c r="F15" s="17"/>
      <c r="G15" s="17"/>
      <c r="H15" s="17"/>
      <c r="I15" s="10" t="s">
        <v>1388</v>
      </c>
      <c r="J15" s="50"/>
      <c r="L15" s="55">
        <f>SUM(L12:L14)</f>
        <v>67300000</v>
      </c>
      <c r="M15" s="44" t="s">
        <v>1312</v>
      </c>
    </row>
    <row r="16" spans="2:13">
      <c r="B16" s="2">
        <v>44510</v>
      </c>
      <c r="C16" s="17"/>
      <c r="D16" s="17">
        <v>-20000</v>
      </c>
      <c r="E16" s="9">
        <f t="shared" si="0"/>
        <v>10817750</v>
      </c>
      <c r="F16" s="17">
        <v>-20000</v>
      </c>
      <c r="G16" s="17"/>
      <c r="H16" s="17"/>
      <c r="I16" s="19" t="s">
        <v>1358</v>
      </c>
      <c r="J16" s="50"/>
      <c r="K16" s="32"/>
      <c r="L16" s="50"/>
      <c r="M16" s="10"/>
    </row>
    <row r="17" spans="2:15">
      <c r="B17" s="32">
        <v>44511</v>
      </c>
      <c r="C17" s="17">
        <v>25000</v>
      </c>
      <c r="D17" s="17"/>
      <c r="E17" s="9">
        <f t="shared" si="0"/>
        <v>10842750</v>
      </c>
      <c r="F17" s="17"/>
      <c r="G17" s="17"/>
      <c r="H17" s="17"/>
      <c r="I17" s="10" t="s">
        <v>1387</v>
      </c>
      <c r="J17" s="50"/>
      <c r="K17" s="50"/>
    </row>
    <row r="18" spans="2:15">
      <c r="B18" s="2">
        <v>44511</v>
      </c>
      <c r="C18" s="17"/>
      <c r="D18" s="17"/>
      <c r="E18" s="9">
        <f t="shared" ref="E18:E39" si="1">E17+C18+D18</f>
        <v>10842750</v>
      </c>
      <c r="F18" s="17"/>
      <c r="G18" s="17"/>
      <c r="H18" s="17">
        <v>-92100</v>
      </c>
      <c r="I18" s="1" t="s">
        <v>62</v>
      </c>
      <c r="J18" s="50"/>
      <c r="K18" s="50"/>
    </row>
    <row r="19" spans="2:15">
      <c r="B19" s="32">
        <v>44516</v>
      </c>
      <c r="C19" s="17">
        <v>550000</v>
      </c>
      <c r="D19" s="17"/>
      <c r="E19" s="9">
        <f t="shared" si="1"/>
        <v>11392750</v>
      </c>
      <c r="F19" s="17"/>
      <c r="G19" s="17"/>
      <c r="H19" s="17"/>
      <c r="I19" s="10" t="s">
        <v>1391</v>
      </c>
      <c r="J19" s="50"/>
      <c r="K19" s="50"/>
    </row>
    <row r="20" spans="2:15">
      <c r="B20" s="32">
        <v>44517</v>
      </c>
      <c r="C20" s="17">
        <v>10000</v>
      </c>
      <c r="D20" s="17"/>
      <c r="E20" s="9">
        <f t="shared" si="1"/>
        <v>11402750</v>
      </c>
      <c r="F20" s="17"/>
      <c r="G20" s="36"/>
      <c r="H20" s="17"/>
      <c r="I20" s="10" t="s">
        <v>1387</v>
      </c>
      <c r="J20" s="50"/>
      <c r="K20" s="50"/>
      <c r="L20" s="20"/>
    </row>
    <row r="21" spans="2:15">
      <c r="B21" s="32">
        <v>44517</v>
      </c>
      <c r="C21" s="17"/>
      <c r="D21" s="17"/>
      <c r="E21" s="9">
        <f t="shared" si="1"/>
        <v>11402750</v>
      </c>
      <c r="F21" s="17"/>
      <c r="G21" s="36"/>
      <c r="H21" s="17">
        <v>-322000</v>
      </c>
      <c r="I21" s="10" t="s">
        <v>1392</v>
      </c>
      <c r="J21" s="50"/>
      <c r="K21" s="50"/>
      <c r="L21" s="20"/>
    </row>
    <row r="22" spans="2:15" ht="12.75" thickBot="1">
      <c r="B22" s="32">
        <v>44517</v>
      </c>
      <c r="C22" s="17"/>
      <c r="D22" s="17"/>
      <c r="E22" s="9">
        <f t="shared" si="1"/>
        <v>11402750</v>
      </c>
      <c r="F22" s="17"/>
      <c r="G22" s="17"/>
      <c r="H22" s="17">
        <v>-38100</v>
      </c>
      <c r="I22" s="10" t="s">
        <v>1393</v>
      </c>
      <c r="J22" s="50"/>
      <c r="K22" s="50"/>
    </row>
    <row r="23" spans="2:15">
      <c r="B23" s="32">
        <v>44519</v>
      </c>
      <c r="C23" s="17">
        <v>500000</v>
      </c>
      <c r="D23" s="17"/>
      <c r="E23" s="9">
        <f t="shared" si="1"/>
        <v>11902750</v>
      </c>
      <c r="F23" s="17"/>
      <c r="G23" s="17"/>
      <c r="H23" s="17"/>
      <c r="I23" s="1" t="s">
        <v>1394</v>
      </c>
      <c r="J23" s="50"/>
      <c r="K23" s="50"/>
      <c r="M23" s="57" t="s">
        <v>1026</v>
      </c>
      <c r="N23" s="58">
        <v>34200000</v>
      </c>
    </row>
    <row r="24" spans="2:15">
      <c r="B24" s="32">
        <v>44523</v>
      </c>
      <c r="C24" s="17">
        <v>20000</v>
      </c>
      <c r="D24" s="17"/>
      <c r="E24" s="9">
        <f t="shared" si="1"/>
        <v>11922750</v>
      </c>
      <c r="F24" s="17"/>
      <c r="G24" s="17"/>
      <c r="H24" s="17"/>
      <c r="I24" s="10" t="s">
        <v>1387</v>
      </c>
      <c r="J24" s="50"/>
      <c r="K24" s="50"/>
      <c r="M24" s="59" t="s">
        <v>1027</v>
      </c>
      <c r="N24" s="60">
        <v>-680000</v>
      </c>
    </row>
    <row r="25" spans="2:15" ht="12.75" thickBot="1">
      <c r="B25" s="32">
        <v>44523</v>
      </c>
      <c r="C25" s="17">
        <v>2000000</v>
      </c>
      <c r="D25" s="17"/>
      <c r="E25" s="9">
        <f t="shared" si="1"/>
        <v>13922750</v>
      </c>
      <c r="F25" s="17"/>
      <c r="G25" s="17"/>
      <c r="H25" s="17"/>
      <c r="I25" s="10" t="s">
        <v>1395</v>
      </c>
      <c r="J25" s="50"/>
      <c r="K25" s="50"/>
      <c r="M25" s="61" t="s">
        <v>1028</v>
      </c>
      <c r="N25" s="62">
        <f>N23+N24</f>
        <v>33520000</v>
      </c>
    </row>
    <row r="26" spans="2:15">
      <c r="B26" s="32">
        <v>44525</v>
      </c>
      <c r="C26" s="17">
        <v>154000</v>
      </c>
      <c r="D26" s="17"/>
      <c r="E26" s="9">
        <f t="shared" si="1"/>
        <v>14076750</v>
      </c>
      <c r="F26" s="17"/>
      <c r="G26" s="17"/>
      <c r="H26" s="17"/>
      <c r="I26" s="1" t="s">
        <v>1396</v>
      </c>
      <c r="J26" s="50"/>
      <c r="K26" s="50"/>
      <c r="M26" s="59" t="s">
        <v>1029</v>
      </c>
      <c r="N26" s="60">
        <f>N25*0.1</f>
        <v>3352000</v>
      </c>
      <c r="O26" s="1" t="s">
        <v>1030</v>
      </c>
    </row>
    <row r="27" spans="2:15">
      <c r="B27" s="32">
        <v>44525</v>
      </c>
      <c r="C27" s="17"/>
      <c r="D27" s="17"/>
      <c r="E27" s="9">
        <f t="shared" si="1"/>
        <v>14076750</v>
      </c>
      <c r="F27" s="17"/>
      <c r="G27" s="17"/>
      <c r="H27" s="17">
        <v>445000</v>
      </c>
      <c r="I27" s="1" t="s">
        <v>1397</v>
      </c>
      <c r="J27" s="50"/>
      <c r="K27" s="50"/>
      <c r="M27" s="59" t="s">
        <v>1031</v>
      </c>
      <c r="N27" s="60">
        <f>N25-30000000</f>
        <v>3520000</v>
      </c>
      <c r="O27" s="1" t="s">
        <v>1032</v>
      </c>
    </row>
    <row r="28" spans="2:15" ht="12.75" thickBot="1">
      <c r="B28" s="2">
        <v>44525</v>
      </c>
      <c r="C28" s="17"/>
      <c r="D28" s="17"/>
      <c r="E28" s="9">
        <f t="shared" si="1"/>
        <v>14076750</v>
      </c>
      <c r="F28" s="17"/>
      <c r="G28" s="17"/>
      <c r="H28" s="17">
        <v>-70000</v>
      </c>
      <c r="I28" s="1" t="s">
        <v>1398</v>
      </c>
      <c r="J28" s="20"/>
      <c r="K28" s="20"/>
      <c r="M28" s="61"/>
      <c r="N28" s="62">
        <v>270000</v>
      </c>
      <c r="O28" s="1" t="s">
        <v>1033</v>
      </c>
    </row>
    <row r="29" spans="2:15" ht="12.75" thickBot="1">
      <c r="B29" s="2">
        <v>44525</v>
      </c>
      <c r="C29" s="17"/>
      <c r="D29" s="17"/>
      <c r="E29" s="9">
        <f t="shared" si="1"/>
        <v>14076750</v>
      </c>
      <c r="F29" s="17"/>
      <c r="G29" s="17"/>
      <c r="H29" s="17">
        <v>-89500</v>
      </c>
      <c r="I29" s="1" t="s">
        <v>1420</v>
      </c>
      <c r="J29" s="20"/>
      <c r="K29" s="20"/>
      <c r="M29" s="61"/>
      <c r="N29" s="62"/>
    </row>
    <row r="30" spans="2:15" ht="12.75" thickBot="1">
      <c r="B30" s="2">
        <v>44526</v>
      </c>
      <c r="C30" s="17"/>
      <c r="D30" s="17"/>
      <c r="E30" s="9">
        <f t="shared" si="1"/>
        <v>14076750</v>
      </c>
      <c r="F30" s="17"/>
      <c r="G30" s="17"/>
      <c r="H30" s="17">
        <v>-60000</v>
      </c>
      <c r="I30" s="1" t="s">
        <v>1415</v>
      </c>
      <c r="J30" s="20"/>
      <c r="K30" s="20"/>
      <c r="M30" s="63" t="s">
        <v>1034</v>
      </c>
      <c r="N30" s="64">
        <f>SUM(N26:N28)</f>
        <v>7142000</v>
      </c>
    </row>
    <row r="31" spans="2:15">
      <c r="B31" s="32">
        <v>44526</v>
      </c>
      <c r="C31" s="17"/>
      <c r="D31" s="17"/>
      <c r="E31" s="9">
        <f t="shared" si="1"/>
        <v>14076750</v>
      </c>
      <c r="F31" s="17"/>
      <c r="G31" s="17"/>
      <c r="H31" s="17">
        <v>-19400</v>
      </c>
      <c r="I31" s="10" t="s">
        <v>1399</v>
      </c>
      <c r="J31" s="20"/>
      <c r="K31" s="20"/>
    </row>
    <row r="32" spans="2:15">
      <c r="B32" s="32">
        <v>44527</v>
      </c>
      <c r="C32" s="17">
        <v>10000</v>
      </c>
      <c r="D32" s="17"/>
      <c r="E32" s="9">
        <f t="shared" si="1"/>
        <v>14086750</v>
      </c>
      <c r="F32" s="17"/>
      <c r="G32" s="17"/>
      <c r="H32" s="17"/>
      <c r="I32" s="10" t="s">
        <v>1387</v>
      </c>
      <c r="J32" s="20"/>
      <c r="K32" s="20"/>
      <c r="M32" s="44" t="s">
        <v>1035</v>
      </c>
      <c r="N32" s="44"/>
    </row>
    <row r="33" spans="2:36">
      <c r="B33" s="32">
        <v>44529</v>
      </c>
      <c r="C33" s="17"/>
      <c r="D33" s="17"/>
      <c r="E33" s="9">
        <f t="shared" si="1"/>
        <v>14086750</v>
      </c>
      <c r="F33" s="17"/>
      <c r="G33" s="17"/>
      <c r="H33" s="17">
        <v>-253100</v>
      </c>
      <c r="I33" s="10" t="s">
        <v>61</v>
      </c>
      <c r="J33" s="20"/>
      <c r="K33" s="20"/>
      <c r="M33" s="44" t="s">
        <v>1036</v>
      </c>
      <c r="N33" s="44"/>
    </row>
    <row r="34" spans="2:36">
      <c r="B34" s="32">
        <v>44530</v>
      </c>
      <c r="C34" s="17"/>
      <c r="D34" s="17"/>
      <c r="E34" s="9">
        <f t="shared" si="1"/>
        <v>14086750</v>
      </c>
      <c r="F34" s="17"/>
      <c r="G34" s="17"/>
      <c r="H34" s="17">
        <v>-259000</v>
      </c>
      <c r="I34" s="1" t="s">
        <v>569</v>
      </c>
      <c r="J34" s="20"/>
      <c r="K34" s="20"/>
    </row>
    <row r="35" spans="2:36">
      <c r="B35" s="32">
        <v>44530</v>
      </c>
      <c r="C35" s="17"/>
      <c r="D35" s="17"/>
      <c r="E35" s="9">
        <f t="shared" si="1"/>
        <v>14086750</v>
      </c>
      <c r="F35" s="17"/>
      <c r="G35" s="17"/>
      <c r="H35" s="17">
        <v>-259000</v>
      </c>
      <c r="I35" s="10" t="s">
        <v>570</v>
      </c>
      <c r="J35" s="20"/>
      <c r="K35" s="20"/>
    </row>
    <row r="36" spans="2:36">
      <c r="B36" s="2"/>
      <c r="C36" s="17"/>
      <c r="D36" s="17"/>
      <c r="E36" s="9">
        <f t="shared" si="1"/>
        <v>14086750</v>
      </c>
      <c r="F36" s="17">
        <f>SUM(F4:F35)</f>
        <v>-20000</v>
      </c>
      <c r="G36" s="17"/>
      <c r="H36" s="17">
        <f>SUM(H4:H35)</f>
        <v>25822300</v>
      </c>
      <c r="I36" s="10"/>
    </row>
    <row r="37" spans="2:36">
      <c r="B37" s="32"/>
      <c r="C37" s="17"/>
      <c r="D37" s="17"/>
      <c r="E37" s="9">
        <f t="shared" si="1"/>
        <v>14086750</v>
      </c>
      <c r="F37" s="17"/>
      <c r="G37" s="17"/>
      <c r="H37" s="17">
        <f>H36-F36</f>
        <v>25842300</v>
      </c>
    </row>
    <row r="38" spans="2:36">
      <c r="B38" s="32"/>
      <c r="C38" s="17"/>
      <c r="D38" s="17"/>
      <c r="E38" s="9">
        <f t="shared" si="1"/>
        <v>14086750</v>
      </c>
      <c r="F38" s="17"/>
      <c r="G38" s="17"/>
      <c r="H38" s="17">
        <v>-2000000</v>
      </c>
      <c r="I38" s="10" t="s">
        <v>41</v>
      </c>
    </row>
    <row r="39" spans="2:36">
      <c r="B39" s="32"/>
      <c r="C39" s="17"/>
      <c r="D39" s="17">
        <v>-2000000</v>
      </c>
      <c r="E39" s="9">
        <f t="shared" si="1"/>
        <v>12086750</v>
      </c>
      <c r="F39" s="17"/>
      <c r="G39" s="17"/>
      <c r="H39" s="17"/>
      <c r="I39" s="10" t="s">
        <v>42</v>
      </c>
    </row>
    <row r="40" spans="2:36">
      <c r="B40" s="28" t="s">
        <v>47</v>
      </c>
      <c r="C40" s="22"/>
      <c r="D40" s="22"/>
      <c r="E40" s="14">
        <f t="shared" si="0"/>
        <v>12086750</v>
      </c>
      <c r="F40" s="22"/>
      <c r="G40" s="22"/>
      <c r="H40" s="22">
        <f>H37+H38</f>
        <v>23842300</v>
      </c>
      <c r="I40" s="10"/>
      <c r="L40" s="20"/>
      <c r="M40" s="20" t="s">
        <v>1068</v>
      </c>
    </row>
    <row r="41" spans="2:36">
      <c r="B41" s="2"/>
      <c r="C41" s="36"/>
      <c r="D41" s="17"/>
      <c r="E41" s="9">
        <f>E40+C41+D41</f>
        <v>12086750</v>
      </c>
      <c r="F41" s="17"/>
      <c r="G41" s="17"/>
      <c r="H41" s="17"/>
      <c r="L41" s="20">
        <v>780000</v>
      </c>
      <c r="M41" s="20"/>
      <c r="N41" s="2">
        <v>44071</v>
      </c>
    </row>
    <row r="42" spans="2:36">
      <c r="B42" s="32"/>
      <c r="C42" s="17"/>
      <c r="D42" s="17"/>
      <c r="E42" s="9">
        <f t="shared" si="0"/>
        <v>12086750</v>
      </c>
      <c r="F42" s="17"/>
      <c r="G42" s="17"/>
      <c r="H42" s="17"/>
      <c r="I42" s="10"/>
      <c r="L42" s="20">
        <v>-70000</v>
      </c>
      <c r="M42" s="20" t="s">
        <v>1069</v>
      </c>
      <c r="N42" s="2">
        <v>44071</v>
      </c>
    </row>
    <row r="43" spans="2:36">
      <c r="B43" s="2"/>
      <c r="C43" s="17"/>
      <c r="D43" s="17"/>
      <c r="E43" s="9">
        <f t="shared" si="0"/>
        <v>12086750</v>
      </c>
      <c r="F43" s="17"/>
      <c r="G43" s="17"/>
      <c r="H43" s="17"/>
      <c r="I43" s="10"/>
      <c r="J43" s="10"/>
      <c r="L43" s="20">
        <v>-25000</v>
      </c>
      <c r="M43" s="20" t="s">
        <v>1070</v>
      </c>
      <c r="N43" s="2">
        <v>44074</v>
      </c>
    </row>
    <row r="44" spans="2:36">
      <c r="B44" s="2"/>
      <c r="C44" s="17"/>
      <c r="D44" s="17"/>
      <c r="E44" s="9">
        <f t="shared" si="0"/>
        <v>12086750</v>
      </c>
      <c r="F44" s="17"/>
      <c r="G44" s="17"/>
      <c r="H44" s="17"/>
      <c r="I44" s="10"/>
      <c r="L44" s="20">
        <v>-30000</v>
      </c>
      <c r="M44" s="20" t="s">
        <v>1071</v>
      </c>
      <c r="N44" s="2">
        <v>44074</v>
      </c>
    </row>
    <row r="45" spans="2:36">
      <c r="B45" s="32"/>
      <c r="C45" s="17"/>
      <c r="D45" s="17"/>
      <c r="E45" s="8">
        <f t="shared" si="0"/>
        <v>12086750</v>
      </c>
      <c r="F45" s="17"/>
      <c r="G45" s="17"/>
      <c r="H45" s="17"/>
      <c r="J45" s="50"/>
      <c r="K45" s="10"/>
      <c r="L45" s="20">
        <v>-98000</v>
      </c>
      <c r="M45" s="20" t="s">
        <v>1072</v>
      </c>
      <c r="N45" s="2">
        <v>44074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</row>
    <row r="46" spans="2:36">
      <c r="B46" s="32"/>
      <c r="C46" s="17"/>
      <c r="D46" s="17"/>
      <c r="E46" s="8">
        <f t="shared" si="0"/>
        <v>12086750</v>
      </c>
      <c r="F46" s="17"/>
      <c r="G46" s="17"/>
      <c r="H46" s="17"/>
      <c r="J46" s="50"/>
      <c r="K46" s="10"/>
      <c r="L46" s="20">
        <v>-14000</v>
      </c>
      <c r="M46" s="20" t="s">
        <v>1073</v>
      </c>
      <c r="N46" s="2">
        <v>44074</v>
      </c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</row>
    <row r="47" spans="2:36">
      <c r="B47" s="32"/>
      <c r="C47" s="17"/>
      <c r="D47" s="17"/>
      <c r="E47" s="9">
        <f t="shared" si="0"/>
        <v>12086750</v>
      </c>
      <c r="F47" s="17"/>
      <c r="G47" s="17"/>
      <c r="H47" s="17"/>
      <c r="I47" s="10"/>
      <c r="J47" s="50"/>
      <c r="K47" s="10"/>
      <c r="L47" s="20">
        <v>-111000</v>
      </c>
      <c r="M47" s="20" t="s">
        <v>1074</v>
      </c>
      <c r="N47" s="2">
        <v>44074</v>
      </c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</row>
    <row r="48" spans="2:36">
      <c r="B48" s="32"/>
      <c r="C48" s="17"/>
      <c r="D48" s="17"/>
      <c r="E48" s="8">
        <f t="shared" si="0"/>
        <v>12086750</v>
      </c>
      <c r="F48" s="17"/>
      <c r="G48" s="17"/>
      <c r="H48" s="17"/>
      <c r="I48" s="10"/>
      <c r="J48" s="50"/>
      <c r="K48" s="10"/>
      <c r="L48" s="20">
        <v>-20000</v>
      </c>
      <c r="M48" s="20" t="s">
        <v>1075</v>
      </c>
      <c r="N48" s="2">
        <v>44074</v>
      </c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</row>
    <row r="49" spans="1:36">
      <c r="B49" s="32"/>
      <c r="C49" s="17"/>
      <c r="D49" s="17"/>
      <c r="E49" s="9">
        <f t="shared" si="0"/>
        <v>12086750</v>
      </c>
      <c r="F49" s="17"/>
      <c r="G49" s="17"/>
      <c r="H49" s="17"/>
      <c r="I49" s="10"/>
      <c r="J49" s="50"/>
      <c r="K49" s="10"/>
      <c r="L49" s="20">
        <v>-48500</v>
      </c>
      <c r="M49" s="1" t="s">
        <v>1120</v>
      </c>
      <c r="N49" s="2">
        <v>44056</v>
      </c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</row>
    <row r="50" spans="1:36">
      <c r="B50" s="32"/>
      <c r="C50" s="17"/>
      <c r="D50" s="17"/>
      <c r="E50" s="8">
        <f t="shared" si="0"/>
        <v>12086750</v>
      </c>
      <c r="F50" s="17"/>
      <c r="G50" s="17"/>
      <c r="H50" s="17"/>
      <c r="I50" s="10"/>
      <c r="J50" s="50"/>
      <c r="K50" s="10"/>
      <c r="L50" s="20">
        <v>-11500</v>
      </c>
      <c r="M50" s="1" t="s">
        <v>1121</v>
      </c>
      <c r="N50" s="2">
        <v>44057</v>
      </c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>
      <c r="B51" s="32"/>
      <c r="C51" s="17"/>
      <c r="D51" s="17"/>
      <c r="E51" s="8">
        <f t="shared" si="0"/>
        <v>12086750</v>
      </c>
      <c r="F51" s="17"/>
      <c r="G51" s="17"/>
      <c r="H51" s="17"/>
      <c r="I51" s="10"/>
      <c r="J51" s="50"/>
      <c r="K51" s="10"/>
      <c r="L51" s="20">
        <v>-47000</v>
      </c>
      <c r="M51" s="1" t="s">
        <v>1122</v>
      </c>
      <c r="N51" s="2">
        <v>44071</v>
      </c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</row>
    <row r="52" spans="1:36">
      <c r="B52" s="32"/>
      <c r="C52" s="17"/>
      <c r="D52" s="17"/>
      <c r="E52" s="9">
        <f t="shared" si="0"/>
        <v>12086750</v>
      </c>
      <c r="F52" s="17"/>
      <c r="G52" s="17"/>
      <c r="H52" s="17"/>
      <c r="I52" s="10"/>
      <c r="J52" s="54"/>
      <c r="K52" s="54"/>
      <c r="L52" s="20">
        <v>-305000</v>
      </c>
      <c r="M52" s="10" t="s">
        <v>1156</v>
      </c>
      <c r="N52" s="48"/>
      <c r="O52" s="48"/>
      <c r="P52" s="48"/>
      <c r="Q52" s="48"/>
      <c r="R52" s="48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>
      <c r="B53" s="32"/>
      <c r="C53" s="17"/>
      <c r="D53" s="17"/>
      <c r="E53" s="8">
        <f t="shared" si="0"/>
        <v>12086750</v>
      </c>
      <c r="F53" s="17"/>
      <c r="G53" s="17"/>
      <c r="H53" s="17"/>
      <c r="I53" s="10"/>
      <c r="J53" s="50"/>
      <c r="K53" s="50"/>
      <c r="L53" s="44"/>
      <c r="M53" s="44" t="s">
        <v>1220</v>
      </c>
      <c r="N53" s="65">
        <v>44336</v>
      </c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</row>
    <row r="54" spans="1:36">
      <c r="B54" s="32"/>
      <c r="C54" s="17"/>
      <c r="D54" s="17"/>
      <c r="E54" s="8">
        <f t="shared" si="0"/>
        <v>12086750</v>
      </c>
      <c r="F54" s="17"/>
      <c r="G54" s="17"/>
      <c r="H54" s="17"/>
      <c r="I54" s="10"/>
      <c r="J54" s="54"/>
      <c r="K54" s="54"/>
      <c r="L54" s="48"/>
      <c r="M54" s="48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</row>
    <row r="55" spans="1:36">
      <c r="A55" s="10"/>
      <c r="B55" s="32"/>
      <c r="C55" s="17"/>
      <c r="D55" s="17"/>
      <c r="E55" s="8">
        <f t="shared" si="0"/>
        <v>12086750</v>
      </c>
      <c r="F55" s="17"/>
      <c r="G55" s="17"/>
      <c r="H55" s="17"/>
      <c r="I55" s="10"/>
      <c r="J55" s="50"/>
      <c r="K55" s="50"/>
      <c r="L55" s="32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</row>
    <row r="56" spans="1:36">
      <c r="B56" s="32"/>
      <c r="C56" s="17"/>
      <c r="D56" s="17"/>
      <c r="E56" s="9">
        <f t="shared" si="0"/>
        <v>12086750</v>
      </c>
      <c r="F56" s="17"/>
      <c r="G56" s="17"/>
      <c r="H56" s="17"/>
      <c r="I56" s="10"/>
      <c r="J56" s="50"/>
      <c r="K56" s="50"/>
      <c r="L56" s="32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</row>
    <row r="57" spans="1:36">
      <c r="B57" s="32"/>
      <c r="C57" s="17"/>
      <c r="D57" s="17"/>
      <c r="E57" s="8">
        <f t="shared" si="0"/>
        <v>12086750</v>
      </c>
      <c r="F57" s="17"/>
      <c r="G57" s="17"/>
      <c r="I57" s="10"/>
      <c r="J57" s="50"/>
      <c r="K57" s="50"/>
      <c r="L57" s="32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</row>
    <row r="58" spans="1:36">
      <c r="A58" s="48"/>
      <c r="B58" s="32"/>
      <c r="C58" s="17"/>
      <c r="D58" s="17"/>
      <c r="E58" s="9">
        <f t="shared" si="0"/>
        <v>12086750</v>
      </c>
      <c r="F58" s="17"/>
      <c r="G58" s="17"/>
      <c r="H58" s="17"/>
      <c r="I58" s="10"/>
      <c r="J58" s="50"/>
      <c r="K58" s="50"/>
      <c r="L58" s="32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36">
      <c r="B59" s="2"/>
      <c r="C59" s="17"/>
      <c r="D59" s="17"/>
      <c r="E59" s="8">
        <f t="shared" si="0"/>
        <v>12086750</v>
      </c>
      <c r="F59" s="17"/>
      <c r="G59" s="17"/>
      <c r="H59" s="17"/>
      <c r="I59" s="10"/>
      <c r="J59" s="50"/>
      <c r="K59" s="50"/>
      <c r="L59" s="32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</row>
    <row r="60" spans="1:36">
      <c r="B60" s="2"/>
      <c r="C60" s="17"/>
      <c r="D60" s="17"/>
      <c r="E60" s="8">
        <f t="shared" si="0"/>
        <v>12086750</v>
      </c>
      <c r="F60" s="17"/>
      <c r="G60" s="17"/>
      <c r="H60" s="17"/>
      <c r="I60" s="10"/>
      <c r="J60" s="50"/>
      <c r="K60" s="50"/>
      <c r="L60" s="32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</row>
    <row r="61" spans="1:36">
      <c r="B61" s="2"/>
      <c r="C61" s="17"/>
      <c r="D61" s="17"/>
      <c r="E61" s="8">
        <f t="shared" si="0"/>
        <v>12086750</v>
      </c>
      <c r="F61" s="17"/>
      <c r="G61" s="17"/>
      <c r="H61" s="17"/>
      <c r="I61" s="10"/>
      <c r="J61" s="50"/>
      <c r="K61" s="5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</row>
    <row r="62" spans="1:36">
      <c r="B62" s="2"/>
      <c r="C62" s="17"/>
      <c r="D62" s="17"/>
      <c r="E62" s="8">
        <f t="shared" si="0"/>
        <v>12086750</v>
      </c>
      <c r="F62" s="17"/>
      <c r="G62" s="17"/>
      <c r="H62" s="17"/>
      <c r="I62" s="10"/>
      <c r="J62" s="54"/>
      <c r="K62" s="54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36">
      <c r="B63" s="32"/>
      <c r="C63" s="17"/>
      <c r="D63" s="17"/>
      <c r="E63" s="8">
        <f t="shared" si="0"/>
        <v>12086750</v>
      </c>
      <c r="F63" s="17"/>
      <c r="G63" s="17"/>
      <c r="H63" s="17"/>
      <c r="I63" s="10"/>
      <c r="J63" s="54"/>
      <c r="K63" s="48"/>
      <c r="L63" s="32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</row>
    <row r="64" spans="1:36">
      <c r="B64" s="39"/>
      <c r="C64" s="36"/>
      <c r="D64" s="36"/>
      <c r="E64" s="8">
        <f t="shared" si="0"/>
        <v>12086750</v>
      </c>
      <c r="F64" s="36"/>
      <c r="G64" s="36"/>
      <c r="H64" s="36"/>
      <c r="J64" s="54"/>
      <c r="K64" s="48"/>
      <c r="L64" s="32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</row>
    <row r="65" spans="2:36">
      <c r="B65" s="32"/>
      <c r="C65" s="17"/>
      <c r="D65" s="17"/>
      <c r="E65" s="8">
        <f t="shared" si="0"/>
        <v>12086750</v>
      </c>
      <c r="F65" s="17"/>
      <c r="G65" s="17"/>
      <c r="H65" s="17"/>
      <c r="I65" s="10"/>
      <c r="J65" s="50"/>
      <c r="K65" s="10"/>
      <c r="L65" s="32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</row>
    <row r="66" spans="2:36">
      <c r="B66" s="32"/>
      <c r="C66" s="17"/>
      <c r="D66" s="17"/>
      <c r="E66" s="8">
        <f t="shared" si="0"/>
        <v>12086750</v>
      </c>
      <c r="F66" s="17"/>
      <c r="G66" s="17"/>
      <c r="H66" s="17"/>
      <c r="I66" s="10"/>
      <c r="J66" s="54"/>
      <c r="K66" s="54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</row>
    <row r="67" spans="2:36">
      <c r="B67" s="32"/>
      <c r="C67" s="17"/>
      <c r="D67" s="17"/>
      <c r="E67" s="8">
        <f t="shared" si="0"/>
        <v>12086750</v>
      </c>
      <c r="F67" s="17"/>
      <c r="G67" s="17"/>
      <c r="H67" s="17"/>
      <c r="I67" s="10"/>
      <c r="J67" s="20"/>
      <c r="K67" s="20"/>
    </row>
    <row r="68" spans="2:36">
      <c r="B68" s="32"/>
      <c r="C68" s="17"/>
      <c r="D68" s="17"/>
      <c r="E68" s="8">
        <f t="shared" si="0"/>
        <v>12086750</v>
      </c>
      <c r="F68" s="17"/>
      <c r="G68" s="17"/>
      <c r="H68" s="17"/>
      <c r="I68" s="10"/>
      <c r="J68" s="20"/>
      <c r="K68" s="20"/>
    </row>
    <row r="69" spans="2:36">
      <c r="B69" s="32"/>
      <c r="C69" s="17"/>
      <c r="D69" s="17"/>
      <c r="E69" s="8">
        <f t="shared" si="0"/>
        <v>12086750</v>
      </c>
      <c r="F69" s="17"/>
      <c r="G69" s="17"/>
      <c r="H69" s="17"/>
      <c r="I69" s="10"/>
      <c r="J69" s="20"/>
      <c r="K69" s="20"/>
    </row>
    <row r="70" spans="2:36">
      <c r="B70" s="32"/>
      <c r="C70" s="17"/>
      <c r="D70" s="17"/>
      <c r="E70" s="8">
        <f t="shared" si="0"/>
        <v>12086750</v>
      </c>
      <c r="F70" s="17"/>
      <c r="G70" s="17"/>
      <c r="H70" s="17"/>
      <c r="I70" s="10"/>
      <c r="J70" s="20"/>
      <c r="K70" s="20"/>
    </row>
    <row r="71" spans="2:36">
      <c r="B71" s="32"/>
      <c r="C71" s="17"/>
      <c r="D71" s="17"/>
      <c r="E71" s="8">
        <f t="shared" ref="E71:E134" si="2">E70+C71+D71</f>
        <v>12086750</v>
      </c>
      <c r="F71" s="17"/>
      <c r="G71" s="17"/>
      <c r="H71" s="17"/>
      <c r="I71" s="10"/>
    </row>
    <row r="72" spans="2:36">
      <c r="B72" s="32"/>
      <c r="C72" s="17"/>
      <c r="D72" s="17"/>
      <c r="E72" s="8">
        <f t="shared" si="2"/>
        <v>12086750</v>
      </c>
      <c r="F72" s="17"/>
      <c r="G72" s="17"/>
      <c r="H72" s="17"/>
      <c r="I72" s="10"/>
    </row>
    <row r="73" spans="2:36">
      <c r="B73" s="32"/>
      <c r="C73" s="17"/>
      <c r="D73" s="17"/>
      <c r="E73" s="8">
        <f t="shared" si="2"/>
        <v>12086750</v>
      </c>
      <c r="F73" s="17"/>
      <c r="G73" s="17"/>
      <c r="H73" s="17"/>
      <c r="I73" s="10"/>
      <c r="M73" s="2"/>
    </row>
    <row r="74" spans="2:36">
      <c r="B74" s="32"/>
      <c r="C74" s="17"/>
      <c r="D74" s="17"/>
      <c r="E74" s="8">
        <f t="shared" si="2"/>
        <v>12086750</v>
      </c>
      <c r="F74" s="17"/>
      <c r="G74" s="17"/>
      <c r="H74" s="17"/>
      <c r="I74" s="10"/>
      <c r="M74" s="2"/>
    </row>
    <row r="75" spans="2:36">
      <c r="B75" s="32"/>
      <c r="C75" s="17"/>
      <c r="D75" s="17"/>
      <c r="E75" s="8">
        <f t="shared" si="2"/>
        <v>12086750</v>
      </c>
      <c r="F75" s="17"/>
      <c r="G75" s="17"/>
      <c r="H75" s="17"/>
      <c r="I75" s="10"/>
    </row>
    <row r="76" spans="2:36">
      <c r="B76" s="32"/>
      <c r="C76" s="17"/>
      <c r="D76" s="17"/>
      <c r="E76" s="8">
        <f t="shared" si="2"/>
        <v>12086750</v>
      </c>
      <c r="F76" s="17"/>
      <c r="G76" s="17"/>
      <c r="H76" s="17"/>
    </row>
    <row r="77" spans="2:36">
      <c r="B77" s="32"/>
      <c r="C77" s="17"/>
      <c r="D77" s="17"/>
      <c r="E77" s="8">
        <f t="shared" si="2"/>
        <v>12086750</v>
      </c>
      <c r="F77" s="17"/>
      <c r="G77" s="17"/>
      <c r="H77" s="17"/>
      <c r="I77" s="10"/>
    </row>
    <row r="78" spans="2:36">
      <c r="B78" s="32"/>
      <c r="C78" s="17"/>
      <c r="D78" s="17"/>
      <c r="E78" s="8">
        <f t="shared" si="2"/>
        <v>12086750</v>
      </c>
      <c r="F78" s="17"/>
      <c r="G78" s="17"/>
      <c r="H78" s="17"/>
      <c r="I78" s="10"/>
    </row>
    <row r="79" spans="2:36">
      <c r="B79" s="32"/>
      <c r="C79" s="17"/>
      <c r="D79" s="17"/>
      <c r="E79" s="8">
        <f t="shared" si="2"/>
        <v>12086750</v>
      </c>
      <c r="F79" s="17"/>
      <c r="G79" s="17"/>
      <c r="H79" s="17"/>
      <c r="I79" s="10"/>
    </row>
    <row r="80" spans="2:36">
      <c r="B80" s="32"/>
      <c r="C80" s="17"/>
      <c r="D80" s="17"/>
      <c r="E80" s="8">
        <f t="shared" si="2"/>
        <v>12086750</v>
      </c>
      <c r="F80" s="17"/>
      <c r="G80" s="17"/>
      <c r="H80" s="17"/>
      <c r="I80" s="10"/>
      <c r="J80" s="20"/>
      <c r="K80" s="20"/>
    </row>
    <row r="81" spans="2:12">
      <c r="B81" s="32"/>
      <c r="C81" s="17"/>
      <c r="D81" s="17"/>
      <c r="E81" s="8">
        <f t="shared" si="2"/>
        <v>12086750</v>
      </c>
      <c r="F81" s="17"/>
      <c r="G81" s="17"/>
      <c r="H81" s="17"/>
      <c r="I81" s="10"/>
    </row>
    <row r="82" spans="2:12">
      <c r="B82" s="32"/>
      <c r="C82" s="17"/>
      <c r="D82" s="17"/>
      <c r="E82" s="8">
        <f t="shared" si="2"/>
        <v>12086750</v>
      </c>
      <c r="F82" s="17"/>
      <c r="G82" s="17"/>
      <c r="H82" s="17"/>
      <c r="I82" s="10"/>
      <c r="J82" s="20"/>
      <c r="K82" s="20"/>
    </row>
    <row r="83" spans="2:12">
      <c r="B83" s="32"/>
      <c r="C83" s="17"/>
      <c r="D83" s="17"/>
      <c r="E83" s="8">
        <f t="shared" si="2"/>
        <v>12086750</v>
      </c>
      <c r="F83" s="17"/>
      <c r="G83" s="17"/>
      <c r="H83" s="17"/>
      <c r="I83" s="10"/>
      <c r="J83" s="20"/>
      <c r="K83" s="20"/>
    </row>
    <row r="84" spans="2:12">
      <c r="B84" s="32"/>
      <c r="C84" s="17"/>
      <c r="D84" s="17"/>
      <c r="E84" s="8">
        <f t="shared" si="2"/>
        <v>12086750</v>
      </c>
      <c r="F84" s="17"/>
      <c r="G84" s="17"/>
      <c r="H84" s="17"/>
      <c r="I84" s="10"/>
      <c r="J84" s="20"/>
      <c r="K84" s="20"/>
    </row>
    <row r="85" spans="2:12">
      <c r="B85" s="32"/>
      <c r="C85" s="36"/>
      <c r="D85" s="17"/>
      <c r="E85" s="8">
        <f t="shared" si="2"/>
        <v>12086750</v>
      </c>
      <c r="F85" s="36"/>
      <c r="G85" s="36"/>
      <c r="H85" s="36"/>
      <c r="I85" s="10"/>
    </row>
    <row r="86" spans="2:12">
      <c r="B86" s="32"/>
      <c r="C86" s="17"/>
      <c r="D86" s="17"/>
      <c r="E86" s="8">
        <f t="shared" si="2"/>
        <v>12086750</v>
      </c>
      <c r="F86" s="17"/>
      <c r="G86" s="17"/>
      <c r="H86" s="17"/>
      <c r="I86" s="10"/>
    </row>
    <row r="87" spans="2:12">
      <c r="B87" s="32"/>
      <c r="C87" s="17"/>
      <c r="D87" s="17"/>
      <c r="E87" s="8">
        <f t="shared" si="2"/>
        <v>12086750</v>
      </c>
      <c r="F87" s="17"/>
      <c r="G87" s="17"/>
      <c r="H87" s="17"/>
      <c r="I87" s="10"/>
    </row>
    <row r="88" spans="2:12">
      <c r="B88" s="32"/>
      <c r="C88" s="17"/>
      <c r="D88" s="17"/>
      <c r="E88" s="8">
        <f t="shared" si="2"/>
        <v>12086750</v>
      </c>
      <c r="F88" s="17"/>
      <c r="G88" s="17"/>
      <c r="H88" s="17"/>
      <c r="I88" s="10"/>
    </row>
    <row r="89" spans="2:12">
      <c r="B89" s="32"/>
      <c r="C89" s="17"/>
      <c r="D89" s="17"/>
      <c r="E89" s="8">
        <f t="shared" si="2"/>
        <v>12086750</v>
      </c>
      <c r="F89" s="17"/>
      <c r="G89" s="17"/>
      <c r="H89" s="17"/>
      <c r="I89" s="10"/>
      <c r="J89" s="10"/>
      <c r="K89" s="10"/>
      <c r="L89" s="10"/>
    </row>
    <row r="90" spans="2:12">
      <c r="B90" s="32"/>
      <c r="C90" s="17"/>
      <c r="D90" s="17"/>
      <c r="E90" s="8">
        <f t="shared" si="2"/>
        <v>12086750</v>
      </c>
      <c r="F90" s="17"/>
      <c r="G90" s="17"/>
      <c r="H90" s="17"/>
      <c r="I90" s="10"/>
    </row>
    <row r="91" spans="2:12">
      <c r="B91" s="32"/>
      <c r="C91" s="17"/>
      <c r="D91" s="17"/>
      <c r="E91" s="8">
        <f t="shared" si="2"/>
        <v>12086750</v>
      </c>
      <c r="F91" s="17"/>
      <c r="G91" s="17"/>
      <c r="H91" s="17"/>
      <c r="I91" s="10"/>
      <c r="J91" s="10"/>
      <c r="K91" s="10"/>
    </row>
    <row r="92" spans="2:12">
      <c r="B92" s="2"/>
      <c r="C92" s="16"/>
      <c r="D92" s="16"/>
      <c r="E92" s="8">
        <f t="shared" si="2"/>
        <v>12086750</v>
      </c>
      <c r="F92" s="10"/>
      <c r="G92" s="10"/>
      <c r="H92" s="10"/>
      <c r="I92" s="10"/>
      <c r="J92" s="10"/>
      <c r="K92" s="10"/>
    </row>
    <row r="93" spans="2:12">
      <c r="B93" s="2"/>
      <c r="C93" s="16"/>
      <c r="D93" s="16"/>
      <c r="E93" s="8">
        <f t="shared" si="2"/>
        <v>12086750</v>
      </c>
      <c r="F93" s="10"/>
      <c r="G93" s="10"/>
      <c r="H93" s="17"/>
      <c r="I93" s="10"/>
      <c r="J93" s="10"/>
      <c r="K93" s="10"/>
    </row>
    <row r="94" spans="2:12">
      <c r="B94" s="39"/>
      <c r="C94" s="36"/>
      <c r="D94" s="36"/>
      <c r="E94" s="8">
        <f t="shared" si="2"/>
        <v>12086750</v>
      </c>
      <c r="F94" s="48"/>
      <c r="G94" s="48"/>
      <c r="H94" s="36"/>
      <c r="I94" s="10"/>
      <c r="J94" s="10"/>
      <c r="K94" s="10"/>
    </row>
    <row r="95" spans="2:12">
      <c r="B95" s="2"/>
      <c r="C95" s="16"/>
      <c r="D95" s="16"/>
      <c r="E95" s="8">
        <f t="shared" si="2"/>
        <v>12086750</v>
      </c>
      <c r="F95" s="17"/>
      <c r="G95" s="17"/>
      <c r="H95" s="10"/>
      <c r="I95" s="48"/>
      <c r="J95" s="10"/>
      <c r="K95" s="10"/>
    </row>
    <row r="96" spans="2:12">
      <c r="B96" s="2"/>
      <c r="C96" s="16"/>
      <c r="D96" s="16"/>
      <c r="E96" s="8">
        <f t="shared" si="2"/>
        <v>12086750</v>
      </c>
      <c r="F96" s="17"/>
      <c r="G96" s="17"/>
      <c r="H96" s="17"/>
      <c r="I96" s="48"/>
      <c r="J96" s="10"/>
      <c r="K96" s="10"/>
    </row>
    <row r="97" spans="1:14">
      <c r="A97" s="44"/>
      <c r="B97" s="44"/>
      <c r="C97" s="43"/>
      <c r="D97" s="43">
        <v>-50750</v>
      </c>
      <c r="E97" s="8">
        <f t="shared" si="2"/>
        <v>12036000</v>
      </c>
      <c r="F97" s="43"/>
      <c r="G97" s="43"/>
      <c r="H97" s="43"/>
      <c r="I97" s="44" t="s">
        <v>263</v>
      </c>
    </row>
    <row r="98" spans="1:14">
      <c r="B98" s="39"/>
      <c r="C98" s="17"/>
      <c r="D98" s="17"/>
      <c r="E98" s="8">
        <f t="shared" si="2"/>
        <v>12036000</v>
      </c>
      <c r="F98" s="17"/>
      <c r="G98" s="17"/>
      <c r="H98" s="17"/>
      <c r="I98" s="10"/>
    </row>
    <row r="99" spans="1:14">
      <c r="B99" s="32"/>
      <c r="C99" s="17"/>
      <c r="D99" s="17"/>
      <c r="E99" s="8">
        <f t="shared" si="2"/>
        <v>12036000</v>
      </c>
      <c r="F99" s="17"/>
      <c r="G99" s="17"/>
      <c r="H99" s="17"/>
      <c r="I99" s="10"/>
    </row>
    <row r="100" spans="1:14">
      <c r="B100" s="39"/>
      <c r="C100" s="17"/>
      <c r="D100" s="17"/>
      <c r="E100" s="8">
        <f t="shared" si="2"/>
        <v>12036000</v>
      </c>
      <c r="F100" s="36"/>
      <c r="G100" s="36"/>
      <c r="H100" s="36"/>
    </row>
    <row r="101" spans="1:14">
      <c r="B101" s="2"/>
      <c r="C101" s="16"/>
      <c r="D101" s="16"/>
      <c r="E101" s="8">
        <f t="shared" si="2"/>
        <v>12036000</v>
      </c>
      <c r="F101" s="17"/>
      <c r="G101" s="17"/>
      <c r="H101" s="17"/>
      <c r="I101" s="10"/>
      <c r="K101" s="44" t="s">
        <v>790</v>
      </c>
    </row>
    <row r="102" spans="1:14">
      <c r="B102" s="2"/>
      <c r="C102" s="16"/>
      <c r="D102" s="16"/>
      <c r="E102" s="8">
        <f t="shared" si="2"/>
        <v>12036000</v>
      </c>
      <c r="F102" s="17"/>
      <c r="G102" s="17"/>
      <c r="H102" s="17"/>
      <c r="I102" s="48"/>
      <c r="J102" s="48"/>
      <c r="K102" s="44" t="s">
        <v>784</v>
      </c>
      <c r="L102" s="53">
        <v>-18000000</v>
      </c>
      <c r="M102" s="44" t="s">
        <v>788</v>
      </c>
      <c r="N102" s="44"/>
    </row>
    <row r="103" spans="1:14">
      <c r="B103" s="2"/>
      <c r="C103" s="16"/>
      <c r="D103" s="16"/>
      <c r="E103" s="8">
        <f t="shared" si="2"/>
        <v>12036000</v>
      </c>
      <c r="F103" s="17"/>
      <c r="G103" s="17"/>
      <c r="H103" s="17"/>
      <c r="I103" s="48"/>
      <c r="J103" s="48"/>
      <c r="K103" s="44" t="s">
        <v>784</v>
      </c>
      <c r="L103" s="53">
        <v>-35000000</v>
      </c>
      <c r="M103" s="44" t="s">
        <v>789</v>
      </c>
      <c r="N103" s="44"/>
    </row>
    <row r="104" spans="1:14">
      <c r="B104" s="2"/>
      <c r="C104" s="16"/>
      <c r="D104" s="16"/>
      <c r="E104" s="8">
        <f t="shared" si="2"/>
        <v>12036000</v>
      </c>
      <c r="F104" s="16"/>
      <c r="G104" s="16"/>
      <c r="H104" s="16"/>
      <c r="I104" s="48"/>
      <c r="J104" s="48"/>
      <c r="K104" s="44" t="s">
        <v>784</v>
      </c>
      <c r="L104" s="53">
        <v>-10000000</v>
      </c>
      <c r="M104" s="44" t="s">
        <v>782</v>
      </c>
      <c r="N104" s="44"/>
    </row>
    <row r="105" spans="1:14">
      <c r="B105" s="2"/>
      <c r="C105" s="16"/>
      <c r="D105" s="16"/>
      <c r="E105" s="8">
        <f t="shared" si="2"/>
        <v>12036000</v>
      </c>
      <c r="F105" s="16"/>
      <c r="G105" s="16"/>
      <c r="H105" s="16"/>
      <c r="I105" s="54"/>
      <c r="J105" s="48"/>
      <c r="K105" s="44" t="s">
        <v>785</v>
      </c>
      <c r="L105" s="53">
        <f>SUM(L102:L104)</f>
        <v>-63000000</v>
      </c>
      <c r="M105" s="44"/>
      <c r="N105" s="44"/>
    </row>
    <row r="106" spans="1:14">
      <c r="B106" s="2"/>
      <c r="C106" s="16"/>
      <c r="D106" s="16"/>
      <c r="E106" s="8">
        <f t="shared" si="2"/>
        <v>12036000</v>
      </c>
      <c r="F106" s="16"/>
      <c r="G106" s="16"/>
      <c r="H106" s="16"/>
      <c r="I106" s="48"/>
      <c r="J106" s="48"/>
      <c r="K106" s="44"/>
      <c r="L106" s="53">
        <v>80000000</v>
      </c>
      <c r="M106" s="44" t="s">
        <v>713</v>
      </c>
      <c r="N106" s="44"/>
    </row>
    <row r="107" spans="1:14">
      <c r="B107" s="2"/>
      <c r="C107" s="16"/>
      <c r="D107" s="16"/>
      <c r="E107" s="8">
        <f t="shared" si="2"/>
        <v>12036000</v>
      </c>
      <c r="F107" s="16"/>
      <c r="G107" s="16"/>
      <c r="H107" s="16"/>
      <c r="I107" s="48"/>
      <c r="J107" s="48"/>
      <c r="K107" s="44"/>
      <c r="L107" s="53">
        <f>L105+L106</f>
        <v>17000000</v>
      </c>
      <c r="M107" s="44" t="s">
        <v>714</v>
      </c>
      <c r="N107" s="44"/>
    </row>
    <row r="108" spans="1:14">
      <c r="B108" s="2"/>
      <c r="C108" s="16"/>
      <c r="D108" s="16"/>
      <c r="E108" s="8">
        <f t="shared" si="2"/>
        <v>12036000</v>
      </c>
      <c r="F108" s="16"/>
      <c r="G108" s="16"/>
      <c r="H108" s="16"/>
      <c r="I108" s="10"/>
      <c r="J108" s="10"/>
      <c r="K108" s="44" t="s">
        <v>784</v>
      </c>
      <c r="L108" s="53">
        <v>-10000000</v>
      </c>
      <c r="M108" s="44" t="s">
        <v>783</v>
      </c>
      <c r="N108" s="19"/>
    </row>
    <row r="109" spans="1:14">
      <c r="B109" s="2"/>
      <c r="C109" s="16"/>
      <c r="D109" s="16"/>
      <c r="E109" s="8">
        <f t="shared" si="2"/>
        <v>12036000</v>
      </c>
      <c r="F109" s="16"/>
      <c r="G109" s="16"/>
      <c r="H109" s="16"/>
      <c r="K109" s="44" t="s">
        <v>784</v>
      </c>
      <c r="L109" s="53">
        <v>-7000000</v>
      </c>
      <c r="M109" s="44" t="s">
        <v>786</v>
      </c>
      <c r="N109" s="19"/>
    </row>
    <row r="110" spans="1:14">
      <c r="B110" s="2"/>
      <c r="C110" s="16"/>
      <c r="D110" s="16"/>
      <c r="E110" s="8">
        <f t="shared" si="2"/>
        <v>12036000</v>
      </c>
      <c r="F110" s="16"/>
      <c r="G110" s="16"/>
      <c r="H110" s="16"/>
      <c r="K110" s="44" t="s">
        <v>714</v>
      </c>
      <c r="L110" s="53">
        <f>L107+L108+L109</f>
        <v>0</v>
      </c>
    </row>
    <row r="111" spans="1:14">
      <c r="B111" s="2"/>
      <c r="C111" s="16"/>
      <c r="D111" s="16"/>
      <c r="E111" s="8">
        <f t="shared" si="2"/>
        <v>12036000</v>
      </c>
      <c r="F111" s="16"/>
      <c r="G111" s="16"/>
      <c r="H111" s="16"/>
    </row>
    <row r="112" spans="1:14">
      <c r="B112" s="2"/>
      <c r="C112" s="17"/>
      <c r="D112" s="17"/>
      <c r="E112" s="8">
        <f t="shared" si="2"/>
        <v>12036000</v>
      </c>
      <c r="F112" s="17"/>
      <c r="G112" s="17"/>
      <c r="H112" s="17"/>
      <c r="I112" s="10"/>
    </row>
    <row r="113" spans="2:13">
      <c r="B113" s="32"/>
      <c r="C113" s="17"/>
      <c r="D113" s="17"/>
      <c r="E113" s="8">
        <f t="shared" si="2"/>
        <v>12036000</v>
      </c>
      <c r="F113" s="17"/>
      <c r="G113" s="17"/>
      <c r="H113" s="17"/>
      <c r="I113" s="10"/>
      <c r="J113" s="10"/>
      <c r="K113" s="10"/>
      <c r="L113" s="10"/>
      <c r="M113" s="10"/>
    </row>
    <row r="114" spans="2:13">
      <c r="B114" s="32"/>
      <c r="C114" s="17"/>
      <c r="D114" s="17"/>
      <c r="E114" s="8">
        <f t="shared" si="2"/>
        <v>12036000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32"/>
      <c r="C115" s="17"/>
      <c r="D115" s="17"/>
      <c r="E115" s="8">
        <f t="shared" si="2"/>
        <v>12036000</v>
      </c>
      <c r="F115" s="17"/>
      <c r="G115" s="17"/>
      <c r="H115" s="17"/>
      <c r="I115" s="10"/>
      <c r="J115" s="10"/>
      <c r="K115" s="10"/>
      <c r="L115" s="10"/>
      <c r="M115" s="10"/>
    </row>
    <row r="116" spans="2:13">
      <c r="B116" s="2"/>
      <c r="C116" s="16"/>
      <c r="D116" s="16"/>
      <c r="E116" s="8">
        <f t="shared" si="2"/>
        <v>12036000</v>
      </c>
      <c r="F116" s="17"/>
      <c r="G116" s="17"/>
      <c r="H116" s="17"/>
      <c r="I116" s="10"/>
      <c r="J116" s="10"/>
      <c r="K116" s="10"/>
      <c r="L116" s="10"/>
      <c r="M116" s="10"/>
    </row>
    <row r="117" spans="2:13">
      <c r="B117" s="2"/>
      <c r="C117" s="16"/>
      <c r="D117" s="16"/>
      <c r="E117" s="8">
        <f t="shared" si="2"/>
        <v>12036000</v>
      </c>
      <c r="F117" s="17"/>
      <c r="G117" s="17"/>
      <c r="H117" s="17"/>
      <c r="I117" s="10"/>
      <c r="J117" s="10"/>
      <c r="K117" s="10"/>
      <c r="L117" s="10"/>
      <c r="M117" s="10"/>
    </row>
    <row r="118" spans="2:13">
      <c r="B118" s="2"/>
      <c r="C118" s="16"/>
      <c r="D118" s="16"/>
      <c r="E118" s="8">
        <f t="shared" si="2"/>
        <v>12036000</v>
      </c>
      <c r="F118" s="17"/>
      <c r="G118" s="17"/>
      <c r="H118" s="17"/>
      <c r="I118" s="10"/>
      <c r="J118" s="10"/>
      <c r="K118" s="10"/>
      <c r="L118" s="10"/>
      <c r="M118" s="10"/>
    </row>
    <row r="119" spans="2:13">
      <c r="B119" s="2"/>
      <c r="C119" s="16"/>
      <c r="D119" s="16"/>
      <c r="E119" s="8">
        <f t="shared" si="2"/>
        <v>12036000</v>
      </c>
      <c r="F119" s="16"/>
      <c r="G119" s="16"/>
      <c r="H119" s="16"/>
    </row>
    <row r="120" spans="2:13">
      <c r="B120" s="2"/>
      <c r="C120" s="16"/>
      <c r="D120" s="16"/>
      <c r="E120" s="8">
        <f t="shared" si="2"/>
        <v>12036000</v>
      </c>
      <c r="F120" s="16"/>
      <c r="G120" s="16"/>
      <c r="H120" s="16"/>
    </row>
    <row r="121" spans="2:13">
      <c r="B121" s="2"/>
      <c r="C121" s="16"/>
      <c r="D121" s="16"/>
      <c r="E121" s="8">
        <f t="shared" si="2"/>
        <v>12036000</v>
      </c>
      <c r="F121" s="16"/>
      <c r="G121" s="16"/>
      <c r="H121" s="16"/>
    </row>
    <row r="122" spans="2:13">
      <c r="B122" s="2"/>
      <c r="C122" s="16"/>
      <c r="D122" s="16"/>
      <c r="E122" s="8">
        <f t="shared" si="2"/>
        <v>12036000</v>
      </c>
      <c r="F122" s="16"/>
      <c r="G122" s="16"/>
      <c r="H122" s="16"/>
    </row>
    <row r="123" spans="2:13">
      <c r="B123" s="2"/>
      <c r="C123" s="16"/>
      <c r="D123" s="16"/>
      <c r="E123" s="8">
        <f t="shared" si="2"/>
        <v>12036000</v>
      </c>
      <c r="F123" s="16"/>
      <c r="G123" s="16"/>
      <c r="H123" s="16"/>
    </row>
    <row r="124" spans="2:13">
      <c r="B124" s="2"/>
      <c r="C124" s="16"/>
      <c r="D124" s="16"/>
      <c r="E124" s="8">
        <f t="shared" si="2"/>
        <v>12036000</v>
      </c>
      <c r="F124" s="16"/>
      <c r="G124" s="16"/>
      <c r="H124" s="16"/>
    </row>
    <row r="125" spans="2:13">
      <c r="B125" s="2"/>
      <c r="C125" s="16"/>
      <c r="D125" s="16"/>
      <c r="E125" s="8">
        <f t="shared" si="2"/>
        <v>12036000</v>
      </c>
      <c r="F125" s="16"/>
      <c r="G125" s="16"/>
      <c r="H125" s="16"/>
    </row>
    <row r="126" spans="2:13">
      <c r="B126" s="2"/>
      <c r="C126" s="16"/>
      <c r="D126" s="16"/>
      <c r="E126" s="8">
        <f t="shared" si="2"/>
        <v>12036000</v>
      </c>
      <c r="F126" s="16"/>
      <c r="G126" s="16"/>
      <c r="H126" s="16"/>
    </row>
    <row r="127" spans="2:13">
      <c r="B127" s="2"/>
      <c r="C127" s="16"/>
      <c r="D127" s="16"/>
      <c r="E127" s="8">
        <f t="shared" si="2"/>
        <v>12036000</v>
      </c>
      <c r="F127" s="16"/>
      <c r="G127" s="16"/>
      <c r="H127" s="16"/>
    </row>
    <row r="128" spans="2:13">
      <c r="B128" s="2"/>
      <c r="C128" s="16"/>
      <c r="D128" s="16"/>
      <c r="E128" s="8">
        <f t="shared" si="2"/>
        <v>12036000</v>
      </c>
      <c r="F128" s="16"/>
      <c r="G128" s="16"/>
      <c r="H128" s="16"/>
    </row>
    <row r="129" spans="2:9">
      <c r="C129" s="16"/>
      <c r="D129" s="16"/>
      <c r="E129" s="8">
        <f t="shared" si="2"/>
        <v>12036000</v>
      </c>
      <c r="G129" s="16"/>
      <c r="I129" s="24"/>
    </row>
    <row r="130" spans="2:9">
      <c r="C130" s="16"/>
      <c r="D130" s="16"/>
      <c r="E130" s="8">
        <f t="shared" si="2"/>
        <v>12036000</v>
      </c>
      <c r="I130" s="24"/>
    </row>
    <row r="131" spans="2:9">
      <c r="B131" s="2"/>
      <c r="C131" s="16"/>
      <c r="D131" s="16"/>
      <c r="E131" s="8">
        <f t="shared" si="2"/>
        <v>12036000</v>
      </c>
      <c r="F131" s="16"/>
      <c r="G131" s="16"/>
      <c r="H131" s="16"/>
    </row>
    <row r="132" spans="2:9">
      <c r="C132" s="16"/>
      <c r="D132" s="16"/>
      <c r="E132" s="8">
        <f t="shared" si="2"/>
        <v>12036000</v>
      </c>
      <c r="F132" s="16"/>
      <c r="G132" s="16"/>
      <c r="H132" s="16"/>
    </row>
    <row r="133" spans="2:9">
      <c r="C133" s="16"/>
      <c r="D133" s="16"/>
      <c r="E133" s="8">
        <f t="shared" si="2"/>
        <v>12036000</v>
      </c>
      <c r="F133" s="16"/>
      <c r="G133" s="16"/>
      <c r="H133" s="16"/>
    </row>
    <row r="134" spans="2:9">
      <c r="C134" s="16"/>
      <c r="D134" s="16"/>
      <c r="E134" s="8">
        <f t="shared" si="2"/>
        <v>12036000</v>
      </c>
      <c r="F134" s="16"/>
      <c r="G134" s="16"/>
      <c r="H134" s="16"/>
    </row>
    <row r="135" spans="2:9">
      <c r="C135" s="16"/>
      <c r="D135" s="16"/>
      <c r="E135" s="8">
        <f t="shared" ref="E135:E157" si="3">E134+C135+D135</f>
        <v>12036000</v>
      </c>
      <c r="F135" s="16"/>
      <c r="G135" s="16"/>
      <c r="H135" s="16"/>
    </row>
    <row r="136" spans="2:9">
      <c r="B136" s="2"/>
      <c r="C136" s="16"/>
      <c r="D136" s="16"/>
      <c r="E136" s="8">
        <f t="shared" si="3"/>
        <v>12036000</v>
      </c>
      <c r="F136" s="16"/>
      <c r="G136" s="16"/>
      <c r="H136" s="16"/>
    </row>
    <row r="137" spans="2:9">
      <c r="B137" s="2"/>
      <c r="C137" s="16"/>
      <c r="D137" s="16"/>
      <c r="E137" s="8">
        <f t="shared" si="3"/>
        <v>12036000</v>
      </c>
      <c r="F137" s="16"/>
      <c r="G137" s="16"/>
      <c r="H137" s="16"/>
    </row>
    <row r="138" spans="2:9">
      <c r="C138" s="16"/>
      <c r="D138" s="16"/>
      <c r="E138" s="8">
        <f t="shared" si="3"/>
        <v>12036000</v>
      </c>
      <c r="F138" s="16"/>
      <c r="G138" s="16"/>
      <c r="H138" s="16"/>
    </row>
    <row r="139" spans="2:9">
      <c r="C139" s="16"/>
      <c r="D139" s="16"/>
      <c r="E139" s="8">
        <f t="shared" si="3"/>
        <v>12036000</v>
      </c>
      <c r="F139" s="16"/>
      <c r="G139" s="16"/>
      <c r="H139" s="16"/>
    </row>
    <row r="140" spans="2:9">
      <c r="C140" s="16"/>
      <c r="D140" s="16"/>
      <c r="E140" s="8">
        <f t="shared" si="3"/>
        <v>12036000</v>
      </c>
      <c r="F140" s="16"/>
      <c r="G140" s="16"/>
      <c r="H140" s="16"/>
    </row>
    <row r="141" spans="2:9">
      <c r="C141" s="16"/>
      <c r="D141" s="16"/>
      <c r="E141" s="8">
        <f t="shared" si="3"/>
        <v>12036000</v>
      </c>
      <c r="F141" s="16"/>
      <c r="G141" s="16"/>
      <c r="H141" s="16"/>
    </row>
    <row r="142" spans="2:9">
      <c r="C142" s="16"/>
      <c r="D142" s="16"/>
      <c r="E142" s="8">
        <f t="shared" si="3"/>
        <v>12036000</v>
      </c>
      <c r="F142" s="16"/>
      <c r="G142" s="16"/>
      <c r="H142" s="16"/>
    </row>
    <row r="143" spans="2:9">
      <c r="C143" s="16"/>
      <c r="D143" s="16"/>
      <c r="E143" s="8">
        <f t="shared" si="3"/>
        <v>12036000</v>
      </c>
      <c r="F143" s="16"/>
      <c r="G143" s="16"/>
      <c r="H143" s="16"/>
    </row>
    <row r="144" spans="2:9">
      <c r="C144" s="16"/>
      <c r="D144" s="16"/>
      <c r="E144" s="8">
        <f t="shared" si="3"/>
        <v>12036000</v>
      </c>
      <c r="F144" s="16"/>
      <c r="G144" s="16"/>
      <c r="H144" s="16"/>
    </row>
    <row r="145" spans="3:12">
      <c r="C145" s="16"/>
      <c r="D145" s="16"/>
      <c r="E145" s="8">
        <f t="shared" si="3"/>
        <v>12036000</v>
      </c>
      <c r="F145" s="16"/>
      <c r="G145" s="16"/>
      <c r="H145" s="16"/>
    </row>
    <row r="146" spans="3:12">
      <c r="C146" s="16"/>
      <c r="D146" s="16"/>
      <c r="E146" s="8">
        <f t="shared" si="3"/>
        <v>12036000</v>
      </c>
      <c r="F146" s="16"/>
      <c r="G146" s="16"/>
      <c r="H146" s="16"/>
    </row>
    <row r="147" spans="3:12">
      <c r="C147" s="16"/>
      <c r="D147" s="16"/>
      <c r="E147" s="8">
        <f t="shared" si="3"/>
        <v>12036000</v>
      </c>
      <c r="F147" s="16"/>
      <c r="G147" s="16"/>
      <c r="H147" s="16"/>
    </row>
    <row r="148" spans="3:12">
      <c r="C148" s="16"/>
      <c r="D148" s="16"/>
      <c r="E148" s="8">
        <f t="shared" si="3"/>
        <v>12036000</v>
      </c>
      <c r="F148" s="16"/>
      <c r="G148" s="16"/>
      <c r="H148" s="16"/>
    </row>
    <row r="149" spans="3:12">
      <c r="C149" s="16"/>
      <c r="D149" s="16"/>
      <c r="E149" s="8">
        <f>E148+C149+D149</f>
        <v>12036000</v>
      </c>
      <c r="F149" s="16"/>
      <c r="G149" s="16"/>
      <c r="H149" s="16"/>
    </row>
    <row r="150" spans="3:12">
      <c r="C150" s="16"/>
      <c r="D150" s="16"/>
      <c r="E150" s="8">
        <f t="shared" si="3"/>
        <v>12036000</v>
      </c>
      <c r="F150" s="16"/>
      <c r="G150" s="16"/>
      <c r="H150" s="16"/>
    </row>
    <row r="151" spans="3:12">
      <c r="C151" s="16"/>
      <c r="D151" s="16"/>
      <c r="E151" s="8">
        <f t="shared" si="3"/>
        <v>12036000</v>
      </c>
      <c r="F151" s="16"/>
      <c r="G151" s="16"/>
      <c r="H151" s="16"/>
    </row>
    <row r="152" spans="3:12">
      <c r="C152" s="16"/>
      <c r="D152" s="16">
        <v>-10000000</v>
      </c>
      <c r="E152" s="8">
        <f t="shared" si="3"/>
        <v>2036000</v>
      </c>
      <c r="F152" s="16"/>
      <c r="G152" s="16"/>
      <c r="H152" s="16"/>
      <c r="I152" s="1" t="s">
        <v>557</v>
      </c>
    </row>
    <row r="153" spans="3:12">
      <c r="C153" s="16"/>
      <c r="D153" s="16">
        <v>-100000</v>
      </c>
      <c r="E153" s="8">
        <f t="shared" si="3"/>
        <v>1936000</v>
      </c>
      <c r="F153" s="16"/>
      <c r="G153" s="16"/>
      <c r="H153" s="16"/>
      <c r="I153" s="2" t="s">
        <v>1390</v>
      </c>
    </row>
    <row r="154" spans="3:12">
      <c r="C154" s="16"/>
      <c r="D154" s="16"/>
      <c r="E154" s="8">
        <f t="shared" si="3"/>
        <v>1936000</v>
      </c>
      <c r="F154" s="16"/>
      <c r="G154" s="16"/>
      <c r="H154" s="16"/>
      <c r="J154" s="4"/>
    </row>
    <row r="155" spans="3:12">
      <c r="C155" s="16"/>
      <c r="D155" s="16"/>
      <c r="E155" s="8">
        <f t="shared" si="3"/>
        <v>1936000</v>
      </c>
      <c r="F155" s="16"/>
      <c r="G155" s="16"/>
      <c r="H155" s="16"/>
      <c r="J155" s="4"/>
      <c r="K155" s="2"/>
      <c r="L155" s="20"/>
    </row>
    <row r="156" spans="3:12">
      <c r="C156" s="16"/>
      <c r="D156" s="16"/>
      <c r="E156" s="8">
        <f>E155+C156+D156</f>
        <v>1936000</v>
      </c>
      <c r="F156" s="16"/>
      <c r="G156" s="16"/>
      <c r="H156" s="16"/>
      <c r="J156" s="4"/>
    </row>
    <row r="157" spans="3:12">
      <c r="C157" s="4"/>
      <c r="D157" s="16"/>
      <c r="E157" s="8">
        <f t="shared" si="3"/>
        <v>1936000</v>
      </c>
      <c r="F157" s="4"/>
      <c r="G157" s="4"/>
      <c r="H157" s="4"/>
      <c r="J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C160" s="4"/>
      <c r="D160" s="4"/>
      <c r="E160" s="8"/>
      <c r="F160" s="4"/>
      <c r="G160" s="4"/>
      <c r="H160" s="4"/>
    </row>
    <row r="161" spans="3:8">
      <c r="C161" s="4"/>
      <c r="D161" s="4"/>
      <c r="E161" s="8"/>
      <c r="F161" s="4"/>
      <c r="G161" s="4"/>
      <c r="H161" s="4"/>
    </row>
    <row r="162" spans="3:8">
      <c r="C162" s="4"/>
      <c r="D162" s="4"/>
      <c r="E162" s="8"/>
      <c r="F162" s="4"/>
      <c r="G162" s="4"/>
      <c r="H162" s="4"/>
    </row>
    <row r="163" spans="3:8">
      <c r="C163" s="4"/>
      <c r="D163" s="4"/>
      <c r="E163" s="8"/>
      <c r="F163" s="4"/>
      <c r="G163" s="4"/>
      <c r="H163" s="4"/>
    </row>
    <row r="164" spans="3:8">
      <c r="E164" s="7"/>
    </row>
    <row r="165" spans="3:8">
      <c r="E165" s="7"/>
    </row>
    <row r="166" spans="3:8">
      <c r="E166" s="7"/>
    </row>
  </sheetData>
  <pageMargins left="0.7" right="0.7" top="0.75" bottom="0.75" header="0.3" footer="0.3"/>
  <pageSetup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>
  <dimension ref="A2:AJ167"/>
  <sheetViews>
    <sheetView workbookViewId="0">
      <selection activeCell="I18" sqref="I18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13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</row>
    <row r="3" spans="2:13">
      <c r="C3" s="3"/>
      <c r="D3" s="3"/>
      <c r="E3" s="6"/>
      <c r="I3" s="3"/>
      <c r="L3" s="68"/>
      <c r="M3" s="68"/>
    </row>
    <row r="4" spans="2:13">
      <c r="B4" s="13" t="s">
        <v>36</v>
      </c>
      <c r="C4" s="13"/>
      <c r="D4" s="13"/>
      <c r="E4" s="14">
        <v>12086750</v>
      </c>
      <c r="F4" s="29">
        <v>0</v>
      </c>
      <c r="G4" s="13"/>
      <c r="H4" s="22">
        <v>23842300</v>
      </c>
      <c r="K4" s="69" t="s">
        <v>1247</v>
      </c>
      <c r="L4" s="47"/>
    </row>
    <row r="5" spans="2:13">
      <c r="B5" s="2"/>
      <c r="C5" s="16"/>
      <c r="D5" s="16"/>
      <c r="E5" s="8">
        <f>E4+C5+D5</f>
        <v>12086750</v>
      </c>
      <c r="F5" s="17"/>
      <c r="G5" s="17"/>
      <c r="H5" s="17"/>
      <c r="K5" s="47">
        <v>44294</v>
      </c>
      <c r="L5" s="70">
        <v>10000000</v>
      </c>
    </row>
    <row r="6" spans="2:13">
      <c r="B6" s="32">
        <v>44531</v>
      </c>
      <c r="C6" s="17"/>
      <c r="D6" s="17">
        <v>-65000</v>
      </c>
      <c r="E6" s="9">
        <f t="shared" ref="E6:E71" si="0">E5+C6+D6</f>
        <v>12021750</v>
      </c>
      <c r="F6" s="17"/>
      <c r="G6" s="17"/>
      <c r="H6" s="17"/>
      <c r="I6" s="10" t="s">
        <v>1400</v>
      </c>
      <c r="J6" s="10"/>
      <c r="K6" s="47">
        <v>44308</v>
      </c>
      <c r="L6" s="70">
        <v>49500000</v>
      </c>
    </row>
    <row r="7" spans="2:13">
      <c r="B7" s="32">
        <v>44531</v>
      </c>
      <c r="C7" s="17"/>
      <c r="D7" s="17">
        <v>-150000</v>
      </c>
      <c r="E7" s="9">
        <f>E6+C7+D7</f>
        <v>11871750</v>
      </c>
      <c r="F7" s="17"/>
      <c r="G7" s="17"/>
      <c r="H7" s="17"/>
      <c r="I7" s="10" t="s">
        <v>1401</v>
      </c>
      <c r="J7" s="10"/>
      <c r="K7" s="47">
        <v>44312</v>
      </c>
      <c r="L7" s="70">
        <v>20000000</v>
      </c>
    </row>
    <row r="8" spans="2:13">
      <c r="B8" s="32">
        <v>44532</v>
      </c>
      <c r="C8" s="17"/>
      <c r="D8" s="17">
        <v>-22950</v>
      </c>
      <c r="E8" s="9">
        <f t="shared" si="0"/>
        <v>11848800</v>
      </c>
      <c r="F8" s="17"/>
      <c r="G8" s="17"/>
      <c r="H8" s="17"/>
      <c r="I8" s="10" t="s">
        <v>1399</v>
      </c>
      <c r="J8" s="10"/>
      <c r="K8" s="47">
        <v>44320</v>
      </c>
      <c r="L8" s="70">
        <v>5500000</v>
      </c>
    </row>
    <row r="9" spans="2:13">
      <c r="B9" s="2">
        <v>44532</v>
      </c>
      <c r="C9" s="17"/>
      <c r="D9" s="17"/>
      <c r="E9" s="9">
        <f t="shared" si="0"/>
        <v>11848800</v>
      </c>
      <c r="F9" s="17"/>
      <c r="G9" s="17"/>
      <c r="H9" s="17">
        <v>-34500</v>
      </c>
      <c r="I9" s="1" t="s">
        <v>1411</v>
      </c>
      <c r="J9" s="10"/>
      <c r="K9" s="68"/>
      <c r="L9" s="71">
        <f>SUM(L5:L8)</f>
        <v>85000000</v>
      </c>
    </row>
    <row r="10" spans="2:13">
      <c r="B10" s="32">
        <v>44533</v>
      </c>
      <c r="C10" s="17">
        <v>50000</v>
      </c>
      <c r="D10" s="17"/>
      <c r="E10" s="9">
        <f t="shared" si="0"/>
        <v>11898800</v>
      </c>
      <c r="F10" s="17"/>
      <c r="G10" s="17"/>
      <c r="H10" s="17"/>
      <c r="I10" s="10" t="s">
        <v>1402</v>
      </c>
      <c r="J10" s="10"/>
      <c r="K10" s="10"/>
    </row>
    <row r="11" spans="2:13">
      <c r="B11" s="2">
        <v>44533</v>
      </c>
      <c r="C11" s="17"/>
      <c r="D11" s="17">
        <v>-100000</v>
      </c>
      <c r="E11" s="9">
        <f t="shared" si="0"/>
        <v>11798800</v>
      </c>
      <c r="F11" s="17">
        <v>-100000</v>
      </c>
      <c r="G11" s="17"/>
      <c r="H11" s="17"/>
      <c r="I11" s="10" t="s">
        <v>243</v>
      </c>
      <c r="J11" s="50"/>
      <c r="K11" s="1" t="s">
        <v>1248</v>
      </c>
    </row>
    <row r="12" spans="2:13">
      <c r="B12" s="2">
        <v>44536</v>
      </c>
      <c r="C12" s="17"/>
      <c r="D12" s="17"/>
      <c r="E12" s="9">
        <f t="shared" si="0"/>
        <v>11798800</v>
      </c>
      <c r="F12" s="17"/>
      <c r="G12" s="17"/>
      <c r="H12" s="17">
        <v>-138400</v>
      </c>
      <c r="I12" s="10" t="s">
        <v>977</v>
      </c>
      <c r="J12" s="50"/>
      <c r="K12" s="2">
        <v>43649</v>
      </c>
      <c r="L12" s="20">
        <v>68000000</v>
      </c>
      <c r="M12" s="1" t="s">
        <v>1249</v>
      </c>
    </row>
    <row r="13" spans="2:13">
      <c r="B13" s="2">
        <v>44537</v>
      </c>
      <c r="C13" s="17"/>
      <c r="D13" s="17">
        <v>-51000</v>
      </c>
      <c r="E13" s="9">
        <f t="shared" si="0"/>
        <v>11747800</v>
      </c>
      <c r="F13" s="17"/>
      <c r="G13" s="17"/>
      <c r="H13" s="17"/>
      <c r="I13" s="10" t="s">
        <v>1403</v>
      </c>
      <c r="J13" s="50"/>
      <c r="K13" s="32">
        <v>43649</v>
      </c>
      <c r="L13" s="16">
        <v>-1300000</v>
      </c>
      <c r="M13" s="1" t="s">
        <v>1250</v>
      </c>
    </row>
    <row r="14" spans="2:13">
      <c r="B14" s="32">
        <v>44537</v>
      </c>
      <c r="C14" s="17"/>
      <c r="D14" s="17">
        <v>-28000</v>
      </c>
      <c r="E14" s="9">
        <f t="shared" si="0"/>
        <v>11719800</v>
      </c>
      <c r="F14" s="17"/>
      <c r="G14" s="17"/>
      <c r="H14" s="17"/>
      <c r="I14" s="10" t="s">
        <v>1308</v>
      </c>
      <c r="J14" s="50"/>
      <c r="K14" s="2">
        <v>44357</v>
      </c>
      <c r="L14" s="20">
        <v>600000</v>
      </c>
      <c r="M14" s="10" t="s">
        <v>1251</v>
      </c>
    </row>
    <row r="15" spans="2:13">
      <c r="B15" s="32">
        <v>44539</v>
      </c>
      <c r="C15" s="17"/>
      <c r="D15" s="17">
        <v>-7600</v>
      </c>
      <c r="E15" s="9">
        <f t="shared" si="0"/>
        <v>11712200</v>
      </c>
      <c r="F15" s="17"/>
      <c r="G15" s="17"/>
      <c r="H15" s="17"/>
      <c r="I15" s="1" t="s">
        <v>1404</v>
      </c>
      <c r="J15" s="50"/>
      <c r="L15" s="55">
        <f>SUM(L12:L14)</f>
        <v>67300000</v>
      </c>
      <c r="M15" s="44" t="s">
        <v>1312</v>
      </c>
    </row>
    <row r="16" spans="2:13">
      <c r="B16" s="32">
        <v>44539</v>
      </c>
      <c r="C16" s="17"/>
      <c r="D16" s="17">
        <v>-15000</v>
      </c>
      <c r="E16" s="9">
        <f t="shared" si="0"/>
        <v>11697200</v>
      </c>
      <c r="F16" s="17"/>
      <c r="G16" s="17"/>
      <c r="H16" s="17"/>
      <c r="I16" s="10" t="s">
        <v>583</v>
      </c>
      <c r="J16" s="50"/>
      <c r="K16" s="32"/>
      <c r="L16" s="50"/>
      <c r="M16" s="10"/>
    </row>
    <row r="17" spans="2:15">
      <c r="B17" s="2">
        <v>44539</v>
      </c>
      <c r="C17" s="17"/>
      <c r="D17" s="17"/>
      <c r="E17" s="9">
        <f t="shared" si="0"/>
        <v>11697200</v>
      </c>
      <c r="F17" s="17"/>
      <c r="G17" s="17"/>
      <c r="H17" s="17">
        <v>150000</v>
      </c>
      <c r="I17" s="1" t="s">
        <v>1412</v>
      </c>
      <c r="J17" s="50"/>
      <c r="K17" s="50"/>
    </row>
    <row r="18" spans="2:15">
      <c r="B18" s="2">
        <v>44543</v>
      </c>
      <c r="C18" s="17">
        <v>2667000</v>
      </c>
      <c r="D18" s="17"/>
      <c r="E18" s="9">
        <f t="shared" si="0"/>
        <v>14364200</v>
      </c>
      <c r="F18" s="17"/>
      <c r="G18" s="17"/>
      <c r="H18" s="17"/>
      <c r="I18" s="10" t="s">
        <v>1405</v>
      </c>
      <c r="J18" s="50"/>
      <c r="K18" s="50"/>
    </row>
    <row r="19" spans="2:15">
      <c r="B19" s="32">
        <v>44543</v>
      </c>
      <c r="C19" s="17"/>
      <c r="D19" s="17"/>
      <c r="E19" s="9">
        <f t="shared" si="0"/>
        <v>14364200</v>
      </c>
      <c r="F19" s="17"/>
      <c r="G19" s="17"/>
      <c r="H19" s="17">
        <v>-91900</v>
      </c>
      <c r="I19" s="10" t="s">
        <v>976</v>
      </c>
      <c r="J19" s="50"/>
      <c r="K19" s="50"/>
    </row>
    <row r="20" spans="2:15">
      <c r="B20" s="2">
        <v>44544</v>
      </c>
      <c r="C20" s="17"/>
      <c r="D20" s="17"/>
      <c r="E20" s="9">
        <f t="shared" si="0"/>
        <v>14364200</v>
      </c>
      <c r="F20" s="17"/>
      <c r="G20" s="36"/>
      <c r="H20" s="17">
        <v>-20000</v>
      </c>
      <c r="I20" s="1" t="s">
        <v>1406</v>
      </c>
      <c r="J20" s="50"/>
      <c r="K20" s="50"/>
      <c r="L20" s="20"/>
    </row>
    <row r="21" spans="2:15">
      <c r="B21" s="32">
        <v>44545</v>
      </c>
      <c r="C21" s="17">
        <v>500000</v>
      </c>
      <c r="D21" s="17"/>
      <c r="E21" s="9">
        <f t="shared" si="0"/>
        <v>14864200</v>
      </c>
      <c r="F21" s="17"/>
      <c r="G21" s="36"/>
      <c r="H21" s="17"/>
      <c r="I21" s="10" t="s">
        <v>1417</v>
      </c>
      <c r="J21" s="50"/>
      <c r="K21" s="50"/>
      <c r="L21" s="20"/>
    </row>
    <row r="22" spans="2:15" ht="12.75" thickBot="1">
      <c r="B22" s="32">
        <v>44545</v>
      </c>
      <c r="C22" s="17"/>
      <c r="D22" s="17">
        <v>-100000</v>
      </c>
      <c r="E22" s="9">
        <f t="shared" si="0"/>
        <v>14764200</v>
      </c>
      <c r="F22" s="17"/>
      <c r="G22" s="17"/>
      <c r="H22" s="17"/>
      <c r="I22" s="10" t="s">
        <v>1407</v>
      </c>
      <c r="J22" s="50"/>
      <c r="K22" s="50"/>
    </row>
    <row r="23" spans="2:15">
      <c r="B23" s="32">
        <v>44545</v>
      </c>
      <c r="C23" s="17">
        <v>450000</v>
      </c>
      <c r="D23" s="17"/>
      <c r="E23" s="9">
        <f t="shared" si="0"/>
        <v>15214200</v>
      </c>
      <c r="F23" s="17"/>
      <c r="G23" s="17"/>
      <c r="H23" s="17"/>
      <c r="I23" s="10" t="s">
        <v>1408</v>
      </c>
      <c r="J23" s="50"/>
      <c r="K23" s="50"/>
      <c r="M23" s="57" t="s">
        <v>1026</v>
      </c>
      <c r="N23" s="58">
        <v>34200000</v>
      </c>
    </row>
    <row r="24" spans="2:15">
      <c r="B24" s="32">
        <v>44545</v>
      </c>
      <c r="C24" s="17"/>
      <c r="D24" s="17">
        <v>-50000</v>
      </c>
      <c r="E24" s="9">
        <f t="shared" si="0"/>
        <v>15164200</v>
      </c>
      <c r="F24" s="17"/>
      <c r="G24" s="17"/>
      <c r="H24" s="17"/>
      <c r="I24" s="10" t="s">
        <v>1409</v>
      </c>
      <c r="J24" s="50"/>
      <c r="K24" s="50"/>
      <c r="M24" s="59" t="s">
        <v>1027</v>
      </c>
      <c r="N24" s="60">
        <v>-680000</v>
      </c>
    </row>
    <row r="25" spans="2:15" ht="12.75" thickBot="1">
      <c r="B25" s="32">
        <v>44545</v>
      </c>
      <c r="C25" s="17"/>
      <c r="D25" s="17">
        <v>-70000</v>
      </c>
      <c r="E25" s="9">
        <f t="shared" si="0"/>
        <v>15094200</v>
      </c>
      <c r="F25" s="17"/>
      <c r="G25" s="17"/>
      <c r="H25" s="17"/>
      <c r="I25" s="1" t="s">
        <v>1410</v>
      </c>
      <c r="J25" s="50"/>
      <c r="K25" s="50"/>
      <c r="M25" s="61" t="s">
        <v>1028</v>
      </c>
      <c r="N25" s="62">
        <f>N23+N24</f>
        <v>33520000</v>
      </c>
    </row>
    <row r="26" spans="2:15">
      <c r="B26" s="32">
        <v>44545</v>
      </c>
      <c r="C26" s="17"/>
      <c r="D26" s="17"/>
      <c r="E26" s="9">
        <f t="shared" si="0"/>
        <v>15094200</v>
      </c>
      <c r="F26" s="17"/>
      <c r="G26" s="17"/>
      <c r="H26" s="17">
        <v>80000</v>
      </c>
      <c r="I26" s="1" t="s">
        <v>1413</v>
      </c>
      <c r="J26" s="50"/>
      <c r="K26" s="50"/>
      <c r="M26" s="59" t="s">
        <v>1029</v>
      </c>
      <c r="N26" s="60">
        <f>N25*0.1</f>
        <v>3352000</v>
      </c>
      <c r="O26" s="1" t="s">
        <v>1030</v>
      </c>
    </row>
    <row r="27" spans="2:15">
      <c r="B27" s="32">
        <v>44546</v>
      </c>
      <c r="C27" s="17"/>
      <c r="D27" s="17">
        <v>-10000</v>
      </c>
      <c r="E27" s="9">
        <f t="shared" si="0"/>
        <v>15084200</v>
      </c>
      <c r="F27" s="17"/>
      <c r="G27" s="17"/>
      <c r="H27" s="17"/>
      <c r="I27" s="1" t="s">
        <v>1414</v>
      </c>
      <c r="J27" s="50"/>
      <c r="K27" s="50"/>
      <c r="M27" s="59" t="s">
        <v>1031</v>
      </c>
      <c r="N27" s="60">
        <f>N25-30000000</f>
        <v>3520000</v>
      </c>
      <c r="O27" s="1" t="s">
        <v>1032</v>
      </c>
    </row>
    <row r="28" spans="2:15" ht="12.75" thickBot="1">
      <c r="B28" s="2">
        <v>44546</v>
      </c>
      <c r="C28" s="17">
        <v>70000</v>
      </c>
      <c r="D28" s="17"/>
      <c r="E28" s="9">
        <f t="shared" si="0"/>
        <v>15154200</v>
      </c>
      <c r="F28" s="17"/>
      <c r="G28" s="17"/>
      <c r="H28" s="17"/>
      <c r="I28" s="10" t="s">
        <v>1387</v>
      </c>
      <c r="J28" s="20"/>
      <c r="K28" s="20"/>
      <c r="M28" s="61"/>
      <c r="N28" s="62">
        <v>270000</v>
      </c>
      <c r="O28" s="1" t="s">
        <v>1033</v>
      </c>
    </row>
    <row r="29" spans="2:15" ht="12.75" thickBot="1">
      <c r="B29" s="2">
        <v>44547</v>
      </c>
      <c r="C29" s="17"/>
      <c r="D29" s="17"/>
      <c r="E29" s="9">
        <f t="shared" si="0"/>
        <v>15154200</v>
      </c>
      <c r="F29" s="17"/>
      <c r="G29" s="17"/>
      <c r="H29" s="17">
        <v>120000</v>
      </c>
      <c r="I29" s="1" t="s">
        <v>1428</v>
      </c>
      <c r="J29" s="20"/>
      <c r="K29" s="20"/>
      <c r="M29" s="63" t="s">
        <v>1034</v>
      </c>
      <c r="N29" s="64">
        <f>SUM(N26:N28)</f>
        <v>7142000</v>
      </c>
    </row>
    <row r="30" spans="2:15">
      <c r="B30" s="32">
        <v>44550</v>
      </c>
      <c r="C30" s="17"/>
      <c r="D30" s="17">
        <v>-26000</v>
      </c>
      <c r="E30" s="9">
        <f t="shared" si="0"/>
        <v>15128200</v>
      </c>
      <c r="F30" s="17"/>
      <c r="G30" s="17"/>
      <c r="H30" s="17"/>
      <c r="I30" s="10" t="s">
        <v>583</v>
      </c>
      <c r="J30" s="20"/>
      <c r="K30" s="20"/>
    </row>
    <row r="31" spans="2:15">
      <c r="B31" s="32">
        <v>44550</v>
      </c>
      <c r="C31" s="17">
        <v>50000</v>
      </c>
      <c r="D31" s="17"/>
      <c r="E31" s="9">
        <f t="shared" si="0"/>
        <v>15178200</v>
      </c>
      <c r="F31" s="17"/>
      <c r="G31" s="17"/>
      <c r="H31" s="17"/>
      <c r="I31" s="10" t="s">
        <v>1416</v>
      </c>
      <c r="J31" s="20"/>
      <c r="K31" s="20"/>
      <c r="M31" s="44" t="s">
        <v>1035</v>
      </c>
      <c r="N31" s="44"/>
    </row>
    <row r="32" spans="2:15">
      <c r="B32" s="32">
        <v>44552</v>
      </c>
      <c r="C32" s="17"/>
      <c r="D32" s="17"/>
      <c r="E32" s="9">
        <f t="shared" si="0"/>
        <v>15178200</v>
      </c>
      <c r="F32" s="17"/>
      <c r="G32" s="17"/>
      <c r="H32" s="17">
        <v>200000</v>
      </c>
      <c r="I32" s="10" t="s">
        <v>1418</v>
      </c>
      <c r="J32" s="20"/>
      <c r="K32" s="20"/>
      <c r="M32" s="44" t="s">
        <v>1036</v>
      </c>
      <c r="N32" s="44"/>
    </row>
    <row r="33" spans="2:36">
      <c r="B33" s="32">
        <v>44553</v>
      </c>
      <c r="C33" s="17"/>
      <c r="D33" s="17">
        <v>-3900</v>
      </c>
      <c r="E33" s="9">
        <f t="shared" si="0"/>
        <v>15174300</v>
      </c>
      <c r="F33" s="17"/>
      <c r="G33" s="17"/>
      <c r="H33" s="17"/>
      <c r="I33" s="1" t="s">
        <v>821</v>
      </c>
      <c r="J33" s="20"/>
      <c r="K33" s="20"/>
    </row>
    <row r="34" spans="2:36">
      <c r="B34" s="32">
        <v>44553</v>
      </c>
      <c r="C34" s="17">
        <v>375000</v>
      </c>
      <c r="D34" s="17"/>
      <c r="E34" s="9">
        <f t="shared" si="0"/>
        <v>15549300</v>
      </c>
      <c r="F34" s="17"/>
      <c r="G34" s="17"/>
      <c r="H34" s="17"/>
      <c r="I34" s="10" t="s">
        <v>1419</v>
      </c>
      <c r="J34" s="20"/>
      <c r="K34" s="20"/>
    </row>
    <row r="35" spans="2:36">
      <c r="B35" s="32">
        <v>44553</v>
      </c>
      <c r="C35" s="17"/>
      <c r="D35" s="17"/>
      <c r="E35" s="9">
        <f>E34+C35+D35</f>
        <v>15549300</v>
      </c>
      <c r="F35" s="17"/>
      <c r="G35" s="17"/>
      <c r="H35" s="17">
        <v>-188500</v>
      </c>
      <c r="I35" s="10" t="s">
        <v>917</v>
      </c>
    </row>
    <row r="36" spans="2:36">
      <c r="B36" s="32">
        <v>44558</v>
      </c>
      <c r="C36" s="17">
        <v>1232000</v>
      </c>
      <c r="D36" s="17"/>
      <c r="E36" s="9">
        <f t="shared" si="0"/>
        <v>16781300</v>
      </c>
      <c r="F36" s="17"/>
      <c r="G36" s="17"/>
      <c r="H36" s="17"/>
      <c r="I36" s="10" t="s">
        <v>1423</v>
      </c>
    </row>
    <row r="37" spans="2:36">
      <c r="B37" s="32">
        <v>44559</v>
      </c>
      <c r="C37" s="17"/>
      <c r="D37" s="17"/>
      <c r="E37" s="9">
        <f t="shared" si="0"/>
        <v>16781300</v>
      </c>
      <c r="F37" s="17"/>
      <c r="G37" s="17"/>
      <c r="H37" s="17">
        <v>300000</v>
      </c>
      <c r="I37" s="10" t="s">
        <v>1424</v>
      </c>
    </row>
    <row r="38" spans="2:36">
      <c r="B38" s="32">
        <v>44559</v>
      </c>
      <c r="C38" s="17"/>
      <c r="D38" s="17"/>
      <c r="E38" s="9">
        <f t="shared" si="0"/>
        <v>16781300</v>
      </c>
      <c r="F38" s="17"/>
      <c r="G38" s="17"/>
      <c r="H38" s="17">
        <v>-259000</v>
      </c>
      <c r="I38" s="1" t="s">
        <v>604</v>
      </c>
    </row>
    <row r="39" spans="2:36">
      <c r="B39" s="32">
        <v>44559</v>
      </c>
      <c r="C39" s="17"/>
      <c r="D39" s="17"/>
      <c r="E39" s="9">
        <f>E38+C39+D39</f>
        <v>16781300</v>
      </c>
      <c r="F39" s="17"/>
      <c r="G39" s="17"/>
      <c r="H39" s="17">
        <v>-259000</v>
      </c>
      <c r="I39" s="10" t="s">
        <v>605</v>
      </c>
    </row>
    <row r="40" spans="2:36">
      <c r="B40" s="32"/>
      <c r="C40" s="17"/>
      <c r="D40" s="17"/>
      <c r="E40" s="9">
        <f t="shared" si="0"/>
        <v>16781300</v>
      </c>
      <c r="F40" s="17">
        <f>SUM(F4:F39)</f>
        <v>-100000</v>
      </c>
      <c r="G40" s="17"/>
      <c r="H40" s="17">
        <f>SUM(H4:H39)</f>
        <v>23701000</v>
      </c>
      <c r="I40" s="10"/>
    </row>
    <row r="41" spans="2:36">
      <c r="B41" s="32"/>
      <c r="C41" s="17"/>
      <c r="D41" s="17"/>
      <c r="E41" s="8">
        <f t="shared" si="0"/>
        <v>16781300</v>
      </c>
      <c r="F41" s="17"/>
      <c r="G41" s="17"/>
      <c r="H41" s="17">
        <f>H40-F40</f>
        <v>23801000</v>
      </c>
      <c r="I41" s="10"/>
      <c r="L41" s="20"/>
      <c r="M41" s="20" t="s">
        <v>1068</v>
      </c>
    </row>
    <row r="42" spans="2:36">
      <c r="B42" s="2"/>
      <c r="C42" s="36"/>
      <c r="D42" s="17"/>
      <c r="E42" s="9">
        <f>E41+C42+D42</f>
        <v>16781300</v>
      </c>
      <c r="F42" s="17"/>
      <c r="G42" s="17"/>
      <c r="H42" s="17"/>
      <c r="L42" s="20">
        <v>780000</v>
      </c>
      <c r="M42" s="20"/>
      <c r="N42" s="2">
        <v>44071</v>
      </c>
    </row>
    <row r="43" spans="2:36">
      <c r="B43" s="32"/>
      <c r="C43" s="17"/>
      <c r="D43" s="17"/>
      <c r="E43" s="9">
        <f t="shared" si="0"/>
        <v>16781300</v>
      </c>
      <c r="F43" s="17"/>
      <c r="G43" s="17"/>
      <c r="H43" s="17">
        <v>-2000000</v>
      </c>
      <c r="I43" s="10" t="s">
        <v>41</v>
      </c>
      <c r="L43" s="20">
        <v>-70000</v>
      </c>
      <c r="M43" s="20" t="s">
        <v>1069</v>
      </c>
      <c r="N43" s="2">
        <v>44071</v>
      </c>
    </row>
    <row r="44" spans="2:36">
      <c r="B44" s="2"/>
      <c r="C44" s="17"/>
      <c r="D44" s="17">
        <v>-2000000</v>
      </c>
      <c r="E44" s="9">
        <f t="shared" si="0"/>
        <v>14781300</v>
      </c>
      <c r="F44" s="17"/>
      <c r="G44" s="17"/>
      <c r="H44" s="17"/>
      <c r="I44" s="10" t="s">
        <v>42</v>
      </c>
      <c r="J44" s="10"/>
      <c r="L44" s="20">
        <v>-25000</v>
      </c>
      <c r="M44" s="20" t="s">
        <v>1070</v>
      </c>
      <c r="N44" s="2">
        <v>44074</v>
      </c>
    </row>
    <row r="45" spans="2:36">
      <c r="B45" s="28" t="s">
        <v>47</v>
      </c>
      <c r="C45" s="22"/>
      <c r="D45" s="22"/>
      <c r="E45" s="14">
        <f t="shared" si="0"/>
        <v>14781300</v>
      </c>
      <c r="F45" s="22"/>
      <c r="G45" s="22"/>
      <c r="H45" s="22">
        <f>H41+H43</f>
        <v>21801000</v>
      </c>
      <c r="I45" s="10"/>
      <c r="L45" s="20">
        <v>-30000</v>
      </c>
      <c r="M45" s="20" t="s">
        <v>1071</v>
      </c>
      <c r="N45" s="2">
        <v>44074</v>
      </c>
    </row>
    <row r="46" spans="2:36">
      <c r="B46" s="32"/>
      <c r="C46" s="17"/>
      <c r="D46" s="17"/>
      <c r="E46" s="8">
        <f t="shared" si="0"/>
        <v>14781300</v>
      </c>
      <c r="F46" s="17"/>
      <c r="G46" s="17"/>
      <c r="H46" s="17"/>
      <c r="J46" s="50"/>
      <c r="K46" s="10"/>
      <c r="L46" s="20">
        <v>-98000</v>
      </c>
      <c r="M46" s="20" t="s">
        <v>1072</v>
      </c>
      <c r="N46" s="2">
        <v>44074</v>
      </c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</row>
    <row r="47" spans="2:36">
      <c r="B47" s="32"/>
      <c r="C47" s="17"/>
      <c r="D47" s="17"/>
      <c r="E47" s="8">
        <f t="shared" si="0"/>
        <v>14781300</v>
      </c>
      <c r="F47" s="17"/>
      <c r="G47" s="17"/>
      <c r="H47" s="17"/>
      <c r="J47" s="50"/>
      <c r="K47" s="10"/>
      <c r="L47" s="20">
        <v>-14000</v>
      </c>
      <c r="M47" s="20" t="s">
        <v>1073</v>
      </c>
      <c r="N47" s="2">
        <v>44074</v>
      </c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</row>
    <row r="48" spans="2:36">
      <c r="B48" s="32"/>
      <c r="C48" s="17"/>
      <c r="D48" s="17"/>
      <c r="E48" s="9">
        <f t="shared" si="0"/>
        <v>14781300</v>
      </c>
      <c r="F48" s="17"/>
      <c r="G48" s="17"/>
      <c r="H48" s="17"/>
      <c r="I48" s="10"/>
      <c r="J48" s="50"/>
      <c r="K48" s="10"/>
      <c r="L48" s="20">
        <v>-111000</v>
      </c>
      <c r="M48" s="20" t="s">
        <v>1074</v>
      </c>
      <c r="N48" s="2">
        <v>44074</v>
      </c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</row>
    <row r="49" spans="1:36">
      <c r="B49" s="32"/>
      <c r="C49" s="17"/>
      <c r="D49" s="17"/>
      <c r="E49" s="8">
        <f t="shared" si="0"/>
        <v>14781300</v>
      </c>
      <c r="F49" s="17"/>
      <c r="G49" s="17"/>
      <c r="H49" s="17"/>
      <c r="I49" s="10"/>
      <c r="J49" s="50"/>
      <c r="K49" s="10"/>
      <c r="L49" s="20">
        <v>-20000</v>
      </c>
      <c r="M49" s="20" t="s">
        <v>1075</v>
      </c>
      <c r="N49" s="2">
        <v>44074</v>
      </c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</row>
    <row r="50" spans="1:36">
      <c r="B50" s="32"/>
      <c r="C50" s="17"/>
      <c r="D50" s="17"/>
      <c r="E50" s="9">
        <f t="shared" si="0"/>
        <v>14781300</v>
      </c>
      <c r="F50" s="17"/>
      <c r="G50" s="17"/>
      <c r="H50" s="17"/>
      <c r="I50" s="10"/>
      <c r="J50" s="50"/>
      <c r="K50" s="10"/>
      <c r="L50" s="20">
        <v>-48500</v>
      </c>
      <c r="M50" s="1" t="s">
        <v>1120</v>
      </c>
      <c r="N50" s="2">
        <v>44056</v>
      </c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</row>
    <row r="51" spans="1:36">
      <c r="B51" s="32"/>
      <c r="C51" s="17"/>
      <c r="D51" s="17"/>
      <c r="E51" s="8">
        <f t="shared" si="0"/>
        <v>14781300</v>
      </c>
      <c r="F51" s="17"/>
      <c r="G51" s="17"/>
      <c r="H51" s="17"/>
      <c r="I51" s="10"/>
      <c r="J51" s="50"/>
      <c r="K51" s="10"/>
      <c r="L51" s="20">
        <v>-11500</v>
      </c>
      <c r="M51" s="1" t="s">
        <v>1121</v>
      </c>
      <c r="N51" s="2">
        <v>44057</v>
      </c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</row>
    <row r="52" spans="1:36">
      <c r="B52" s="32"/>
      <c r="C52" s="17"/>
      <c r="D52" s="17"/>
      <c r="E52" s="8">
        <f t="shared" si="0"/>
        <v>14781300</v>
      </c>
      <c r="F52" s="17"/>
      <c r="G52" s="17"/>
      <c r="H52" s="17"/>
      <c r="I52" s="10"/>
      <c r="J52" s="50"/>
      <c r="K52" s="10"/>
      <c r="L52" s="20">
        <v>-47000</v>
      </c>
      <c r="M52" s="1" t="s">
        <v>1122</v>
      </c>
      <c r="N52" s="2">
        <v>44071</v>
      </c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>
      <c r="B53" s="32"/>
      <c r="C53" s="17"/>
      <c r="D53" s="17"/>
      <c r="E53" s="9">
        <f t="shared" si="0"/>
        <v>14781300</v>
      </c>
      <c r="F53" s="17"/>
      <c r="G53" s="17"/>
      <c r="H53" s="17"/>
      <c r="I53" s="10"/>
      <c r="J53" s="54"/>
      <c r="K53" s="54"/>
      <c r="L53" s="20">
        <v>-305000</v>
      </c>
      <c r="M53" s="10" t="s">
        <v>1156</v>
      </c>
      <c r="N53" s="48"/>
      <c r="O53" s="48"/>
      <c r="P53" s="48"/>
      <c r="Q53" s="48"/>
      <c r="R53" s="48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</row>
    <row r="54" spans="1:36">
      <c r="B54" s="32"/>
      <c r="C54" s="17"/>
      <c r="D54" s="17"/>
      <c r="E54" s="8">
        <f t="shared" si="0"/>
        <v>14781300</v>
      </c>
      <c r="F54" s="17"/>
      <c r="G54" s="17"/>
      <c r="H54" s="17"/>
      <c r="I54" s="10"/>
      <c r="J54" s="50"/>
      <c r="K54" s="50"/>
      <c r="L54" s="44"/>
      <c r="M54" s="44" t="s">
        <v>1220</v>
      </c>
      <c r="N54" s="65">
        <v>44336</v>
      </c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</row>
    <row r="55" spans="1:36">
      <c r="B55" s="32"/>
      <c r="C55" s="17"/>
      <c r="D55" s="17"/>
      <c r="E55" s="8">
        <f t="shared" si="0"/>
        <v>14781300</v>
      </c>
      <c r="F55" s="17"/>
      <c r="G55" s="17"/>
      <c r="H55" s="17"/>
      <c r="I55" s="10"/>
      <c r="J55" s="54"/>
      <c r="K55" s="54"/>
      <c r="L55" s="48"/>
      <c r="M55" s="48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</row>
    <row r="56" spans="1:36">
      <c r="A56" s="10"/>
      <c r="B56" s="32"/>
      <c r="C56" s="17"/>
      <c r="D56" s="17"/>
      <c r="E56" s="8">
        <f t="shared" si="0"/>
        <v>14781300</v>
      </c>
      <c r="F56" s="17"/>
      <c r="G56" s="17"/>
      <c r="H56" s="17"/>
      <c r="I56" s="10"/>
      <c r="J56" s="50"/>
      <c r="K56" s="50"/>
      <c r="L56" s="32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</row>
    <row r="57" spans="1:36">
      <c r="B57" s="32"/>
      <c r="C57" s="17"/>
      <c r="D57" s="17"/>
      <c r="E57" s="9">
        <f t="shared" si="0"/>
        <v>14781300</v>
      </c>
      <c r="F57" s="17"/>
      <c r="G57" s="17"/>
      <c r="H57" s="17"/>
      <c r="I57" s="10"/>
      <c r="J57" s="50"/>
      <c r="K57" s="50"/>
      <c r="L57" s="32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</row>
    <row r="58" spans="1:36">
      <c r="B58" s="32"/>
      <c r="C58" s="17"/>
      <c r="D58" s="17"/>
      <c r="E58" s="8">
        <f t="shared" si="0"/>
        <v>14781300</v>
      </c>
      <c r="F58" s="17"/>
      <c r="G58" s="17"/>
      <c r="I58" s="10"/>
      <c r="J58" s="50"/>
      <c r="K58" s="50"/>
      <c r="L58" s="32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</row>
    <row r="59" spans="1:36">
      <c r="A59" s="48"/>
      <c r="B59" s="32"/>
      <c r="C59" s="17"/>
      <c r="D59" s="17"/>
      <c r="E59" s="9">
        <f t="shared" si="0"/>
        <v>14781300</v>
      </c>
      <c r="F59" s="17"/>
      <c r="G59" s="17"/>
      <c r="H59" s="17"/>
      <c r="I59" s="10"/>
      <c r="J59" s="50"/>
      <c r="K59" s="50"/>
      <c r="L59" s="32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</row>
    <row r="60" spans="1:36">
      <c r="B60" s="2"/>
      <c r="C60" s="17"/>
      <c r="D60" s="17"/>
      <c r="E60" s="8">
        <f t="shared" si="0"/>
        <v>14781300</v>
      </c>
      <c r="F60" s="17"/>
      <c r="G60" s="17"/>
      <c r="H60" s="17"/>
      <c r="I60" s="10"/>
      <c r="J60" s="50"/>
      <c r="K60" s="50"/>
      <c r="L60" s="32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</row>
    <row r="61" spans="1:36">
      <c r="B61" s="2"/>
      <c r="C61" s="17"/>
      <c r="D61" s="17"/>
      <c r="E61" s="8">
        <f t="shared" si="0"/>
        <v>14781300</v>
      </c>
      <c r="F61" s="17"/>
      <c r="G61" s="17"/>
      <c r="H61" s="17"/>
      <c r="I61" s="10"/>
      <c r="J61" s="50"/>
      <c r="K61" s="50"/>
      <c r="L61" s="32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</row>
    <row r="62" spans="1:36">
      <c r="B62" s="2"/>
      <c r="C62" s="17"/>
      <c r="D62" s="17"/>
      <c r="E62" s="8">
        <f t="shared" si="0"/>
        <v>14781300</v>
      </c>
      <c r="F62" s="17"/>
      <c r="G62" s="17"/>
      <c r="H62" s="17"/>
      <c r="I62" s="10"/>
      <c r="J62" s="50"/>
      <c r="K62" s="5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</row>
    <row r="63" spans="1:36">
      <c r="B63" s="2"/>
      <c r="C63" s="17"/>
      <c r="D63" s="17"/>
      <c r="E63" s="8">
        <f t="shared" si="0"/>
        <v>14781300</v>
      </c>
      <c r="F63" s="17"/>
      <c r="G63" s="17"/>
      <c r="H63" s="17"/>
      <c r="I63" s="10"/>
      <c r="J63" s="54"/>
      <c r="K63" s="54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</row>
    <row r="64" spans="1:36">
      <c r="B64" s="32"/>
      <c r="C64" s="17"/>
      <c r="D64" s="17"/>
      <c r="E64" s="8">
        <f t="shared" si="0"/>
        <v>14781300</v>
      </c>
      <c r="F64" s="17"/>
      <c r="G64" s="17"/>
      <c r="H64" s="17"/>
      <c r="I64" s="10"/>
      <c r="J64" s="54"/>
      <c r="K64" s="48"/>
      <c r="L64" s="32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</row>
    <row r="65" spans="2:36">
      <c r="B65" s="39"/>
      <c r="C65" s="36"/>
      <c r="D65" s="36"/>
      <c r="E65" s="8">
        <f t="shared" si="0"/>
        <v>14781300</v>
      </c>
      <c r="F65" s="36"/>
      <c r="G65" s="36"/>
      <c r="H65" s="36"/>
      <c r="J65" s="54"/>
      <c r="K65" s="48"/>
      <c r="L65" s="32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</row>
    <row r="66" spans="2:36">
      <c r="B66" s="32"/>
      <c r="C66" s="17"/>
      <c r="D66" s="17"/>
      <c r="E66" s="8">
        <f t="shared" si="0"/>
        <v>14781300</v>
      </c>
      <c r="F66" s="17"/>
      <c r="G66" s="17"/>
      <c r="H66" s="17"/>
      <c r="I66" s="10"/>
      <c r="J66" s="50"/>
      <c r="K66" s="10"/>
      <c r="L66" s="32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</row>
    <row r="67" spans="2:36">
      <c r="B67" s="32"/>
      <c r="C67" s="17"/>
      <c r="D67" s="17"/>
      <c r="E67" s="8">
        <f t="shared" si="0"/>
        <v>14781300</v>
      </c>
      <c r="F67" s="17"/>
      <c r="G67" s="17"/>
      <c r="H67" s="17"/>
      <c r="I67" s="10"/>
      <c r="J67" s="54"/>
      <c r="K67" s="54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</row>
    <row r="68" spans="2:36">
      <c r="B68" s="32"/>
      <c r="C68" s="17"/>
      <c r="D68" s="17"/>
      <c r="E68" s="8">
        <f t="shared" si="0"/>
        <v>14781300</v>
      </c>
      <c r="F68" s="17"/>
      <c r="G68" s="17"/>
      <c r="H68" s="17"/>
      <c r="I68" s="10"/>
      <c r="J68" s="20"/>
      <c r="K68" s="20"/>
    </row>
    <row r="69" spans="2:36">
      <c r="B69" s="32"/>
      <c r="C69" s="17"/>
      <c r="D69" s="17"/>
      <c r="E69" s="8">
        <f t="shared" si="0"/>
        <v>14781300</v>
      </c>
      <c r="F69" s="17"/>
      <c r="G69" s="17"/>
      <c r="H69" s="17"/>
      <c r="I69" s="10"/>
      <c r="J69" s="20"/>
      <c r="K69" s="20"/>
    </row>
    <row r="70" spans="2:36">
      <c r="B70" s="32"/>
      <c r="C70" s="17"/>
      <c r="D70" s="17"/>
      <c r="E70" s="8">
        <f t="shared" si="0"/>
        <v>14781300</v>
      </c>
      <c r="F70" s="17"/>
      <c r="G70" s="17"/>
      <c r="H70" s="17"/>
      <c r="I70" s="10"/>
      <c r="J70" s="20"/>
      <c r="K70" s="20"/>
    </row>
    <row r="71" spans="2:36">
      <c r="B71" s="32"/>
      <c r="C71" s="17"/>
      <c r="D71" s="17"/>
      <c r="E71" s="8">
        <f t="shared" si="0"/>
        <v>14781300</v>
      </c>
      <c r="F71" s="17"/>
      <c r="G71" s="17"/>
      <c r="H71" s="17"/>
      <c r="I71" s="10"/>
      <c r="J71" s="20"/>
      <c r="K71" s="20"/>
    </row>
    <row r="72" spans="2:36">
      <c r="B72" s="32"/>
      <c r="C72" s="17"/>
      <c r="D72" s="17"/>
      <c r="E72" s="8">
        <f t="shared" ref="E72:E135" si="1">E71+C72+D72</f>
        <v>14781300</v>
      </c>
      <c r="F72" s="17"/>
      <c r="G72" s="17"/>
      <c r="H72" s="17"/>
      <c r="I72" s="10"/>
    </row>
    <row r="73" spans="2:36">
      <c r="B73" s="32"/>
      <c r="C73" s="17"/>
      <c r="D73" s="17"/>
      <c r="E73" s="8">
        <f t="shared" si="1"/>
        <v>14781300</v>
      </c>
      <c r="F73" s="17"/>
      <c r="G73" s="17"/>
      <c r="H73" s="17"/>
      <c r="I73" s="10"/>
    </row>
    <row r="74" spans="2:36">
      <c r="B74" s="32"/>
      <c r="C74" s="17"/>
      <c r="D74" s="17"/>
      <c r="E74" s="8">
        <f t="shared" si="1"/>
        <v>14781300</v>
      </c>
      <c r="F74" s="17"/>
      <c r="G74" s="17"/>
      <c r="H74" s="17"/>
      <c r="I74" s="10"/>
      <c r="M74" s="2"/>
    </row>
    <row r="75" spans="2:36">
      <c r="B75" s="32"/>
      <c r="C75" s="17"/>
      <c r="D75" s="17"/>
      <c r="E75" s="8">
        <f t="shared" si="1"/>
        <v>14781300</v>
      </c>
      <c r="F75" s="17"/>
      <c r="G75" s="17"/>
      <c r="H75" s="17"/>
      <c r="I75" s="10"/>
      <c r="M75" s="2"/>
    </row>
    <row r="76" spans="2:36">
      <c r="B76" s="32"/>
      <c r="C76" s="17"/>
      <c r="D76" s="17"/>
      <c r="E76" s="8">
        <f t="shared" si="1"/>
        <v>14781300</v>
      </c>
      <c r="F76" s="17"/>
      <c r="G76" s="17"/>
      <c r="H76" s="17"/>
      <c r="I76" s="10"/>
    </row>
    <row r="77" spans="2:36">
      <c r="B77" s="32"/>
      <c r="C77" s="17"/>
      <c r="D77" s="17"/>
      <c r="E77" s="8">
        <f t="shared" si="1"/>
        <v>14781300</v>
      </c>
      <c r="F77" s="17"/>
      <c r="G77" s="17"/>
      <c r="H77" s="17"/>
    </row>
    <row r="78" spans="2:36">
      <c r="B78" s="32"/>
      <c r="C78" s="17"/>
      <c r="D78" s="17"/>
      <c r="E78" s="8">
        <f t="shared" si="1"/>
        <v>14781300</v>
      </c>
      <c r="F78" s="17"/>
      <c r="G78" s="17"/>
      <c r="H78" s="17"/>
      <c r="I78" s="10"/>
    </row>
    <row r="79" spans="2:36">
      <c r="B79" s="32"/>
      <c r="C79" s="17"/>
      <c r="D79" s="17"/>
      <c r="E79" s="8">
        <f t="shared" si="1"/>
        <v>14781300</v>
      </c>
      <c r="F79" s="17"/>
      <c r="G79" s="17"/>
      <c r="H79" s="17"/>
      <c r="I79" s="10"/>
    </row>
    <row r="80" spans="2:36">
      <c r="B80" s="32"/>
      <c r="C80" s="17"/>
      <c r="D80" s="17"/>
      <c r="E80" s="8">
        <f t="shared" si="1"/>
        <v>14781300</v>
      </c>
      <c r="F80" s="17"/>
      <c r="G80" s="17"/>
      <c r="H80" s="17"/>
      <c r="I80" s="10"/>
    </row>
    <row r="81" spans="2:12">
      <c r="B81" s="32"/>
      <c r="C81" s="17"/>
      <c r="D81" s="17"/>
      <c r="E81" s="8">
        <f t="shared" si="1"/>
        <v>14781300</v>
      </c>
      <c r="F81" s="17"/>
      <c r="G81" s="17"/>
      <c r="H81" s="17"/>
      <c r="I81" s="10"/>
      <c r="J81" s="20"/>
      <c r="K81" s="20"/>
    </row>
    <row r="82" spans="2:12">
      <c r="B82" s="32"/>
      <c r="C82" s="17"/>
      <c r="D82" s="17"/>
      <c r="E82" s="8">
        <f t="shared" si="1"/>
        <v>14781300</v>
      </c>
      <c r="F82" s="17"/>
      <c r="G82" s="17"/>
      <c r="H82" s="17"/>
      <c r="I82" s="10"/>
    </row>
    <row r="83" spans="2:12">
      <c r="B83" s="32"/>
      <c r="C83" s="17"/>
      <c r="D83" s="17"/>
      <c r="E83" s="8">
        <f t="shared" si="1"/>
        <v>14781300</v>
      </c>
      <c r="F83" s="17"/>
      <c r="G83" s="17"/>
      <c r="H83" s="17"/>
      <c r="I83" s="10"/>
      <c r="J83" s="20"/>
      <c r="K83" s="20"/>
    </row>
    <row r="84" spans="2:12">
      <c r="B84" s="32"/>
      <c r="C84" s="17"/>
      <c r="D84" s="17"/>
      <c r="E84" s="8">
        <f t="shared" si="1"/>
        <v>14781300</v>
      </c>
      <c r="F84" s="17"/>
      <c r="G84" s="17"/>
      <c r="H84" s="17"/>
      <c r="I84" s="10"/>
      <c r="J84" s="20"/>
      <c r="K84" s="20"/>
    </row>
    <row r="85" spans="2:12">
      <c r="B85" s="32"/>
      <c r="C85" s="17"/>
      <c r="D85" s="17"/>
      <c r="E85" s="8">
        <f t="shared" si="1"/>
        <v>14781300</v>
      </c>
      <c r="F85" s="17"/>
      <c r="G85" s="17"/>
      <c r="H85" s="17"/>
      <c r="I85" s="10"/>
      <c r="J85" s="20"/>
      <c r="K85" s="20"/>
    </row>
    <row r="86" spans="2:12">
      <c r="B86" s="32"/>
      <c r="C86" s="36"/>
      <c r="D86" s="17"/>
      <c r="E86" s="8">
        <f t="shared" si="1"/>
        <v>14781300</v>
      </c>
      <c r="F86" s="36"/>
      <c r="G86" s="36"/>
      <c r="H86" s="36"/>
      <c r="I86" s="10"/>
    </row>
    <row r="87" spans="2:12">
      <c r="B87" s="32"/>
      <c r="C87" s="17"/>
      <c r="D87" s="17"/>
      <c r="E87" s="8">
        <f t="shared" si="1"/>
        <v>14781300</v>
      </c>
      <c r="F87" s="17"/>
      <c r="G87" s="17"/>
      <c r="H87" s="17"/>
      <c r="I87" s="10"/>
    </row>
    <row r="88" spans="2:12">
      <c r="B88" s="32"/>
      <c r="C88" s="17"/>
      <c r="D88" s="17"/>
      <c r="E88" s="8">
        <f t="shared" si="1"/>
        <v>14781300</v>
      </c>
      <c r="F88" s="17"/>
      <c r="G88" s="17"/>
      <c r="H88" s="17"/>
      <c r="I88" s="10"/>
    </row>
    <row r="89" spans="2:12">
      <c r="B89" s="32"/>
      <c r="C89" s="17"/>
      <c r="D89" s="17"/>
      <c r="E89" s="8">
        <f t="shared" si="1"/>
        <v>14781300</v>
      </c>
      <c r="F89" s="17"/>
      <c r="G89" s="17"/>
      <c r="H89" s="17"/>
      <c r="I89" s="10"/>
    </row>
    <row r="90" spans="2:12">
      <c r="B90" s="32"/>
      <c r="C90" s="17"/>
      <c r="D90" s="17"/>
      <c r="E90" s="8">
        <f t="shared" si="1"/>
        <v>14781300</v>
      </c>
      <c r="F90" s="17"/>
      <c r="G90" s="17"/>
      <c r="H90" s="17"/>
      <c r="I90" s="10"/>
      <c r="J90" s="10"/>
      <c r="K90" s="10"/>
      <c r="L90" s="10"/>
    </row>
    <row r="91" spans="2:12">
      <c r="B91" s="32"/>
      <c r="C91" s="17"/>
      <c r="D91" s="17"/>
      <c r="E91" s="8">
        <f t="shared" si="1"/>
        <v>14781300</v>
      </c>
      <c r="F91" s="17"/>
      <c r="G91" s="17"/>
      <c r="H91" s="17"/>
      <c r="I91" s="10"/>
    </row>
    <row r="92" spans="2:12">
      <c r="B92" s="32"/>
      <c r="C92" s="17"/>
      <c r="D92" s="17"/>
      <c r="E92" s="8">
        <f t="shared" si="1"/>
        <v>14781300</v>
      </c>
      <c r="F92" s="17"/>
      <c r="G92" s="17"/>
      <c r="H92" s="17"/>
      <c r="I92" s="10"/>
      <c r="J92" s="10"/>
      <c r="K92" s="10"/>
    </row>
    <row r="93" spans="2:12">
      <c r="B93" s="2"/>
      <c r="C93" s="16"/>
      <c r="D93" s="16"/>
      <c r="E93" s="8">
        <f t="shared" si="1"/>
        <v>14781300</v>
      </c>
      <c r="F93" s="10"/>
      <c r="G93" s="10"/>
      <c r="H93" s="10"/>
      <c r="I93" s="10"/>
      <c r="J93" s="10"/>
      <c r="K93" s="10"/>
    </row>
    <row r="94" spans="2:12">
      <c r="B94" s="2"/>
      <c r="C94" s="16"/>
      <c r="D94" s="16"/>
      <c r="E94" s="8">
        <f t="shared" si="1"/>
        <v>14781300</v>
      </c>
      <c r="F94" s="10"/>
      <c r="G94" s="10"/>
      <c r="H94" s="17"/>
      <c r="I94" s="10"/>
      <c r="J94" s="10"/>
      <c r="K94" s="10"/>
    </row>
    <row r="95" spans="2:12">
      <c r="B95" s="39"/>
      <c r="C95" s="36"/>
      <c r="D95" s="36"/>
      <c r="E95" s="8">
        <f t="shared" si="1"/>
        <v>14781300</v>
      </c>
      <c r="F95" s="48"/>
      <c r="G95" s="48"/>
      <c r="H95" s="36"/>
      <c r="I95" s="10"/>
      <c r="J95" s="10"/>
      <c r="K95" s="10"/>
    </row>
    <row r="96" spans="2:12">
      <c r="B96" s="2"/>
      <c r="C96" s="16"/>
      <c r="D96" s="16"/>
      <c r="E96" s="8">
        <f t="shared" si="1"/>
        <v>14781300</v>
      </c>
      <c r="F96" s="17"/>
      <c r="G96" s="17"/>
      <c r="H96" s="10"/>
      <c r="I96" s="48"/>
      <c r="J96" s="10"/>
      <c r="K96" s="10"/>
    </row>
    <row r="97" spans="1:14">
      <c r="B97" s="2"/>
      <c r="C97" s="16"/>
      <c r="D97" s="16"/>
      <c r="E97" s="8">
        <f t="shared" si="1"/>
        <v>14781300</v>
      </c>
      <c r="F97" s="17"/>
      <c r="G97" s="17"/>
      <c r="H97" s="17"/>
      <c r="I97" s="48"/>
      <c r="J97" s="10"/>
      <c r="K97" s="10"/>
    </row>
    <row r="98" spans="1:14">
      <c r="A98" s="44"/>
      <c r="B98" s="44"/>
      <c r="C98" s="43"/>
      <c r="D98" s="43">
        <v>-50300</v>
      </c>
      <c r="E98" s="8">
        <f t="shared" si="1"/>
        <v>14731000</v>
      </c>
      <c r="F98" s="43"/>
      <c r="G98" s="43"/>
      <c r="H98" s="43"/>
      <c r="I98" s="44" t="s">
        <v>263</v>
      </c>
    </row>
    <row r="99" spans="1:14">
      <c r="B99" s="39"/>
      <c r="C99" s="17"/>
      <c r="D99" s="17"/>
      <c r="E99" s="8">
        <f t="shared" si="1"/>
        <v>14731000</v>
      </c>
      <c r="F99" s="17"/>
      <c r="G99" s="17"/>
      <c r="H99" s="17"/>
      <c r="I99" s="10"/>
    </row>
    <row r="100" spans="1:14">
      <c r="B100" s="32"/>
      <c r="C100" s="17"/>
      <c r="D100" s="17"/>
      <c r="E100" s="8">
        <f t="shared" si="1"/>
        <v>14731000</v>
      </c>
      <c r="F100" s="17"/>
      <c r="G100" s="17"/>
      <c r="H100" s="17"/>
      <c r="I100" s="10"/>
    </row>
    <row r="101" spans="1:14">
      <c r="B101" s="39"/>
      <c r="C101" s="17"/>
      <c r="D101" s="17"/>
      <c r="E101" s="8">
        <f t="shared" si="1"/>
        <v>14731000</v>
      </c>
      <c r="F101" s="36"/>
      <c r="G101" s="36"/>
      <c r="H101" s="36"/>
    </row>
    <row r="102" spans="1:14">
      <c r="B102" s="2"/>
      <c r="C102" s="16"/>
      <c r="D102" s="16"/>
      <c r="E102" s="8">
        <f t="shared" si="1"/>
        <v>14731000</v>
      </c>
      <c r="F102" s="17"/>
      <c r="G102" s="17"/>
      <c r="H102" s="17"/>
      <c r="I102" s="10"/>
      <c r="K102" s="44" t="s">
        <v>790</v>
      </c>
    </row>
    <row r="103" spans="1:14">
      <c r="B103" s="2"/>
      <c r="C103" s="16"/>
      <c r="D103" s="16"/>
      <c r="E103" s="8">
        <f t="shared" si="1"/>
        <v>14731000</v>
      </c>
      <c r="F103" s="17"/>
      <c r="G103" s="17"/>
      <c r="H103" s="17"/>
      <c r="I103" s="48"/>
      <c r="J103" s="48"/>
      <c r="K103" s="44" t="s">
        <v>784</v>
      </c>
      <c r="L103" s="53">
        <v>-18000000</v>
      </c>
      <c r="M103" s="44" t="s">
        <v>788</v>
      </c>
      <c r="N103" s="44"/>
    </row>
    <row r="104" spans="1:14">
      <c r="B104" s="2"/>
      <c r="C104" s="16"/>
      <c r="D104" s="16"/>
      <c r="E104" s="8">
        <f t="shared" si="1"/>
        <v>14731000</v>
      </c>
      <c r="F104" s="17"/>
      <c r="G104" s="17"/>
      <c r="H104" s="17"/>
      <c r="I104" s="48"/>
      <c r="J104" s="48"/>
      <c r="K104" s="44" t="s">
        <v>784</v>
      </c>
      <c r="L104" s="53">
        <v>-35000000</v>
      </c>
      <c r="M104" s="44" t="s">
        <v>789</v>
      </c>
      <c r="N104" s="44"/>
    </row>
    <row r="105" spans="1:14">
      <c r="B105" s="2"/>
      <c r="C105" s="16"/>
      <c r="D105" s="16"/>
      <c r="E105" s="8">
        <f t="shared" si="1"/>
        <v>14731000</v>
      </c>
      <c r="F105" s="16"/>
      <c r="G105" s="16"/>
      <c r="H105" s="16"/>
      <c r="I105" s="48"/>
      <c r="J105" s="48"/>
      <c r="K105" s="44" t="s">
        <v>784</v>
      </c>
      <c r="L105" s="53">
        <v>-10000000</v>
      </c>
      <c r="M105" s="44" t="s">
        <v>782</v>
      </c>
      <c r="N105" s="44"/>
    </row>
    <row r="106" spans="1:14">
      <c r="B106" s="2"/>
      <c r="C106" s="16"/>
      <c r="D106" s="16"/>
      <c r="E106" s="8">
        <f t="shared" si="1"/>
        <v>14731000</v>
      </c>
      <c r="F106" s="16"/>
      <c r="G106" s="16"/>
      <c r="H106" s="16"/>
      <c r="I106" s="54"/>
      <c r="J106" s="48"/>
      <c r="K106" s="44" t="s">
        <v>785</v>
      </c>
      <c r="L106" s="53">
        <f>SUM(L103:L105)</f>
        <v>-63000000</v>
      </c>
      <c r="M106" s="44"/>
      <c r="N106" s="44"/>
    </row>
    <row r="107" spans="1:14">
      <c r="B107" s="2"/>
      <c r="C107" s="16"/>
      <c r="D107" s="16"/>
      <c r="E107" s="8">
        <f t="shared" si="1"/>
        <v>14731000</v>
      </c>
      <c r="F107" s="16"/>
      <c r="G107" s="16"/>
      <c r="H107" s="16"/>
      <c r="I107" s="48"/>
      <c r="J107" s="48"/>
      <c r="K107" s="44"/>
      <c r="L107" s="53">
        <v>80000000</v>
      </c>
      <c r="M107" s="44" t="s">
        <v>713</v>
      </c>
      <c r="N107" s="44"/>
    </row>
    <row r="108" spans="1:14">
      <c r="B108" s="2"/>
      <c r="C108" s="16"/>
      <c r="D108" s="16"/>
      <c r="E108" s="8">
        <f t="shared" si="1"/>
        <v>14731000</v>
      </c>
      <c r="F108" s="16"/>
      <c r="G108" s="16"/>
      <c r="H108" s="16"/>
      <c r="I108" s="48"/>
      <c r="J108" s="48"/>
      <c r="K108" s="44"/>
      <c r="L108" s="53">
        <f>L106+L107</f>
        <v>17000000</v>
      </c>
      <c r="M108" s="44" t="s">
        <v>714</v>
      </c>
      <c r="N108" s="44"/>
    </row>
    <row r="109" spans="1:14">
      <c r="B109" s="2"/>
      <c r="C109" s="16"/>
      <c r="D109" s="16"/>
      <c r="E109" s="8">
        <f t="shared" si="1"/>
        <v>14731000</v>
      </c>
      <c r="F109" s="16"/>
      <c r="G109" s="16"/>
      <c r="H109" s="16"/>
      <c r="I109" s="10"/>
      <c r="J109" s="10"/>
      <c r="K109" s="44" t="s">
        <v>784</v>
      </c>
      <c r="L109" s="53">
        <v>-10000000</v>
      </c>
      <c r="M109" s="44" t="s">
        <v>783</v>
      </c>
      <c r="N109" s="19"/>
    </row>
    <row r="110" spans="1:14">
      <c r="B110" s="2"/>
      <c r="C110" s="16"/>
      <c r="D110" s="16"/>
      <c r="E110" s="8">
        <f t="shared" si="1"/>
        <v>14731000</v>
      </c>
      <c r="F110" s="16"/>
      <c r="G110" s="16"/>
      <c r="H110" s="16"/>
      <c r="K110" s="44" t="s">
        <v>784</v>
      </c>
      <c r="L110" s="53">
        <v>-7000000</v>
      </c>
      <c r="M110" s="44" t="s">
        <v>786</v>
      </c>
      <c r="N110" s="19"/>
    </row>
    <row r="111" spans="1:14">
      <c r="B111" s="2"/>
      <c r="C111" s="16"/>
      <c r="D111" s="16"/>
      <c r="E111" s="8">
        <f t="shared" si="1"/>
        <v>14731000</v>
      </c>
      <c r="F111" s="16"/>
      <c r="G111" s="16"/>
      <c r="H111" s="16"/>
      <c r="K111" s="44" t="s">
        <v>714</v>
      </c>
      <c r="L111" s="53">
        <f>L108+L109+L110</f>
        <v>0</v>
      </c>
    </row>
    <row r="112" spans="1:14">
      <c r="B112" s="2"/>
      <c r="C112" s="16"/>
      <c r="D112" s="16"/>
      <c r="E112" s="8">
        <f t="shared" si="1"/>
        <v>14731000</v>
      </c>
      <c r="F112" s="16"/>
      <c r="G112" s="16"/>
      <c r="H112" s="16"/>
    </row>
    <row r="113" spans="2:13">
      <c r="B113" s="2"/>
      <c r="C113" s="17"/>
      <c r="D113" s="17"/>
      <c r="E113" s="8">
        <f t="shared" si="1"/>
        <v>14731000</v>
      </c>
      <c r="F113" s="17"/>
      <c r="G113" s="17"/>
      <c r="H113" s="17"/>
      <c r="I113" s="10"/>
    </row>
    <row r="114" spans="2:13">
      <c r="B114" s="32"/>
      <c r="C114" s="17"/>
      <c r="D114" s="17"/>
      <c r="E114" s="8">
        <f t="shared" si="1"/>
        <v>14731000</v>
      </c>
      <c r="F114" s="17"/>
      <c r="G114" s="17"/>
      <c r="H114" s="17"/>
      <c r="I114" s="10"/>
      <c r="J114" s="10"/>
      <c r="K114" s="10"/>
      <c r="L114" s="10"/>
      <c r="M114" s="10"/>
    </row>
    <row r="115" spans="2:13">
      <c r="B115" s="32"/>
      <c r="C115" s="17"/>
      <c r="D115" s="17"/>
      <c r="E115" s="8">
        <f t="shared" si="1"/>
        <v>14731000</v>
      </c>
      <c r="F115" s="17"/>
      <c r="G115" s="17"/>
      <c r="H115" s="17"/>
      <c r="I115" s="10"/>
      <c r="J115" s="10"/>
      <c r="K115" s="10"/>
      <c r="L115" s="10"/>
      <c r="M115" s="10"/>
    </row>
    <row r="116" spans="2:13">
      <c r="B116" s="32"/>
      <c r="C116" s="17"/>
      <c r="D116" s="17"/>
      <c r="E116" s="8">
        <f t="shared" si="1"/>
        <v>14731000</v>
      </c>
      <c r="F116" s="17"/>
      <c r="G116" s="17"/>
      <c r="H116" s="17"/>
      <c r="I116" s="10"/>
      <c r="J116" s="10"/>
      <c r="K116" s="10"/>
      <c r="L116" s="10"/>
      <c r="M116" s="10"/>
    </row>
    <row r="117" spans="2:13">
      <c r="B117" s="2"/>
      <c r="C117" s="16"/>
      <c r="D117" s="16"/>
      <c r="E117" s="8">
        <f t="shared" si="1"/>
        <v>14731000</v>
      </c>
      <c r="F117" s="17"/>
      <c r="G117" s="17"/>
      <c r="H117" s="17"/>
      <c r="I117" s="10"/>
      <c r="J117" s="10"/>
      <c r="K117" s="10"/>
      <c r="L117" s="10"/>
      <c r="M117" s="10"/>
    </row>
    <row r="118" spans="2:13">
      <c r="B118" s="2"/>
      <c r="C118" s="16"/>
      <c r="D118" s="16"/>
      <c r="E118" s="8">
        <f t="shared" si="1"/>
        <v>14731000</v>
      </c>
      <c r="F118" s="17"/>
      <c r="G118" s="17"/>
      <c r="H118" s="17"/>
      <c r="I118" s="10"/>
      <c r="J118" s="10"/>
      <c r="K118" s="10"/>
      <c r="L118" s="10"/>
      <c r="M118" s="10"/>
    </row>
    <row r="119" spans="2:13">
      <c r="B119" s="2"/>
      <c r="C119" s="16"/>
      <c r="D119" s="16"/>
      <c r="E119" s="8">
        <f t="shared" si="1"/>
        <v>14731000</v>
      </c>
      <c r="F119" s="17"/>
      <c r="G119" s="17"/>
      <c r="H119" s="17"/>
      <c r="I119" s="10"/>
      <c r="J119" s="10"/>
      <c r="K119" s="10"/>
      <c r="L119" s="10"/>
      <c r="M119" s="10"/>
    </row>
    <row r="120" spans="2:13">
      <c r="B120" s="2"/>
      <c r="C120" s="16"/>
      <c r="D120" s="16"/>
      <c r="E120" s="8">
        <f t="shared" si="1"/>
        <v>14731000</v>
      </c>
      <c r="F120" s="16"/>
      <c r="G120" s="16"/>
      <c r="H120" s="16"/>
    </row>
    <row r="121" spans="2:13">
      <c r="B121" s="2"/>
      <c r="C121" s="16"/>
      <c r="D121" s="16"/>
      <c r="E121" s="8">
        <f t="shared" si="1"/>
        <v>14731000</v>
      </c>
      <c r="F121" s="16"/>
      <c r="G121" s="16"/>
      <c r="H121" s="16"/>
    </row>
    <row r="122" spans="2:13">
      <c r="B122" s="2"/>
      <c r="C122" s="16"/>
      <c r="D122" s="16"/>
      <c r="E122" s="8">
        <f t="shared" si="1"/>
        <v>14731000</v>
      </c>
      <c r="F122" s="16"/>
      <c r="G122" s="16"/>
      <c r="H122" s="16"/>
    </row>
    <row r="123" spans="2:13">
      <c r="B123" s="2"/>
      <c r="C123" s="16"/>
      <c r="D123" s="16"/>
      <c r="E123" s="8">
        <f t="shared" si="1"/>
        <v>14731000</v>
      </c>
      <c r="F123" s="16"/>
      <c r="G123" s="16"/>
      <c r="H123" s="16"/>
    </row>
    <row r="124" spans="2:13">
      <c r="B124" s="2"/>
      <c r="C124" s="16"/>
      <c r="D124" s="16"/>
      <c r="E124" s="8">
        <f t="shared" si="1"/>
        <v>14731000</v>
      </c>
      <c r="F124" s="16"/>
      <c r="G124" s="16"/>
      <c r="H124" s="16"/>
    </row>
    <row r="125" spans="2:13">
      <c r="B125" s="2"/>
      <c r="C125" s="16"/>
      <c r="D125" s="16"/>
      <c r="E125" s="8">
        <f t="shared" si="1"/>
        <v>14731000</v>
      </c>
      <c r="F125" s="16"/>
      <c r="G125" s="16"/>
      <c r="H125" s="16"/>
    </row>
    <row r="126" spans="2:13">
      <c r="B126" s="2"/>
      <c r="C126" s="16"/>
      <c r="D126" s="16"/>
      <c r="E126" s="8">
        <f t="shared" si="1"/>
        <v>14731000</v>
      </c>
      <c r="F126" s="16"/>
      <c r="G126" s="16"/>
      <c r="H126" s="16"/>
    </row>
    <row r="127" spans="2:13">
      <c r="B127" s="2"/>
      <c r="C127" s="16"/>
      <c r="D127" s="16"/>
      <c r="E127" s="8">
        <f t="shared" si="1"/>
        <v>14731000</v>
      </c>
      <c r="F127" s="16"/>
      <c r="G127" s="16"/>
      <c r="H127" s="16"/>
    </row>
    <row r="128" spans="2:13">
      <c r="B128" s="2"/>
      <c r="C128" s="16"/>
      <c r="D128" s="16"/>
      <c r="E128" s="8">
        <f t="shared" si="1"/>
        <v>14731000</v>
      </c>
      <c r="F128" s="16"/>
      <c r="G128" s="16"/>
      <c r="H128" s="16"/>
    </row>
    <row r="129" spans="2:9">
      <c r="B129" s="2"/>
      <c r="C129" s="16"/>
      <c r="D129" s="16"/>
      <c r="E129" s="8">
        <f t="shared" si="1"/>
        <v>14731000</v>
      </c>
      <c r="F129" s="16"/>
      <c r="G129" s="16"/>
      <c r="H129" s="16"/>
    </row>
    <row r="130" spans="2:9">
      <c r="C130" s="16"/>
      <c r="D130" s="16"/>
      <c r="E130" s="8">
        <f t="shared" si="1"/>
        <v>14731000</v>
      </c>
      <c r="G130" s="16"/>
      <c r="I130" s="24"/>
    </row>
    <row r="131" spans="2:9">
      <c r="C131" s="16"/>
      <c r="D131" s="16"/>
      <c r="E131" s="8">
        <f t="shared" si="1"/>
        <v>14731000</v>
      </c>
      <c r="I131" s="24"/>
    </row>
    <row r="132" spans="2:9">
      <c r="B132" s="2"/>
      <c r="C132" s="16"/>
      <c r="D132" s="16"/>
      <c r="E132" s="8">
        <f t="shared" si="1"/>
        <v>14731000</v>
      </c>
      <c r="F132" s="16"/>
      <c r="G132" s="16"/>
      <c r="H132" s="16"/>
    </row>
    <row r="133" spans="2:9">
      <c r="C133" s="16"/>
      <c r="D133" s="16"/>
      <c r="E133" s="8">
        <f t="shared" si="1"/>
        <v>14731000</v>
      </c>
      <c r="F133" s="16"/>
      <c r="G133" s="16"/>
      <c r="H133" s="16"/>
    </row>
    <row r="134" spans="2:9">
      <c r="C134" s="16"/>
      <c r="D134" s="16"/>
      <c r="E134" s="8">
        <f t="shared" si="1"/>
        <v>14731000</v>
      </c>
      <c r="F134" s="16"/>
      <c r="G134" s="16"/>
      <c r="H134" s="16"/>
    </row>
    <row r="135" spans="2:9">
      <c r="C135" s="16"/>
      <c r="D135" s="16"/>
      <c r="E135" s="8">
        <f t="shared" si="1"/>
        <v>14731000</v>
      </c>
      <c r="F135" s="16"/>
      <c r="G135" s="16"/>
      <c r="H135" s="16"/>
    </row>
    <row r="136" spans="2:9">
      <c r="C136" s="16"/>
      <c r="D136" s="16"/>
      <c r="E136" s="8">
        <f t="shared" ref="E136:E158" si="2">E135+C136+D136</f>
        <v>14731000</v>
      </c>
      <c r="F136" s="16"/>
      <c r="G136" s="16"/>
      <c r="H136" s="16"/>
    </row>
    <row r="137" spans="2:9">
      <c r="B137" s="2"/>
      <c r="C137" s="16"/>
      <c r="D137" s="16"/>
      <c r="E137" s="8">
        <f t="shared" si="2"/>
        <v>14731000</v>
      </c>
      <c r="F137" s="16"/>
      <c r="G137" s="16"/>
      <c r="H137" s="16"/>
    </row>
    <row r="138" spans="2:9">
      <c r="B138" s="2"/>
      <c r="C138" s="16"/>
      <c r="D138" s="16"/>
      <c r="E138" s="8">
        <f t="shared" si="2"/>
        <v>14731000</v>
      </c>
      <c r="F138" s="16"/>
      <c r="G138" s="16"/>
      <c r="H138" s="16"/>
    </row>
    <row r="139" spans="2:9">
      <c r="C139" s="16"/>
      <c r="D139" s="16"/>
      <c r="E139" s="8">
        <f t="shared" si="2"/>
        <v>14731000</v>
      </c>
      <c r="F139" s="16"/>
      <c r="G139" s="16"/>
      <c r="H139" s="16"/>
    </row>
    <row r="140" spans="2:9">
      <c r="C140" s="16"/>
      <c r="D140" s="16"/>
      <c r="E140" s="8">
        <f t="shared" si="2"/>
        <v>14731000</v>
      </c>
      <c r="F140" s="16"/>
      <c r="G140" s="16"/>
      <c r="H140" s="16"/>
    </row>
    <row r="141" spans="2:9">
      <c r="C141" s="16"/>
      <c r="D141" s="16"/>
      <c r="E141" s="8">
        <f t="shared" si="2"/>
        <v>14731000</v>
      </c>
      <c r="F141" s="16"/>
      <c r="G141" s="16"/>
      <c r="H141" s="16"/>
    </row>
    <row r="142" spans="2:9">
      <c r="C142" s="16"/>
      <c r="D142" s="16"/>
      <c r="E142" s="8">
        <f t="shared" si="2"/>
        <v>14731000</v>
      </c>
      <c r="F142" s="16"/>
      <c r="G142" s="16"/>
      <c r="H142" s="16"/>
    </row>
    <row r="143" spans="2:9">
      <c r="C143" s="16"/>
      <c r="D143" s="16"/>
      <c r="E143" s="8">
        <f t="shared" si="2"/>
        <v>14731000</v>
      </c>
      <c r="F143" s="16"/>
      <c r="G143" s="16"/>
      <c r="H143" s="16"/>
    </row>
    <row r="144" spans="2:9">
      <c r="C144" s="16"/>
      <c r="D144" s="16"/>
      <c r="E144" s="8">
        <f t="shared" si="2"/>
        <v>14731000</v>
      </c>
      <c r="F144" s="16"/>
      <c r="G144" s="16"/>
      <c r="H144" s="16"/>
    </row>
    <row r="145" spans="3:12">
      <c r="C145" s="16"/>
      <c r="D145" s="16"/>
      <c r="E145" s="8">
        <f t="shared" si="2"/>
        <v>14731000</v>
      </c>
      <c r="F145" s="16"/>
      <c r="G145" s="16"/>
      <c r="H145" s="16"/>
    </row>
    <row r="146" spans="3:12">
      <c r="C146" s="16"/>
      <c r="D146" s="16"/>
      <c r="E146" s="8">
        <f t="shared" si="2"/>
        <v>14731000</v>
      </c>
      <c r="F146" s="16"/>
      <c r="G146" s="16"/>
      <c r="H146" s="16"/>
    </row>
    <row r="147" spans="3:12">
      <c r="C147" s="16"/>
      <c r="D147" s="16"/>
      <c r="E147" s="8">
        <f t="shared" si="2"/>
        <v>14731000</v>
      </c>
      <c r="F147" s="16"/>
      <c r="G147" s="16"/>
      <c r="H147" s="16"/>
    </row>
    <row r="148" spans="3:12">
      <c r="C148" s="16"/>
      <c r="D148" s="16"/>
      <c r="E148" s="8">
        <f t="shared" si="2"/>
        <v>14731000</v>
      </c>
      <c r="F148" s="16"/>
      <c r="G148" s="16"/>
      <c r="H148" s="16"/>
    </row>
    <row r="149" spans="3:12">
      <c r="C149" s="16"/>
      <c r="D149" s="16"/>
      <c r="E149" s="8">
        <f t="shared" si="2"/>
        <v>14731000</v>
      </c>
      <c r="F149" s="16"/>
      <c r="G149" s="16"/>
      <c r="H149" s="16"/>
    </row>
    <row r="150" spans="3:12">
      <c r="C150" s="16"/>
      <c r="D150" s="16"/>
      <c r="E150" s="8">
        <f>E149+C150+D150</f>
        <v>14731000</v>
      </c>
      <c r="F150" s="16"/>
      <c r="G150" s="16"/>
      <c r="H150" s="16"/>
    </row>
    <row r="151" spans="3:12">
      <c r="C151" s="16"/>
      <c r="D151" s="16"/>
      <c r="E151" s="8">
        <f t="shared" si="2"/>
        <v>14731000</v>
      </c>
      <c r="F151" s="16"/>
      <c r="G151" s="16"/>
      <c r="H151" s="16"/>
    </row>
    <row r="152" spans="3:12">
      <c r="C152" s="16"/>
      <c r="D152" s="16"/>
      <c r="E152" s="8">
        <f t="shared" si="2"/>
        <v>14731000</v>
      </c>
      <c r="F152" s="16"/>
      <c r="G152" s="16"/>
      <c r="H152" s="16"/>
    </row>
    <row r="153" spans="3:12">
      <c r="C153" s="16"/>
      <c r="D153" s="16">
        <v>-10000000</v>
      </c>
      <c r="E153" s="8">
        <f t="shared" si="2"/>
        <v>4731000</v>
      </c>
      <c r="F153" s="16"/>
      <c r="G153" s="16"/>
      <c r="H153" s="16"/>
      <c r="I153" s="1" t="s">
        <v>557</v>
      </c>
    </row>
    <row r="154" spans="3:12">
      <c r="C154" s="16"/>
      <c r="D154" s="16"/>
      <c r="E154" s="8">
        <f t="shared" si="2"/>
        <v>4731000</v>
      </c>
      <c r="F154" s="16"/>
      <c r="G154" s="16"/>
      <c r="H154" s="16"/>
      <c r="I154" s="2"/>
    </row>
    <row r="155" spans="3:12">
      <c r="C155" s="16"/>
      <c r="D155" s="16"/>
      <c r="E155" s="8">
        <f t="shared" si="2"/>
        <v>4731000</v>
      </c>
      <c r="F155" s="16"/>
      <c r="G155" s="16"/>
      <c r="H155" s="16"/>
      <c r="J155" s="4"/>
    </row>
    <row r="156" spans="3:12">
      <c r="C156" s="16"/>
      <c r="D156" s="16"/>
      <c r="E156" s="8">
        <f t="shared" si="2"/>
        <v>4731000</v>
      </c>
      <c r="F156" s="16"/>
      <c r="G156" s="16"/>
      <c r="H156" s="16"/>
      <c r="J156" s="4"/>
      <c r="K156" s="2"/>
      <c r="L156" s="20"/>
    </row>
    <row r="157" spans="3:12">
      <c r="C157" s="16"/>
      <c r="D157" s="16"/>
      <c r="E157" s="8">
        <f>E156+C157+D157</f>
        <v>4731000</v>
      </c>
      <c r="F157" s="16"/>
      <c r="G157" s="16"/>
      <c r="H157" s="16"/>
      <c r="J157" s="4"/>
    </row>
    <row r="158" spans="3:12">
      <c r="C158" s="4"/>
      <c r="D158" s="16"/>
      <c r="E158" s="8">
        <f t="shared" si="2"/>
        <v>4731000</v>
      </c>
      <c r="F158" s="4"/>
      <c r="G158" s="4"/>
      <c r="H158" s="4"/>
      <c r="J158" s="4"/>
    </row>
    <row r="159" spans="3:12">
      <c r="C159" s="4"/>
      <c r="D159" s="4"/>
      <c r="E159" s="8"/>
      <c r="F159" s="4"/>
      <c r="G159" s="4"/>
      <c r="H159" s="4"/>
    </row>
    <row r="160" spans="3:12">
      <c r="C160" s="4"/>
      <c r="D160" s="4"/>
      <c r="E160" s="8"/>
      <c r="F160" s="4"/>
      <c r="G160" s="4"/>
      <c r="H160" s="4"/>
    </row>
    <row r="161" spans="3:8">
      <c r="C161" s="4"/>
      <c r="D161" s="4"/>
      <c r="E161" s="8"/>
      <c r="F161" s="4"/>
      <c r="G161" s="4"/>
      <c r="H161" s="4"/>
    </row>
    <row r="162" spans="3:8">
      <c r="C162" s="4"/>
      <c r="D162" s="4"/>
      <c r="E162" s="8"/>
      <c r="F162" s="4"/>
      <c r="G162" s="4"/>
      <c r="H162" s="4"/>
    </row>
    <row r="163" spans="3:8">
      <c r="C163" s="4"/>
      <c r="D163" s="4"/>
      <c r="E163" s="8"/>
      <c r="F163" s="4"/>
      <c r="G163" s="4"/>
      <c r="H163" s="4"/>
    </row>
    <row r="164" spans="3:8">
      <c r="C164" s="4"/>
      <c r="D164" s="4"/>
      <c r="E164" s="8"/>
      <c r="F164" s="4"/>
      <c r="G164" s="4"/>
      <c r="H164" s="4"/>
    </row>
    <row r="165" spans="3:8">
      <c r="E165" s="7"/>
    </row>
    <row r="166" spans="3:8">
      <c r="E166" s="7"/>
    </row>
    <row r="167" spans="3:8">
      <c r="E167" s="7"/>
    </row>
  </sheetData>
  <pageMargins left="0.7" right="0.7" top="0.75" bottom="0.75" header="0.3" footer="0.3"/>
  <pageSetup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>
  <dimension ref="A2:AJ166"/>
  <sheetViews>
    <sheetView topLeftCell="F7" workbookViewId="0">
      <selection activeCell="I21" sqref="I21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14781300</v>
      </c>
      <c r="F4" s="29">
        <v>0</v>
      </c>
      <c r="G4" s="13"/>
      <c r="H4" s="22">
        <v>21801000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>
      <c r="B5" s="2"/>
      <c r="C5" s="16"/>
      <c r="D5" s="16"/>
      <c r="E5" s="8">
        <f>E4+C5+D5</f>
        <v>14781300</v>
      </c>
      <c r="F5" s="17"/>
      <c r="G5" s="17"/>
      <c r="H5" s="17"/>
      <c r="K5" s="47"/>
      <c r="L5" s="70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44565</v>
      </c>
      <c r="C6" s="17">
        <v>25000</v>
      </c>
      <c r="D6" s="17"/>
      <c r="E6" s="9">
        <f t="shared" ref="E6:E70" si="0">E5+C6+D6</f>
        <v>14806300</v>
      </c>
      <c r="F6" s="17"/>
      <c r="G6" s="17"/>
      <c r="H6" s="17"/>
      <c r="I6" s="10" t="s">
        <v>1421</v>
      </c>
      <c r="J6" s="10"/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44565</v>
      </c>
      <c r="C7" s="17">
        <v>10000</v>
      </c>
      <c r="D7" s="17"/>
      <c r="E7" s="9">
        <f>E6+C7+D7</f>
        <v>14816300</v>
      </c>
      <c r="F7" s="17"/>
      <c r="G7" s="17"/>
      <c r="H7" s="17"/>
      <c r="I7" s="10" t="s">
        <v>1422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44567</v>
      </c>
      <c r="C8" s="17"/>
      <c r="D8" s="17"/>
      <c r="E8" s="9">
        <f t="shared" si="0"/>
        <v>14816300</v>
      </c>
      <c r="F8" s="17"/>
      <c r="G8" s="17"/>
      <c r="H8" s="17">
        <v>190000</v>
      </c>
      <c r="I8" s="10" t="s">
        <v>1425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2">
        <v>44572</v>
      </c>
      <c r="C9" s="17"/>
      <c r="D9" s="17"/>
      <c r="E9" s="9">
        <f t="shared" si="0"/>
        <v>14816300</v>
      </c>
      <c r="F9" s="17"/>
      <c r="G9" s="17"/>
      <c r="H9" s="17">
        <v>-91900</v>
      </c>
      <c r="I9" s="1" t="s">
        <v>976</v>
      </c>
      <c r="J9" s="10"/>
      <c r="K9" s="69"/>
      <c r="L9" s="7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44572</v>
      </c>
      <c r="C10" s="17"/>
      <c r="D10" s="17">
        <v>-850000</v>
      </c>
      <c r="E10" s="9">
        <f t="shared" si="0"/>
        <v>13966300</v>
      </c>
      <c r="F10" s="17"/>
      <c r="G10" s="17"/>
      <c r="H10" s="17"/>
      <c r="I10" s="10" t="s">
        <v>1371</v>
      </c>
      <c r="J10" s="10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2">
        <v>44574</v>
      </c>
      <c r="C11" s="17"/>
      <c r="D11" s="17">
        <v>-697100</v>
      </c>
      <c r="E11" s="9">
        <f t="shared" si="0"/>
        <v>13269200</v>
      </c>
      <c r="F11" s="17"/>
      <c r="G11" s="17"/>
      <c r="H11" s="17"/>
      <c r="I11" s="10" t="s">
        <v>494</v>
      </c>
      <c r="J11" s="50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2">
        <v>44574</v>
      </c>
      <c r="C12" s="17"/>
      <c r="D12" s="17">
        <v>-45900</v>
      </c>
      <c r="E12" s="9">
        <f t="shared" si="0"/>
        <v>13223300</v>
      </c>
      <c r="F12" s="17"/>
      <c r="G12" s="17"/>
      <c r="H12" s="17"/>
      <c r="I12" s="10" t="s">
        <v>1426</v>
      </c>
      <c r="J12" s="50"/>
      <c r="K12" s="47"/>
      <c r="L12" s="70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44574</v>
      </c>
      <c r="C13" s="17"/>
      <c r="D13" s="17"/>
      <c r="E13" s="9">
        <f t="shared" si="0"/>
        <v>13223300</v>
      </c>
      <c r="F13" s="17"/>
      <c r="G13" s="17"/>
      <c r="H13" s="17">
        <v>60000</v>
      </c>
      <c r="I13" s="10" t="s">
        <v>1451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44579</v>
      </c>
      <c r="C14" s="17"/>
      <c r="D14" s="17">
        <v>-30800</v>
      </c>
      <c r="E14" s="9">
        <f t="shared" si="0"/>
        <v>13192500</v>
      </c>
      <c r="F14" s="17"/>
      <c r="G14" s="17"/>
      <c r="H14" s="17"/>
      <c r="I14" s="10" t="s">
        <v>1427</v>
      </c>
      <c r="J14" s="50"/>
      <c r="K14" s="47"/>
      <c r="L14" s="46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44580</v>
      </c>
      <c r="C15" s="17"/>
      <c r="D15" s="17">
        <v>-577000</v>
      </c>
      <c r="E15" s="9">
        <f t="shared" si="0"/>
        <v>12615500</v>
      </c>
      <c r="F15" s="17"/>
      <c r="G15" s="17"/>
      <c r="H15" s="17"/>
      <c r="I15" s="1" t="s">
        <v>1371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44580</v>
      </c>
      <c r="C16" s="17"/>
      <c r="D16" s="17">
        <v>-14200</v>
      </c>
      <c r="E16" s="9">
        <f t="shared" si="0"/>
        <v>12601300</v>
      </c>
      <c r="F16" s="17"/>
      <c r="G16" s="17"/>
      <c r="H16" s="17"/>
      <c r="I16" s="10" t="s">
        <v>490</v>
      </c>
      <c r="J16" s="50"/>
      <c r="K16" s="69"/>
      <c r="L16" s="70"/>
      <c r="M16" s="72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44580</v>
      </c>
      <c r="C17" s="17"/>
      <c r="D17" s="17"/>
      <c r="E17" s="9">
        <f t="shared" si="0"/>
        <v>12601300</v>
      </c>
      <c r="F17" s="17"/>
      <c r="G17" s="17"/>
      <c r="H17" s="17">
        <v>-50500</v>
      </c>
      <c r="I17" s="10" t="s">
        <v>1429</v>
      </c>
      <c r="J17" s="50"/>
      <c r="K17" s="47"/>
      <c r="L17" s="70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2">
        <v>44581</v>
      </c>
      <c r="C18" s="17">
        <v>950000</v>
      </c>
      <c r="D18" s="17"/>
      <c r="E18" s="9">
        <f t="shared" si="0"/>
        <v>13551300</v>
      </c>
      <c r="F18" s="17"/>
      <c r="G18" s="17"/>
      <c r="H18" s="17"/>
      <c r="I18" s="1" t="s">
        <v>1430</v>
      </c>
      <c r="J18" s="50"/>
      <c r="K18" s="70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44585</v>
      </c>
      <c r="C19" s="17"/>
      <c r="D19" s="17"/>
      <c r="E19" s="9">
        <f t="shared" si="0"/>
        <v>13551300</v>
      </c>
      <c r="F19" s="17"/>
      <c r="G19" s="17"/>
      <c r="H19" s="17">
        <v>-175800</v>
      </c>
      <c r="I19" s="10" t="s">
        <v>917</v>
      </c>
      <c r="J19" s="50"/>
      <c r="K19" s="70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44585</v>
      </c>
      <c r="C20" s="17"/>
      <c r="D20" s="17">
        <v>-20000</v>
      </c>
      <c r="E20" s="9">
        <f t="shared" si="0"/>
        <v>13531300</v>
      </c>
      <c r="F20" s="17"/>
      <c r="G20" s="17"/>
      <c r="H20" s="17"/>
      <c r="I20" s="10" t="s">
        <v>1431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2">
        <v>44588</v>
      </c>
      <c r="C21" s="17"/>
      <c r="D21" s="17">
        <v>-17000</v>
      </c>
      <c r="E21" s="9">
        <f t="shared" si="0"/>
        <v>13514300</v>
      </c>
      <c r="F21" s="17"/>
      <c r="G21" s="36"/>
      <c r="H21" s="17"/>
      <c r="I21" s="10" t="s">
        <v>1432</v>
      </c>
      <c r="J21" s="50"/>
      <c r="K21" s="70"/>
      <c r="L21" s="70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44589</v>
      </c>
      <c r="C22" s="17">
        <v>20000</v>
      </c>
      <c r="D22" s="17"/>
      <c r="E22" s="9">
        <f t="shared" si="0"/>
        <v>13534300</v>
      </c>
      <c r="F22" s="17"/>
      <c r="G22" s="36"/>
      <c r="H22" s="17"/>
      <c r="I22" s="10" t="s">
        <v>1433</v>
      </c>
      <c r="J22" s="50"/>
      <c r="K22" s="70"/>
      <c r="L22" s="70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44589</v>
      </c>
      <c r="C23" s="17"/>
      <c r="D23" s="17">
        <v>-131000</v>
      </c>
      <c r="E23" s="9">
        <f t="shared" si="0"/>
        <v>13403300</v>
      </c>
      <c r="F23" s="17"/>
      <c r="G23" s="17"/>
      <c r="H23" s="17"/>
      <c r="I23" s="10" t="s">
        <v>1434</v>
      </c>
      <c r="J23" s="50"/>
      <c r="K23" s="70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>
        <v>44590</v>
      </c>
      <c r="C24" s="17"/>
      <c r="D24" s="17">
        <v>-50000</v>
      </c>
      <c r="E24" s="9">
        <f t="shared" si="0"/>
        <v>13353300</v>
      </c>
      <c r="F24" s="17"/>
      <c r="G24" s="17"/>
      <c r="H24" s="17"/>
      <c r="I24" s="1" t="s">
        <v>1437</v>
      </c>
      <c r="J24" s="50"/>
      <c r="K24" s="70"/>
      <c r="L24" s="69"/>
      <c r="M24" s="69"/>
      <c r="N24" s="70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44592</v>
      </c>
      <c r="C25" s="17"/>
      <c r="D25" s="17"/>
      <c r="E25" s="9">
        <f>E24+C25+D25</f>
        <v>13353300</v>
      </c>
      <c r="F25" s="17"/>
      <c r="G25" s="17"/>
      <c r="H25" s="17">
        <v>-285000</v>
      </c>
      <c r="I25" s="1" t="s">
        <v>1435</v>
      </c>
      <c r="J25" s="50"/>
      <c r="K25" s="70"/>
      <c r="L25" s="69"/>
      <c r="M25" s="69"/>
      <c r="N25" s="70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44592</v>
      </c>
      <c r="C26" s="17"/>
      <c r="D26" s="17"/>
      <c r="E26" s="9">
        <f>E25+C26+D26</f>
        <v>13353300</v>
      </c>
      <c r="F26" s="17"/>
      <c r="G26" s="17"/>
      <c r="H26" s="17">
        <v>-285000</v>
      </c>
      <c r="I26" s="10" t="s">
        <v>610</v>
      </c>
      <c r="J26" s="50"/>
      <c r="K26" s="70"/>
      <c r="L26" s="69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44592</v>
      </c>
      <c r="C27" s="17">
        <v>229300</v>
      </c>
      <c r="D27" s="17"/>
      <c r="E27" s="9">
        <f t="shared" si="0"/>
        <v>13582600</v>
      </c>
      <c r="F27" s="17"/>
      <c r="G27" s="17"/>
      <c r="H27" s="17"/>
      <c r="I27" s="1" t="s">
        <v>1438</v>
      </c>
      <c r="J27" s="50"/>
      <c r="K27" s="70"/>
      <c r="L27" s="69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44592</v>
      </c>
      <c r="C28" s="17"/>
      <c r="D28" s="17">
        <v>-94000</v>
      </c>
      <c r="E28" s="9">
        <f t="shared" si="0"/>
        <v>13488600</v>
      </c>
      <c r="F28" s="17"/>
      <c r="G28" s="17"/>
      <c r="H28" s="17"/>
      <c r="I28" s="1" t="s">
        <v>1436</v>
      </c>
      <c r="J28" s="50"/>
      <c r="K28" s="70"/>
      <c r="L28" s="69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2"/>
      <c r="C29" s="17"/>
      <c r="D29" s="17"/>
      <c r="E29" s="9">
        <f t="shared" si="0"/>
        <v>13488600</v>
      </c>
      <c r="F29" s="17">
        <f>SUM(F4:F28)</f>
        <v>0</v>
      </c>
      <c r="G29" s="17"/>
      <c r="H29" s="17">
        <f>SUM(H4:H28)</f>
        <v>21162800</v>
      </c>
      <c r="I29" s="10"/>
      <c r="J29" s="20"/>
      <c r="K29" s="70"/>
      <c r="L29" s="69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2"/>
      <c r="C30" s="17"/>
      <c r="D30" s="17"/>
      <c r="E30" s="9">
        <f t="shared" si="0"/>
        <v>13488600</v>
      </c>
      <c r="F30" s="17"/>
      <c r="G30" s="17"/>
      <c r="H30" s="17"/>
      <c r="J30" s="20"/>
      <c r="K30" s="70"/>
      <c r="L30" s="69"/>
      <c r="M30" s="72"/>
      <c r="N30" s="73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17"/>
      <c r="D31" s="17"/>
      <c r="E31" s="9">
        <f t="shared" si="0"/>
        <v>13488600</v>
      </c>
      <c r="F31" s="17"/>
      <c r="G31" s="17"/>
      <c r="H31" s="17">
        <v>-2000000</v>
      </c>
      <c r="I31" s="10" t="s">
        <v>41</v>
      </c>
      <c r="J31" s="20"/>
      <c r="K31" s="70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17"/>
      <c r="D32" s="17">
        <v>-2000000</v>
      </c>
      <c r="E32" s="9">
        <f t="shared" si="0"/>
        <v>11488600</v>
      </c>
      <c r="F32" s="17"/>
      <c r="G32" s="17"/>
      <c r="H32" s="17"/>
      <c r="I32" s="10" t="s">
        <v>42</v>
      </c>
      <c r="J32" s="20"/>
      <c r="K32" s="70"/>
      <c r="L32" s="69"/>
      <c r="M32" s="72"/>
      <c r="N32" s="72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36">
      <c r="B33" s="28" t="s">
        <v>47</v>
      </c>
      <c r="C33" s="22"/>
      <c r="D33" s="22"/>
      <c r="E33" s="14">
        <f t="shared" si="0"/>
        <v>11488600</v>
      </c>
      <c r="F33" s="22"/>
      <c r="G33" s="22"/>
      <c r="H33" s="22">
        <f>H29+H31</f>
        <v>19162800</v>
      </c>
      <c r="I33" s="10"/>
      <c r="J33" s="20"/>
      <c r="K33" s="70"/>
      <c r="L33" s="69"/>
      <c r="M33" s="72"/>
      <c r="N33" s="72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36">
      <c r="B34" s="32"/>
      <c r="C34" s="17"/>
      <c r="D34" s="17"/>
      <c r="E34" s="9">
        <f t="shared" si="0"/>
        <v>11488600</v>
      </c>
      <c r="F34" s="17"/>
      <c r="G34" s="17"/>
      <c r="H34" s="17"/>
      <c r="J34" s="20"/>
      <c r="K34" s="70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36">
      <c r="B35" s="32"/>
      <c r="C35" s="17"/>
      <c r="D35" s="17"/>
      <c r="E35" s="9">
        <f t="shared" si="0"/>
        <v>11488600</v>
      </c>
      <c r="F35" s="17"/>
      <c r="G35" s="17"/>
      <c r="H35" s="17"/>
      <c r="I35" s="10"/>
      <c r="J35" s="20"/>
      <c r="K35" s="70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36">
      <c r="B36" s="32"/>
      <c r="C36" s="17"/>
      <c r="D36" s="17"/>
      <c r="E36" s="9">
        <f>E35+C36+D36</f>
        <v>11488600</v>
      </c>
      <c r="F36" s="17"/>
      <c r="G36" s="17"/>
      <c r="H36" s="17"/>
      <c r="I36" s="10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36">
      <c r="B37" s="32"/>
      <c r="C37" s="17"/>
      <c r="D37" s="17"/>
      <c r="E37" s="9">
        <f t="shared" si="0"/>
        <v>11488600</v>
      </c>
      <c r="F37" s="17"/>
      <c r="G37" s="17"/>
      <c r="H37" s="17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36">
      <c r="B38" s="32"/>
      <c r="C38" s="17"/>
      <c r="D38" s="17"/>
      <c r="E38" s="9">
        <f t="shared" si="0"/>
        <v>11488600</v>
      </c>
      <c r="F38" s="17"/>
      <c r="G38" s="17"/>
      <c r="H38" s="17"/>
      <c r="I38" s="10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36">
      <c r="B39" s="32"/>
      <c r="C39" s="17"/>
      <c r="D39" s="17"/>
      <c r="E39" s="9">
        <f>E38+C39+D39</f>
        <v>11488600</v>
      </c>
      <c r="F39" s="17"/>
      <c r="G39" s="17"/>
      <c r="H39" s="17"/>
      <c r="I39" s="10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36">
      <c r="B40" s="32"/>
      <c r="C40" s="17"/>
      <c r="D40" s="17"/>
      <c r="E40" s="8">
        <f t="shared" si="0"/>
        <v>11488600</v>
      </c>
      <c r="F40" s="17"/>
      <c r="G40" s="17"/>
      <c r="H40" s="17"/>
      <c r="I40" s="10"/>
      <c r="K40" s="69"/>
      <c r="L40" s="70"/>
      <c r="M40" s="70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36">
      <c r="B41" s="2"/>
      <c r="C41" s="36"/>
      <c r="D41" s="17"/>
      <c r="E41" s="9">
        <f>E40+C41+D41</f>
        <v>11488600</v>
      </c>
      <c r="F41" s="17"/>
      <c r="G41" s="17"/>
      <c r="H41" s="17"/>
      <c r="K41" s="69"/>
      <c r="L41" s="70"/>
      <c r="M41" s="70"/>
      <c r="N41" s="47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36">
      <c r="B42" s="32"/>
      <c r="C42" s="17"/>
      <c r="D42" s="17"/>
      <c r="E42" s="9">
        <f t="shared" si="0"/>
        <v>11488600</v>
      </c>
      <c r="F42" s="17"/>
      <c r="G42" s="17"/>
      <c r="H42" s="17"/>
      <c r="I42" s="10"/>
      <c r="K42" s="69"/>
      <c r="L42" s="70"/>
      <c r="M42" s="70"/>
      <c r="N42" s="47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36">
      <c r="B43" s="2"/>
      <c r="C43" s="17"/>
      <c r="D43" s="17"/>
      <c r="E43" s="9">
        <f t="shared" si="0"/>
        <v>11488600</v>
      </c>
      <c r="F43" s="17"/>
      <c r="G43" s="17"/>
      <c r="H43" s="17"/>
      <c r="I43" s="10"/>
      <c r="J43" s="10"/>
      <c r="K43" s="69"/>
      <c r="L43" s="70"/>
      <c r="M43" s="70"/>
      <c r="N43" s="47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36">
      <c r="B44" s="32"/>
      <c r="C44" s="17"/>
      <c r="D44" s="17"/>
      <c r="E44" s="9">
        <f t="shared" si="0"/>
        <v>11488600</v>
      </c>
      <c r="F44" s="17"/>
      <c r="G44" s="17"/>
      <c r="H44" s="17"/>
      <c r="I44" s="10"/>
      <c r="K44" s="69"/>
      <c r="L44" s="70"/>
      <c r="M44" s="70"/>
      <c r="N44" s="47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36">
      <c r="B45" s="32"/>
      <c r="C45" s="17"/>
      <c r="D45" s="17"/>
      <c r="E45" s="8">
        <f t="shared" si="0"/>
        <v>11488600</v>
      </c>
      <c r="F45" s="17"/>
      <c r="G45" s="17"/>
      <c r="H45" s="17"/>
      <c r="J45" s="50"/>
      <c r="K45" s="69"/>
      <c r="L45" s="70"/>
      <c r="M45" s="70"/>
      <c r="N45" s="47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  <c r="AC45" s="10"/>
      <c r="AD45" s="10"/>
      <c r="AE45" s="10"/>
      <c r="AF45" s="10"/>
      <c r="AG45" s="10"/>
      <c r="AH45" s="10"/>
      <c r="AI45" s="10"/>
      <c r="AJ45" s="10"/>
    </row>
    <row r="46" spans="2:36">
      <c r="B46" s="32"/>
      <c r="C46" s="17"/>
      <c r="D46" s="17"/>
      <c r="E46" s="8">
        <f t="shared" si="0"/>
        <v>11488600</v>
      </c>
      <c r="F46" s="17"/>
      <c r="G46" s="17"/>
      <c r="H46" s="17"/>
      <c r="J46" s="50"/>
      <c r="K46" s="69"/>
      <c r="L46" s="70"/>
      <c r="M46" s="70"/>
      <c r="N46" s="47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  <c r="AC46" s="10"/>
      <c r="AD46" s="10"/>
      <c r="AE46" s="10"/>
      <c r="AF46" s="10"/>
      <c r="AG46" s="10"/>
      <c r="AH46" s="10"/>
      <c r="AI46" s="10"/>
      <c r="AJ46" s="10"/>
    </row>
    <row r="47" spans="2:36">
      <c r="B47" s="32"/>
      <c r="C47" s="17"/>
      <c r="D47" s="17"/>
      <c r="E47" s="9">
        <f t="shared" si="0"/>
        <v>11488600</v>
      </c>
      <c r="F47" s="17"/>
      <c r="G47" s="17"/>
      <c r="H47" s="17"/>
      <c r="I47" s="10"/>
      <c r="J47" s="50"/>
      <c r="K47" s="69"/>
      <c r="L47" s="70"/>
      <c r="M47" s="70"/>
      <c r="N47" s="47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  <c r="AC47" s="10"/>
      <c r="AD47" s="10"/>
      <c r="AE47" s="10"/>
      <c r="AF47" s="10"/>
      <c r="AG47" s="10"/>
      <c r="AH47" s="10"/>
      <c r="AI47" s="10"/>
      <c r="AJ47" s="10"/>
    </row>
    <row r="48" spans="2:36">
      <c r="B48" s="32"/>
      <c r="C48" s="17"/>
      <c r="D48" s="17"/>
      <c r="E48" s="8">
        <f t="shared" si="0"/>
        <v>11488600</v>
      </c>
      <c r="F48" s="17"/>
      <c r="G48" s="17"/>
      <c r="H48" s="17"/>
      <c r="I48" s="10"/>
      <c r="J48" s="50"/>
      <c r="K48" s="69"/>
      <c r="L48" s="70"/>
      <c r="M48" s="70"/>
      <c r="N48" s="47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  <c r="AC48" s="10"/>
      <c r="AD48" s="10"/>
      <c r="AE48" s="10"/>
      <c r="AF48" s="10"/>
      <c r="AG48" s="10"/>
      <c r="AH48" s="10"/>
      <c r="AI48" s="10"/>
      <c r="AJ48" s="10"/>
    </row>
    <row r="49" spans="1:36">
      <c r="B49" s="32"/>
      <c r="C49" s="17"/>
      <c r="D49" s="17"/>
      <c r="E49" s="9">
        <f t="shared" si="0"/>
        <v>11488600</v>
      </c>
      <c r="F49" s="17"/>
      <c r="G49" s="17"/>
      <c r="H49" s="17"/>
      <c r="I49" s="10"/>
      <c r="J49" s="50"/>
      <c r="K49" s="69"/>
      <c r="L49" s="70"/>
      <c r="M49" s="69"/>
      <c r="N49" s="47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  <c r="AC49" s="10"/>
      <c r="AD49" s="10"/>
      <c r="AE49" s="10"/>
      <c r="AF49" s="10"/>
      <c r="AG49" s="10"/>
      <c r="AH49" s="10"/>
      <c r="AI49" s="10"/>
      <c r="AJ49" s="10"/>
    </row>
    <row r="50" spans="1:36">
      <c r="B50" s="32"/>
      <c r="C50" s="17"/>
      <c r="D50" s="17"/>
      <c r="E50" s="8">
        <f t="shared" si="0"/>
        <v>11488600</v>
      </c>
      <c r="F50" s="17"/>
      <c r="G50" s="17"/>
      <c r="H50" s="17"/>
      <c r="I50" s="10"/>
      <c r="J50" s="50"/>
      <c r="K50" s="69"/>
      <c r="L50" s="70"/>
      <c r="M50" s="69"/>
      <c r="N50" s="47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  <c r="AC50" s="10"/>
      <c r="AD50" s="10"/>
      <c r="AE50" s="10"/>
      <c r="AF50" s="10"/>
      <c r="AG50" s="10"/>
      <c r="AH50" s="10"/>
      <c r="AI50" s="10"/>
      <c r="AJ50" s="10"/>
    </row>
    <row r="51" spans="1:36">
      <c r="B51" s="32"/>
      <c r="C51" s="17"/>
      <c r="D51" s="17"/>
      <c r="E51" s="8">
        <f t="shared" si="0"/>
        <v>11488600</v>
      </c>
      <c r="F51" s="17"/>
      <c r="G51" s="17"/>
      <c r="H51" s="17"/>
      <c r="I51" s="10"/>
      <c r="J51" s="50"/>
      <c r="K51" s="69"/>
      <c r="L51" s="70"/>
      <c r="M51" s="69"/>
      <c r="N51" s="47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  <c r="AC51" s="10"/>
      <c r="AD51" s="10"/>
      <c r="AE51" s="10"/>
      <c r="AF51" s="10"/>
      <c r="AG51" s="10"/>
      <c r="AH51" s="10"/>
      <c r="AI51" s="10"/>
      <c r="AJ51" s="10"/>
    </row>
    <row r="52" spans="1:36">
      <c r="B52" s="32"/>
      <c r="C52" s="17"/>
      <c r="D52" s="17"/>
      <c r="E52" s="9">
        <f t="shared" si="0"/>
        <v>11488600</v>
      </c>
      <c r="F52" s="17"/>
      <c r="G52" s="17"/>
      <c r="H52" s="17"/>
      <c r="I52" s="10"/>
      <c r="J52" s="54"/>
      <c r="K52" s="73"/>
      <c r="L52" s="70"/>
      <c r="M52" s="69"/>
      <c r="N52" s="72"/>
      <c r="O52" s="72"/>
      <c r="P52" s="72"/>
      <c r="Q52" s="72"/>
      <c r="R52" s="72"/>
      <c r="S52" s="69"/>
      <c r="T52" s="69"/>
      <c r="U52" s="69"/>
      <c r="V52" s="69"/>
      <c r="W52" s="69"/>
      <c r="X52" s="69"/>
      <c r="Y52" s="69"/>
      <c r="Z52" s="69"/>
      <c r="AA52" s="69"/>
      <c r="AB52" s="69"/>
      <c r="AC52" s="10"/>
      <c r="AD52" s="10"/>
      <c r="AE52" s="10"/>
      <c r="AF52" s="10"/>
      <c r="AG52" s="10"/>
      <c r="AH52" s="10"/>
      <c r="AI52" s="10"/>
      <c r="AJ52" s="10"/>
    </row>
    <row r="53" spans="1:36">
      <c r="B53" s="32"/>
      <c r="C53" s="17"/>
      <c r="D53" s="17"/>
      <c r="E53" s="8">
        <f t="shared" si="0"/>
        <v>11488600</v>
      </c>
      <c r="F53" s="17"/>
      <c r="G53" s="17"/>
      <c r="H53" s="17"/>
      <c r="I53" s="10"/>
      <c r="J53" s="50"/>
      <c r="K53" s="70"/>
      <c r="L53" s="72"/>
      <c r="M53" s="72"/>
      <c r="N53" s="74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  <c r="AC53" s="10"/>
      <c r="AD53" s="10"/>
      <c r="AE53" s="10"/>
      <c r="AF53" s="10"/>
      <c r="AG53" s="10"/>
      <c r="AH53" s="10"/>
      <c r="AI53" s="10"/>
      <c r="AJ53" s="10"/>
    </row>
    <row r="54" spans="1:36">
      <c r="B54" s="32"/>
      <c r="C54" s="17"/>
      <c r="D54" s="17"/>
      <c r="E54" s="8">
        <f t="shared" si="0"/>
        <v>11488600</v>
      </c>
      <c r="F54" s="17"/>
      <c r="G54" s="17"/>
      <c r="H54" s="17"/>
      <c r="I54" s="10"/>
      <c r="J54" s="54"/>
      <c r="K54" s="73"/>
      <c r="L54" s="72"/>
      <c r="M54" s="72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  <c r="AC54" s="10"/>
      <c r="AD54" s="10"/>
      <c r="AE54" s="10"/>
      <c r="AF54" s="10"/>
      <c r="AG54" s="10"/>
      <c r="AH54" s="10"/>
      <c r="AI54" s="10"/>
      <c r="AJ54" s="10"/>
    </row>
    <row r="55" spans="1:36">
      <c r="A55" s="10"/>
      <c r="B55" s="32"/>
      <c r="C55" s="17"/>
      <c r="D55" s="17"/>
      <c r="E55" s="8">
        <f t="shared" si="0"/>
        <v>11488600</v>
      </c>
      <c r="F55" s="17"/>
      <c r="G55" s="17"/>
      <c r="H55" s="17"/>
      <c r="I55" s="10"/>
      <c r="J55" s="50"/>
      <c r="K55" s="70"/>
      <c r="L55" s="47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  <c r="AC55" s="10"/>
      <c r="AD55" s="10"/>
      <c r="AE55" s="10"/>
      <c r="AF55" s="10"/>
      <c r="AG55" s="10"/>
      <c r="AH55" s="10"/>
      <c r="AI55" s="10"/>
      <c r="AJ55" s="10"/>
    </row>
    <row r="56" spans="1:36">
      <c r="B56" s="32"/>
      <c r="C56" s="17"/>
      <c r="D56" s="17"/>
      <c r="E56" s="9">
        <f t="shared" si="0"/>
        <v>11488600</v>
      </c>
      <c r="F56" s="17"/>
      <c r="G56" s="17"/>
      <c r="H56" s="17"/>
      <c r="I56" s="10"/>
      <c r="J56" s="50"/>
      <c r="K56" s="70"/>
      <c r="L56" s="47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  <c r="AC56" s="10"/>
      <c r="AD56" s="10"/>
      <c r="AE56" s="10"/>
      <c r="AF56" s="10"/>
      <c r="AG56" s="10"/>
      <c r="AH56" s="10"/>
      <c r="AI56" s="10"/>
      <c r="AJ56" s="10"/>
    </row>
    <row r="57" spans="1:36">
      <c r="B57" s="32"/>
      <c r="C57" s="17"/>
      <c r="D57" s="17"/>
      <c r="E57" s="8">
        <f t="shared" si="0"/>
        <v>11488600</v>
      </c>
      <c r="F57" s="17"/>
      <c r="G57" s="17"/>
      <c r="I57" s="10"/>
      <c r="J57" s="50"/>
      <c r="K57" s="70"/>
      <c r="L57" s="47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  <c r="AC57" s="10"/>
      <c r="AD57" s="10"/>
      <c r="AE57" s="10"/>
      <c r="AF57" s="10"/>
      <c r="AG57" s="10"/>
      <c r="AH57" s="10"/>
      <c r="AI57" s="10"/>
      <c r="AJ57" s="10"/>
    </row>
    <row r="58" spans="1:36">
      <c r="A58" s="48"/>
      <c r="B58" s="32"/>
      <c r="C58" s="17"/>
      <c r="D58" s="17"/>
      <c r="E58" s="9">
        <f t="shared" si="0"/>
        <v>11488600</v>
      </c>
      <c r="F58" s="17"/>
      <c r="G58" s="17"/>
      <c r="H58" s="17"/>
      <c r="I58" s="10"/>
      <c r="J58" s="50"/>
      <c r="K58" s="70"/>
      <c r="L58" s="47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  <c r="AC58" s="10"/>
      <c r="AD58" s="10"/>
      <c r="AE58" s="10"/>
      <c r="AF58" s="10"/>
      <c r="AG58" s="10"/>
      <c r="AH58" s="10"/>
      <c r="AI58" s="10"/>
      <c r="AJ58" s="10"/>
    </row>
    <row r="59" spans="1:36">
      <c r="B59" s="2"/>
      <c r="C59" s="17"/>
      <c r="D59" s="17"/>
      <c r="E59" s="8">
        <f t="shared" si="0"/>
        <v>11488600</v>
      </c>
      <c r="F59" s="17"/>
      <c r="G59" s="17"/>
      <c r="H59" s="17"/>
      <c r="I59" s="10"/>
      <c r="J59" s="50"/>
      <c r="K59" s="70"/>
      <c r="L59" s="47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  <c r="AC59" s="10"/>
      <c r="AD59" s="10"/>
      <c r="AE59" s="10"/>
      <c r="AF59" s="10"/>
      <c r="AG59" s="10"/>
      <c r="AH59" s="10"/>
      <c r="AI59" s="10"/>
      <c r="AJ59" s="10"/>
    </row>
    <row r="60" spans="1:36">
      <c r="B60" s="2"/>
      <c r="C60" s="17"/>
      <c r="D60" s="17"/>
      <c r="E60" s="8">
        <f t="shared" si="0"/>
        <v>11488600</v>
      </c>
      <c r="F60" s="17"/>
      <c r="G60" s="17"/>
      <c r="H60" s="17"/>
      <c r="I60" s="10"/>
      <c r="J60" s="50"/>
      <c r="K60" s="70"/>
      <c r="L60" s="47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  <c r="AC60" s="10"/>
      <c r="AD60" s="10"/>
      <c r="AE60" s="10"/>
      <c r="AF60" s="10"/>
      <c r="AG60" s="10"/>
      <c r="AH60" s="10"/>
      <c r="AI60" s="10"/>
      <c r="AJ60" s="10"/>
    </row>
    <row r="61" spans="1:36">
      <c r="B61" s="2"/>
      <c r="C61" s="17"/>
      <c r="D61" s="17"/>
      <c r="E61" s="8">
        <f t="shared" si="0"/>
        <v>11488600</v>
      </c>
      <c r="F61" s="17"/>
      <c r="G61" s="17"/>
      <c r="H61" s="17"/>
      <c r="I61" s="10"/>
      <c r="J61" s="50"/>
      <c r="K61" s="70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  <c r="AC61" s="10"/>
      <c r="AD61" s="10"/>
      <c r="AE61" s="10"/>
      <c r="AF61" s="10"/>
      <c r="AG61" s="10"/>
      <c r="AH61" s="10"/>
      <c r="AI61" s="10"/>
      <c r="AJ61" s="10"/>
    </row>
    <row r="62" spans="1:36">
      <c r="B62" s="2"/>
      <c r="C62" s="17"/>
      <c r="D62" s="17"/>
      <c r="E62" s="8">
        <f t="shared" si="0"/>
        <v>11488600</v>
      </c>
      <c r="F62" s="17"/>
      <c r="G62" s="17"/>
      <c r="H62" s="17"/>
      <c r="I62" s="10"/>
      <c r="J62" s="54"/>
      <c r="K62" s="73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  <c r="AC62" s="10"/>
      <c r="AD62" s="10"/>
      <c r="AE62" s="10"/>
      <c r="AF62" s="10"/>
      <c r="AG62" s="10"/>
      <c r="AH62" s="10"/>
      <c r="AI62" s="10"/>
      <c r="AJ62" s="10"/>
    </row>
    <row r="63" spans="1:36">
      <c r="B63" s="32"/>
      <c r="C63" s="17"/>
      <c r="D63" s="17"/>
      <c r="E63" s="8">
        <f t="shared" si="0"/>
        <v>11488600</v>
      </c>
      <c r="F63" s="17"/>
      <c r="G63" s="17"/>
      <c r="H63" s="17"/>
      <c r="I63" s="10"/>
      <c r="J63" s="54"/>
      <c r="K63" s="72"/>
      <c r="L63" s="47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  <c r="AC63" s="10"/>
      <c r="AD63" s="10"/>
      <c r="AE63" s="10"/>
      <c r="AF63" s="10"/>
      <c r="AG63" s="10"/>
      <c r="AH63" s="10"/>
      <c r="AI63" s="10"/>
      <c r="AJ63" s="10"/>
    </row>
    <row r="64" spans="1:36">
      <c r="B64" s="39"/>
      <c r="C64" s="36"/>
      <c r="D64" s="36"/>
      <c r="E64" s="8">
        <f t="shared" si="0"/>
        <v>11488600</v>
      </c>
      <c r="F64" s="36"/>
      <c r="G64" s="36"/>
      <c r="H64" s="36"/>
      <c r="J64" s="54"/>
      <c r="K64" s="72"/>
      <c r="L64" s="47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10"/>
      <c r="AD64" s="10"/>
      <c r="AE64" s="10"/>
      <c r="AF64" s="10"/>
      <c r="AG64" s="10"/>
      <c r="AH64" s="10"/>
      <c r="AI64" s="10"/>
      <c r="AJ64" s="10"/>
    </row>
    <row r="65" spans="2:36">
      <c r="B65" s="32"/>
      <c r="C65" s="17"/>
      <c r="D65" s="17"/>
      <c r="E65" s="8">
        <f t="shared" si="0"/>
        <v>11488600</v>
      </c>
      <c r="F65" s="17"/>
      <c r="G65" s="17"/>
      <c r="H65" s="17"/>
      <c r="I65" s="10"/>
      <c r="J65" s="50"/>
      <c r="K65" s="69"/>
      <c r="L65" s="47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  <c r="AB65" s="69"/>
      <c r="AC65" s="10"/>
      <c r="AD65" s="10"/>
      <c r="AE65" s="10"/>
      <c r="AF65" s="10"/>
      <c r="AG65" s="10"/>
      <c r="AH65" s="10"/>
      <c r="AI65" s="10"/>
      <c r="AJ65" s="10"/>
    </row>
    <row r="66" spans="2:36">
      <c r="B66" s="32"/>
      <c r="C66" s="17"/>
      <c r="D66" s="17"/>
      <c r="E66" s="8">
        <f t="shared" si="0"/>
        <v>11488600</v>
      </c>
      <c r="F66" s="17"/>
      <c r="G66" s="17"/>
      <c r="H66" s="17"/>
      <c r="I66" s="10"/>
      <c r="J66" s="54"/>
      <c r="K66" s="73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  <c r="AA66" s="69"/>
      <c r="AB66" s="69"/>
      <c r="AC66" s="10"/>
      <c r="AD66" s="10"/>
      <c r="AE66" s="10"/>
      <c r="AF66" s="10"/>
      <c r="AG66" s="10"/>
      <c r="AH66" s="10"/>
      <c r="AI66" s="10"/>
      <c r="AJ66" s="10"/>
    </row>
    <row r="67" spans="2:36">
      <c r="B67" s="32"/>
      <c r="C67" s="17"/>
      <c r="D67" s="17"/>
      <c r="E67" s="8">
        <f t="shared" si="0"/>
        <v>11488600</v>
      </c>
      <c r="F67" s="17"/>
      <c r="G67" s="17"/>
      <c r="H67" s="17"/>
      <c r="I67" s="10"/>
      <c r="J67" s="20"/>
      <c r="K67" s="70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  <c r="AB67" s="69"/>
    </row>
    <row r="68" spans="2:36">
      <c r="B68" s="32"/>
      <c r="C68" s="17"/>
      <c r="D68" s="17"/>
      <c r="E68" s="8">
        <f t="shared" si="0"/>
        <v>11488600</v>
      </c>
      <c r="F68" s="17"/>
      <c r="G68" s="17"/>
      <c r="H68" s="17"/>
      <c r="I68" s="10"/>
      <c r="J68" s="20"/>
      <c r="K68" s="70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</row>
    <row r="69" spans="2:36">
      <c r="B69" s="32"/>
      <c r="C69" s="17"/>
      <c r="D69" s="17"/>
      <c r="E69" s="8">
        <f t="shared" si="0"/>
        <v>11488600</v>
      </c>
      <c r="F69" s="17"/>
      <c r="G69" s="17"/>
      <c r="H69" s="17"/>
      <c r="I69" s="10"/>
      <c r="J69" s="20"/>
      <c r="K69" s="70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  <c r="AB69" s="69"/>
    </row>
    <row r="70" spans="2:36">
      <c r="B70" s="32"/>
      <c r="C70" s="17"/>
      <c r="D70" s="17"/>
      <c r="E70" s="8">
        <f t="shared" si="0"/>
        <v>11488600</v>
      </c>
      <c r="F70" s="17"/>
      <c r="G70" s="17"/>
      <c r="H70" s="17"/>
      <c r="I70" s="10"/>
      <c r="J70" s="20"/>
      <c r="K70" s="70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69"/>
    </row>
    <row r="71" spans="2:36">
      <c r="B71" s="32"/>
      <c r="C71" s="17"/>
      <c r="D71" s="17"/>
      <c r="E71" s="8">
        <f t="shared" ref="E71:E134" si="1">E70+C71+D71</f>
        <v>11488600</v>
      </c>
      <c r="F71" s="17"/>
      <c r="G71" s="17"/>
      <c r="H71" s="17"/>
      <c r="I71" s="10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  <c r="AA71" s="69"/>
      <c r="AB71" s="69"/>
    </row>
    <row r="72" spans="2:36">
      <c r="B72" s="32"/>
      <c r="C72" s="17"/>
      <c r="D72" s="17"/>
      <c r="E72" s="8">
        <f t="shared" si="1"/>
        <v>11488600</v>
      </c>
      <c r="F72" s="17"/>
      <c r="G72" s="17"/>
      <c r="H72" s="17"/>
      <c r="I72" s="10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69"/>
      <c r="AB72" s="69"/>
    </row>
    <row r="73" spans="2:36">
      <c r="B73" s="32"/>
      <c r="C73" s="17"/>
      <c r="D73" s="17"/>
      <c r="E73" s="8">
        <f t="shared" si="1"/>
        <v>11488600</v>
      </c>
      <c r="F73" s="17"/>
      <c r="G73" s="17"/>
      <c r="H73" s="17"/>
      <c r="I73" s="10"/>
      <c r="K73" s="69"/>
      <c r="L73" s="69"/>
      <c r="M73" s="47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  <c r="AA73" s="69"/>
      <c r="AB73" s="69"/>
    </row>
    <row r="74" spans="2:36">
      <c r="B74" s="32"/>
      <c r="C74" s="17"/>
      <c r="D74" s="17"/>
      <c r="E74" s="8">
        <f t="shared" si="1"/>
        <v>11488600</v>
      </c>
      <c r="F74" s="17"/>
      <c r="G74" s="17"/>
      <c r="H74" s="17"/>
      <c r="I74" s="10"/>
      <c r="K74" s="69"/>
      <c r="L74" s="69"/>
      <c r="M74" s="47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  <c r="AA74" s="69"/>
      <c r="AB74" s="69"/>
    </row>
    <row r="75" spans="2:36">
      <c r="B75" s="32"/>
      <c r="C75" s="17"/>
      <c r="D75" s="17"/>
      <c r="E75" s="8">
        <f t="shared" si="1"/>
        <v>11488600</v>
      </c>
      <c r="F75" s="17"/>
      <c r="G75" s="17"/>
      <c r="H75" s="17"/>
      <c r="I75" s="10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  <c r="AA75" s="69"/>
      <c r="AB75" s="69"/>
    </row>
    <row r="76" spans="2:36">
      <c r="B76" s="32"/>
      <c r="C76" s="17"/>
      <c r="D76" s="17"/>
      <c r="E76" s="8">
        <f t="shared" si="1"/>
        <v>11488600</v>
      </c>
      <c r="F76" s="17"/>
      <c r="G76" s="17"/>
      <c r="H76" s="17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  <c r="AA76" s="69"/>
      <c r="AB76" s="69"/>
    </row>
    <row r="77" spans="2:36">
      <c r="B77" s="32"/>
      <c r="C77" s="17"/>
      <c r="D77" s="17"/>
      <c r="E77" s="8">
        <f t="shared" si="1"/>
        <v>11488600</v>
      </c>
      <c r="F77" s="17"/>
      <c r="G77" s="17"/>
      <c r="H77" s="17"/>
      <c r="I77" s="10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  <c r="AA77" s="69"/>
      <c r="AB77" s="69"/>
    </row>
    <row r="78" spans="2:36">
      <c r="B78" s="32"/>
      <c r="C78" s="17"/>
      <c r="D78" s="17"/>
      <c r="E78" s="8">
        <f t="shared" si="1"/>
        <v>11488600</v>
      </c>
      <c r="F78" s="17"/>
      <c r="G78" s="17"/>
      <c r="H78" s="17"/>
      <c r="I78" s="10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  <c r="AA78" s="69"/>
      <c r="AB78" s="69"/>
    </row>
    <row r="79" spans="2:36">
      <c r="B79" s="32"/>
      <c r="C79" s="17"/>
      <c r="D79" s="17"/>
      <c r="E79" s="8">
        <f t="shared" si="1"/>
        <v>11488600</v>
      </c>
      <c r="F79" s="17"/>
      <c r="G79" s="17"/>
      <c r="H79" s="17"/>
      <c r="I79" s="10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  <c r="AA79" s="69"/>
      <c r="AB79" s="69"/>
    </row>
    <row r="80" spans="2:36">
      <c r="B80" s="32"/>
      <c r="C80" s="17"/>
      <c r="D80" s="17"/>
      <c r="E80" s="8">
        <f t="shared" si="1"/>
        <v>11488600</v>
      </c>
      <c r="F80" s="17"/>
      <c r="G80" s="17"/>
      <c r="H80" s="17"/>
      <c r="I80" s="10"/>
      <c r="J80" s="20"/>
      <c r="K80" s="70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  <c r="AA80" s="69"/>
      <c r="AB80" s="69"/>
    </row>
    <row r="81" spans="2:28">
      <c r="B81" s="32"/>
      <c r="C81" s="17"/>
      <c r="D81" s="17"/>
      <c r="E81" s="8">
        <f t="shared" si="1"/>
        <v>11488600</v>
      </c>
      <c r="F81" s="17"/>
      <c r="G81" s="17"/>
      <c r="H81" s="17"/>
      <c r="I81" s="10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  <c r="AB81" s="69"/>
    </row>
    <row r="82" spans="2:28">
      <c r="B82" s="32"/>
      <c r="C82" s="17"/>
      <c r="D82" s="17"/>
      <c r="E82" s="8">
        <f t="shared" si="1"/>
        <v>11488600</v>
      </c>
      <c r="F82" s="17"/>
      <c r="G82" s="17"/>
      <c r="H82" s="17"/>
      <c r="I82" s="10"/>
      <c r="J82" s="20"/>
      <c r="K82" s="70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  <c r="AA82" s="69"/>
      <c r="AB82" s="69"/>
    </row>
    <row r="83" spans="2:28">
      <c r="B83" s="32"/>
      <c r="C83" s="17"/>
      <c r="D83" s="17"/>
      <c r="E83" s="8">
        <f t="shared" si="1"/>
        <v>11488600</v>
      </c>
      <c r="F83" s="17"/>
      <c r="G83" s="17"/>
      <c r="H83" s="17"/>
      <c r="I83" s="10"/>
      <c r="J83" s="20"/>
      <c r="K83" s="70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  <c r="AA83" s="69"/>
      <c r="AB83" s="69"/>
    </row>
    <row r="84" spans="2:28">
      <c r="B84" s="32"/>
      <c r="C84" s="17"/>
      <c r="D84" s="17"/>
      <c r="E84" s="8">
        <f t="shared" si="1"/>
        <v>11488600</v>
      </c>
      <c r="F84" s="17"/>
      <c r="G84" s="17"/>
      <c r="H84" s="17"/>
      <c r="I84" s="10"/>
      <c r="J84" s="20"/>
      <c r="K84" s="70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  <c r="AA84" s="69"/>
      <c r="AB84" s="69"/>
    </row>
    <row r="85" spans="2:28">
      <c r="B85" s="32"/>
      <c r="C85" s="36"/>
      <c r="D85" s="17"/>
      <c r="E85" s="8">
        <f t="shared" si="1"/>
        <v>11488600</v>
      </c>
      <c r="F85" s="36"/>
      <c r="G85" s="36"/>
      <c r="H85" s="36"/>
      <c r="I85" s="10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  <c r="AA85" s="69"/>
      <c r="AB85" s="69"/>
    </row>
    <row r="86" spans="2:28">
      <c r="B86" s="32"/>
      <c r="C86" s="17"/>
      <c r="D86" s="17"/>
      <c r="E86" s="8">
        <f t="shared" si="1"/>
        <v>11488600</v>
      </c>
      <c r="F86" s="17"/>
      <c r="G86" s="17"/>
      <c r="H86" s="17"/>
      <c r="I86" s="10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  <c r="AA86" s="69"/>
      <c r="AB86" s="69"/>
    </row>
    <row r="87" spans="2:28">
      <c r="B87" s="32"/>
      <c r="C87" s="17"/>
      <c r="D87" s="17"/>
      <c r="E87" s="8">
        <f t="shared" si="1"/>
        <v>11488600</v>
      </c>
      <c r="F87" s="17"/>
      <c r="G87" s="17"/>
      <c r="H87" s="17"/>
      <c r="I87" s="10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  <c r="AA87" s="69"/>
      <c r="AB87" s="69"/>
    </row>
    <row r="88" spans="2:28">
      <c r="B88" s="32"/>
      <c r="C88" s="17"/>
      <c r="D88" s="17"/>
      <c r="E88" s="8">
        <f t="shared" si="1"/>
        <v>11488600</v>
      </c>
      <c r="F88" s="17"/>
      <c r="G88" s="17"/>
      <c r="H88" s="17"/>
      <c r="I88" s="10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  <c r="AA88" s="69"/>
      <c r="AB88" s="69"/>
    </row>
    <row r="89" spans="2:28">
      <c r="B89" s="32"/>
      <c r="C89" s="17"/>
      <c r="D89" s="17"/>
      <c r="E89" s="8">
        <f t="shared" si="1"/>
        <v>11488600</v>
      </c>
      <c r="F89" s="17"/>
      <c r="G89" s="17"/>
      <c r="H89" s="17"/>
      <c r="I89" s="10"/>
      <c r="J89" s="10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  <c r="AA89" s="69"/>
      <c r="AB89" s="69"/>
    </row>
    <row r="90" spans="2:28">
      <c r="B90" s="32"/>
      <c r="C90" s="17"/>
      <c r="D90" s="17"/>
      <c r="E90" s="8">
        <f t="shared" si="1"/>
        <v>11488600</v>
      </c>
      <c r="F90" s="17"/>
      <c r="G90" s="17"/>
      <c r="H90" s="17"/>
      <c r="I90" s="10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  <c r="AA90" s="69"/>
      <c r="AB90" s="69"/>
    </row>
    <row r="91" spans="2:28">
      <c r="B91" s="32"/>
      <c r="C91" s="17"/>
      <c r="D91" s="17"/>
      <c r="E91" s="8">
        <f t="shared" si="1"/>
        <v>11488600</v>
      </c>
      <c r="F91" s="17"/>
      <c r="G91" s="17"/>
      <c r="H91" s="17"/>
      <c r="I91" s="10"/>
      <c r="J91" s="10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  <c r="AA91" s="69"/>
      <c r="AB91" s="69"/>
    </row>
    <row r="92" spans="2:28">
      <c r="B92" s="2"/>
      <c r="C92" s="16"/>
      <c r="D92" s="16"/>
      <c r="E92" s="8">
        <f t="shared" si="1"/>
        <v>11488600</v>
      </c>
      <c r="F92" s="10"/>
      <c r="G92" s="10"/>
      <c r="H92" s="10"/>
      <c r="I92" s="10"/>
      <c r="J92" s="10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  <c r="AA92" s="69"/>
      <c r="AB92" s="69"/>
    </row>
    <row r="93" spans="2:28">
      <c r="B93" s="2"/>
      <c r="C93" s="16"/>
      <c r="D93" s="16"/>
      <c r="E93" s="8">
        <f t="shared" si="1"/>
        <v>11488600</v>
      </c>
      <c r="F93" s="10"/>
      <c r="G93" s="10"/>
      <c r="H93" s="17"/>
      <c r="I93" s="10"/>
      <c r="J93" s="10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  <c r="AA93" s="69"/>
      <c r="AB93" s="69"/>
    </row>
    <row r="94" spans="2:28">
      <c r="B94" s="39"/>
      <c r="C94" s="36"/>
      <c r="D94" s="36"/>
      <c r="E94" s="8">
        <f t="shared" si="1"/>
        <v>11488600</v>
      </c>
      <c r="F94" s="48"/>
      <c r="G94" s="48"/>
      <c r="H94" s="36"/>
      <c r="I94" s="10"/>
      <c r="J94" s="10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  <c r="AA94" s="69"/>
      <c r="AB94" s="69"/>
    </row>
    <row r="95" spans="2:28">
      <c r="B95" s="2"/>
      <c r="C95" s="16"/>
      <c r="D95" s="16"/>
      <c r="E95" s="8">
        <f t="shared" si="1"/>
        <v>11488600</v>
      </c>
      <c r="F95" s="17"/>
      <c r="G95" s="17"/>
      <c r="H95" s="10"/>
      <c r="I95" s="48"/>
      <c r="J95" s="10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  <c r="AA95" s="69"/>
      <c r="AB95" s="69"/>
    </row>
    <row r="96" spans="2:28">
      <c r="B96" s="2"/>
      <c r="C96" s="16"/>
      <c r="D96" s="16"/>
      <c r="E96" s="8">
        <f t="shared" si="1"/>
        <v>11488600</v>
      </c>
      <c r="F96" s="17"/>
      <c r="G96" s="17"/>
      <c r="H96" s="17"/>
      <c r="I96" s="48"/>
      <c r="J96" s="10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  <c r="AA96" s="69"/>
      <c r="AB96" s="69"/>
    </row>
    <row r="97" spans="1:28">
      <c r="A97" s="44"/>
      <c r="B97" s="44"/>
      <c r="C97" s="43"/>
      <c r="D97" s="43">
        <v>-46600</v>
      </c>
      <c r="E97" s="8">
        <f t="shared" si="1"/>
        <v>11442000</v>
      </c>
      <c r="F97" s="43"/>
      <c r="G97" s="43"/>
      <c r="H97" s="43"/>
      <c r="I97" s="44" t="s">
        <v>263</v>
      </c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</row>
    <row r="98" spans="1:28">
      <c r="B98" s="39"/>
      <c r="C98" s="17"/>
      <c r="D98" s="17"/>
      <c r="E98" s="8">
        <f t="shared" si="1"/>
        <v>11442000</v>
      </c>
      <c r="F98" s="17"/>
      <c r="G98" s="17"/>
      <c r="H98" s="17"/>
      <c r="I98" s="10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69"/>
    </row>
    <row r="99" spans="1:28">
      <c r="B99" s="32"/>
      <c r="C99" s="17"/>
      <c r="D99" s="17"/>
      <c r="E99" s="8">
        <f t="shared" si="1"/>
        <v>11442000</v>
      </c>
      <c r="F99" s="17"/>
      <c r="G99" s="17"/>
      <c r="H99" s="17"/>
      <c r="I99" s="10"/>
      <c r="J99" s="10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  <c r="AB99" s="69"/>
    </row>
    <row r="100" spans="1:28">
      <c r="B100" s="39"/>
      <c r="C100" s="17"/>
      <c r="D100" s="17"/>
      <c r="E100" s="8">
        <f t="shared" si="1"/>
        <v>11442000</v>
      </c>
      <c r="F100" s="36"/>
      <c r="G100" s="36"/>
      <c r="H100" s="36"/>
      <c r="J100" s="10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69"/>
    </row>
    <row r="101" spans="1:28">
      <c r="B101" s="2"/>
      <c r="C101" s="16"/>
      <c r="D101" s="16"/>
      <c r="E101" s="8">
        <f t="shared" si="1"/>
        <v>11442000</v>
      </c>
      <c r="F101" s="17"/>
      <c r="G101" s="17"/>
      <c r="H101" s="17"/>
      <c r="I101" s="10"/>
      <c r="J101" s="10"/>
      <c r="K101" s="72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  <c r="AB101" s="69"/>
    </row>
    <row r="102" spans="1:28">
      <c r="B102" s="2"/>
      <c r="C102" s="16"/>
      <c r="D102" s="16"/>
      <c r="E102" s="8">
        <f t="shared" si="1"/>
        <v>11442000</v>
      </c>
      <c r="F102" s="17"/>
      <c r="G102" s="17"/>
      <c r="H102" s="17"/>
      <c r="I102" s="48"/>
      <c r="J102" s="48"/>
      <c r="K102" s="72"/>
      <c r="L102" s="73"/>
      <c r="M102" s="72"/>
      <c r="N102" s="72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  <c r="AA102" s="69"/>
      <c r="AB102" s="69"/>
    </row>
    <row r="103" spans="1:28">
      <c r="B103" s="2"/>
      <c r="C103" s="16"/>
      <c r="D103" s="16"/>
      <c r="E103" s="8">
        <f t="shared" si="1"/>
        <v>11442000</v>
      </c>
      <c r="F103" s="17"/>
      <c r="G103" s="17"/>
      <c r="H103" s="17"/>
      <c r="I103" s="48"/>
      <c r="J103" s="48"/>
      <c r="K103" s="72"/>
      <c r="L103" s="73"/>
      <c r="M103" s="72"/>
      <c r="N103" s="72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  <c r="AA103" s="69"/>
      <c r="AB103" s="69"/>
    </row>
    <row r="104" spans="1:28">
      <c r="B104" s="2"/>
      <c r="C104" s="16"/>
      <c r="D104" s="16"/>
      <c r="E104" s="8">
        <f t="shared" si="1"/>
        <v>11442000</v>
      </c>
      <c r="F104" s="16"/>
      <c r="G104" s="16"/>
      <c r="H104" s="16"/>
      <c r="I104" s="48"/>
      <c r="J104" s="48"/>
      <c r="K104" s="72"/>
      <c r="L104" s="73"/>
      <c r="M104" s="72"/>
      <c r="N104" s="72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  <c r="AA104" s="69"/>
      <c r="AB104" s="69"/>
    </row>
    <row r="105" spans="1:28">
      <c r="B105" s="2"/>
      <c r="C105" s="16"/>
      <c r="D105" s="16"/>
      <c r="E105" s="8">
        <f t="shared" si="1"/>
        <v>11442000</v>
      </c>
      <c r="F105" s="16"/>
      <c r="G105" s="16"/>
      <c r="H105" s="16"/>
      <c r="I105" s="54"/>
      <c r="J105" s="48"/>
      <c r="K105" s="72"/>
      <c r="L105" s="73"/>
      <c r="M105" s="72"/>
      <c r="N105" s="72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  <c r="AA105" s="69"/>
      <c r="AB105" s="69"/>
    </row>
    <row r="106" spans="1:28">
      <c r="B106" s="2"/>
      <c r="C106" s="16"/>
      <c r="D106" s="16"/>
      <c r="E106" s="8">
        <f t="shared" si="1"/>
        <v>11442000</v>
      </c>
      <c r="F106" s="16"/>
      <c r="G106" s="16"/>
      <c r="H106" s="16"/>
      <c r="I106" s="48"/>
      <c r="J106" s="48"/>
      <c r="K106" s="72"/>
      <c r="L106" s="73"/>
      <c r="M106" s="72"/>
      <c r="N106" s="72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  <c r="AA106" s="69"/>
      <c r="AB106" s="69"/>
    </row>
    <row r="107" spans="1:28">
      <c r="B107" s="2"/>
      <c r="C107" s="16"/>
      <c r="D107" s="16"/>
      <c r="E107" s="8">
        <f t="shared" si="1"/>
        <v>11442000</v>
      </c>
      <c r="F107" s="16"/>
      <c r="G107" s="16"/>
      <c r="H107" s="16"/>
      <c r="I107" s="48"/>
      <c r="J107" s="48"/>
      <c r="K107" s="72"/>
      <c r="L107" s="73"/>
      <c r="M107" s="72"/>
      <c r="N107" s="72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  <c r="AA107" s="69"/>
      <c r="AB107" s="69"/>
    </row>
    <row r="108" spans="1:28">
      <c r="B108" s="2"/>
      <c r="C108" s="16"/>
      <c r="D108" s="16"/>
      <c r="E108" s="8">
        <f t="shared" si="1"/>
        <v>11442000</v>
      </c>
      <c r="F108" s="16"/>
      <c r="G108" s="16"/>
      <c r="H108" s="16"/>
      <c r="I108" s="10"/>
      <c r="J108" s="10"/>
      <c r="K108" s="72"/>
      <c r="L108" s="73"/>
      <c r="M108" s="72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  <c r="AA108" s="69"/>
      <c r="AB108" s="69"/>
    </row>
    <row r="109" spans="1:28">
      <c r="B109" s="2"/>
      <c r="C109" s="16"/>
      <c r="D109" s="16"/>
      <c r="E109" s="8">
        <f t="shared" si="1"/>
        <v>11442000</v>
      </c>
      <c r="F109" s="16"/>
      <c r="G109" s="16"/>
      <c r="H109" s="16"/>
      <c r="J109" s="10"/>
      <c r="K109" s="72"/>
      <c r="L109" s="73"/>
      <c r="M109" s="72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  <c r="AA109" s="69"/>
      <c r="AB109" s="69"/>
    </row>
    <row r="110" spans="1:28">
      <c r="B110" s="2"/>
      <c r="C110" s="16"/>
      <c r="D110" s="16"/>
      <c r="E110" s="8">
        <f t="shared" si="1"/>
        <v>11442000</v>
      </c>
      <c r="F110" s="16"/>
      <c r="G110" s="16"/>
      <c r="H110" s="16"/>
      <c r="J110" s="10"/>
      <c r="K110" s="72"/>
      <c r="L110" s="73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  <c r="AA110" s="69"/>
      <c r="AB110" s="69"/>
    </row>
    <row r="111" spans="1:28">
      <c r="B111" s="2"/>
      <c r="C111" s="16"/>
      <c r="D111" s="16"/>
      <c r="E111" s="8">
        <f t="shared" si="1"/>
        <v>11442000</v>
      </c>
      <c r="F111" s="16"/>
      <c r="G111" s="16"/>
      <c r="H111" s="16"/>
      <c r="J111" s="10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  <c r="AA111" s="69"/>
      <c r="AB111" s="69"/>
    </row>
    <row r="112" spans="1:28">
      <c r="B112" s="2"/>
      <c r="C112" s="17"/>
      <c r="D112" s="17"/>
      <c r="E112" s="8">
        <f t="shared" si="1"/>
        <v>11442000</v>
      </c>
      <c r="F112" s="17"/>
      <c r="G112" s="17"/>
      <c r="H112" s="17"/>
      <c r="I112" s="10"/>
      <c r="J112" s="10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  <c r="AA112" s="69"/>
      <c r="AB112" s="69"/>
    </row>
    <row r="113" spans="2:28">
      <c r="B113" s="32"/>
      <c r="C113" s="17"/>
      <c r="D113" s="17"/>
      <c r="E113" s="8">
        <f t="shared" si="1"/>
        <v>11442000</v>
      </c>
      <c r="F113" s="17"/>
      <c r="G113" s="17"/>
      <c r="H113" s="17"/>
      <c r="I113" s="10"/>
      <c r="J113" s="10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  <c r="AA113" s="69"/>
      <c r="AB113" s="69"/>
    </row>
    <row r="114" spans="2:28">
      <c r="B114" s="32"/>
      <c r="C114" s="17"/>
      <c r="D114" s="17"/>
      <c r="E114" s="8">
        <f t="shared" si="1"/>
        <v>11442000</v>
      </c>
      <c r="F114" s="17"/>
      <c r="G114" s="17"/>
      <c r="H114" s="17"/>
      <c r="I114" s="10"/>
      <c r="J114" s="10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  <c r="AA114" s="69"/>
      <c r="AB114" s="69"/>
    </row>
    <row r="115" spans="2:28">
      <c r="B115" s="32"/>
      <c r="C115" s="17"/>
      <c r="D115" s="17"/>
      <c r="E115" s="8">
        <f t="shared" si="1"/>
        <v>11442000</v>
      </c>
      <c r="F115" s="17"/>
      <c r="G115" s="17"/>
      <c r="H115" s="17"/>
      <c r="I115" s="10"/>
      <c r="J115" s="10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  <c r="AA115" s="69"/>
      <c r="AB115" s="69"/>
    </row>
    <row r="116" spans="2:28">
      <c r="B116" s="2"/>
      <c r="C116" s="16"/>
      <c r="D116" s="16"/>
      <c r="E116" s="8">
        <f t="shared" si="1"/>
        <v>11442000</v>
      </c>
      <c r="F116" s="17"/>
      <c r="G116" s="17"/>
      <c r="H116" s="17"/>
      <c r="I116" s="10"/>
      <c r="J116" s="10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  <c r="AA116" s="69"/>
      <c r="AB116" s="69"/>
    </row>
    <row r="117" spans="2:28">
      <c r="B117" s="2"/>
      <c r="C117" s="16"/>
      <c r="D117" s="16"/>
      <c r="E117" s="8">
        <f t="shared" si="1"/>
        <v>11442000</v>
      </c>
      <c r="F117" s="17"/>
      <c r="G117" s="17"/>
      <c r="H117" s="17"/>
      <c r="I117" s="10"/>
      <c r="J117" s="10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  <c r="AA117" s="69"/>
      <c r="AB117" s="69"/>
    </row>
    <row r="118" spans="2:28">
      <c r="B118" s="2"/>
      <c r="C118" s="16"/>
      <c r="D118" s="16"/>
      <c r="E118" s="8">
        <f t="shared" si="1"/>
        <v>11442000</v>
      </c>
      <c r="F118" s="17"/>
      <c r="G118" s="17"/>
      <c r="H118" s="17"/>
      <c r="I118" s="10"/>
      <c r="J118" s="10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</row>
    <row r="119" spans="2:28">
      <c r="B119" s="2"/>
      <c r="C119" s="16"/>
      <c r="D119" s="16"/>
      <c r="E119" s="8">
        <f t="shared" si="1"/>
        <v>11442000</v>
      </c>
      <c r="F119" s="16"/>
      <c r="G119" s="16"/>
      <c r="H119" s="16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  <c r="AA119" s="69"/>
      <c r="AB119" s="69"/>
    </row>
    <row r="120" spans="2:28">
      <c r="B120" s="2"/>
      <c r="C120" s="16"/>
      <c r="D120" s="16"/>
      <c r="E120" s="8">
        <f t="shared" si="1"/>
        <v>11442000</v>
      </c>
      <c r="F120" s="16"/>
      <c r="G120" s="16"/>
      <c r="H120" s="16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</row>
    <row r="121" spans="2:28">
      <c r="B121" s="2"/>
      <c r="C121" s="16"/>
      <c r="D121" s="16"/>
      <c r="E121" s="8">
        <f t="shared" si="1"/>
        <v>11442000</v>
      </c>
      <c r="F121" s="16"/>
      <c r="G121" s="16"/>
      <c r="H121" s="16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</row>
    <row r="122" spans="2:28">
      <c r="B122" s="2"/>
      <c r="C122" s="16"/>
      <c r="D122" s="16"/>
      <c r="E122" s="8">
        <f t="shared" si="1"/>
        <v>11442000</v>
      </c>
      <c r="F122" s="16"/>
      <c r="G122" s="16"/>
      <c r="H122" s="16"/>
    </row>
    <row r="123" spans="2:28">
      <c r="B123" s="2"/>
      <c r="C123" s="16"/>
      <c r="D123" s="16"/>
      <c r="E123" s="8">
        <f t="shared" si="1"/>
        <v>11442000</v>
      </c>
      <c r="F123" s="16"/>
      <c r="G123" s="16"/>
      <c r="H123" s="16"/>
    </row>
    <row r="124" spans="2:28">
      <c r="B124" s="2"/>
      <c r="C124" s="16"/>
      <c r="D124" s="16"/>
      <c r="E124" s="8">
        <f t="shared" si="1"/>
        <v>11442000</v>
      </c>
      <c r="F124" s="16"/>
      <c r="G124" s="16"/>
      <c r="H124" s="16"/>
    </row>
    <row r="125" spans="2:28">
      <c r="B125" s="2"/>
      <c r="C125" s="16"/>
      <c r="D125" s="16"/>
      <c r="E125" s="8">
        <f t="shared" si="1"/>
        <v>11442000</v>
      </c>
      <c r="F125" s="16"/>
      <c r="G125" s="16"/>
      <c r="H125" s="16"/>
    </row>
    <row r="126" spans="2:28">
      <c r="B126" s="2"/>
      <c r="C126" s="16"/>
      <c r="D126" s="16"/>
      <c r="E126" s="8">
        <f t="shared" si="1"/>
        <v>11442000</v>
      </c>
      <c r="F126" s="16"/>
      <c r="G126" s="16"/>
      <c r="H126" s="16"/>
    </row>
    <row r="127" spans="2:28">
      <c r="B127" s="2"/>
      <c r="C127" s="16"/>
      <c r="D127" s="16"/>
      <c r="E127" s="8">
        <f t="shared" si="1"/>
        <v>11442000</v>
      </c>
      <c r="F127" s="16"/>
      <c r="G127" s="16"/>
      <c r="H127" s="16"/>
    </row>
    <row r="128" spans="2:28">
      <c r="B128" s="2"/>
      <c r="C128" s="16"/>
      <c r="D128" s="16"/>
      <c r="E128" s="8">
        <f t="shared" si="1"/>
        <v>11442000</v>
      </c>
      <c r="F128" s="16"/>
      <c r="G128" s="16"/>
      <c r="H128" s="16"/>
    </row>
    <row r="129" spans="2:9">
      <c r="C129" s="16"/>
      <c r="D129" s="16"/>
      <c r="E129" s="8">
        <f t="shared" si="1"/>
        <v>11442000</v>
      </c>
      <c r="G129" s="16"/>
      <c r="I129" s="24"/>
    </row>
    <row r="130" spans="2:9">
      <c r="C130" s="16"/>
      <c r="D130" s="16"/>
      <c r="E130" s="8">
        <f t="shared" si="1"/>
        <v>11442000</v>
      </c>
      <c r="I130" s="24"/>
    </row>
    <row r="131" spans="2:9">
      <c r="B131" s="2"/>
      <c r="C131" s="16"/>
      <c r="D131" s="16"/>
      <c r="E131" s="8">
        <f t="shared" si="1"/>
        <v>11442000</v>
      </c>
      <c r="F131" s="16"/>
      <c r="G131" s="16"/>
      <c r="H131" s="16"/>
    </row>
    <row r="132" spans="2:9">
      <c r="C132" s="16"/>
      <c r="D132" s="16"/>
      <c r="E132" s="8">
        <f t="shared" si="1"/>
        <v>11442000</v>
      </c>
      <c r="F132" s="16"/>
      <c r="G132" s="16"/>
      <c r="H132" s="16"/>
    </row>
    <row r="133" spans="2:9">
      <c r="C133" s="16"/>
      <c r="D133" s="16"/>
      <c r="E133" s="8">
        <f t="shared" si="1"/>
        <v>11442000</v>
      </c>
      <c r="F133" s="16"/>
      <c r="G133" s="16"/>
      <c r="H133" s="16"/>
    </row>
    <row r="134" spans="2:9">
      <c r="C134" s="16"/>
      <c r="D134" s="16"/>
      <c r="E134" s="8">
        <f t="shared" si="1"/>
        <v>11442000</v>
      </c>
      <c r="F134" s="16"/>
      <c r="G134" s="16"/>
      <c r="H134" s="16"/>
    </row>
    <row r="135" spans="2:9">
      <c r="C135" s="16"/>
      <c r="D135" s="16"/>
      <c r="E135" s="8">
        <f t="shared" ref="E135:E157" si="2">E134+C135+D135</f>
        <v>11442000</v>
      </c>
      <c r="F135" s="16"/>
      <c r="G135" s="16"/>
      <c r="H135" s="16"/>
    </row>
    <row r="136" spans="2:9">
      <c r="B136" s="2"/>
      <c r="C136" s="16"/>
      <c r="D136" s="16"/>
      <c r="E136" s="8">
        <f t="shared" si="2"/>
        <v>11442000</v>
      </c>
      <c r="F136" s="16"/>
      <c r="G136" s="16"/>
      <c r="H136" s="16"/>
    </row>
    <row r="137" spans="2:9">
      <c r="B137" s="2"/>
      <c r="C137" s="16"/>
      <c r="D137" s="16"/>
      <c r="E137" s="8">
        <f t="shared" si="2"/>
        <v>11442000</v>
      </c>
      <c r="F137" s="16"/>
      <c r="G137" s="16"/>
      <c r="H137" s="16"/>
    </row>
    <row r="138" spans="2:9">
      <c r="C138" s="16"/>
      <c r="D138" s="16"/>
      <c r="E138" s="8">
        <f t="shared" si="2"/>
        <v>11442000</v>
      </c>
      <c r="F138" s="16"/>
      <c r="G138" s="16"/>
      <c r="H138" s="16"/>
    </row>
    <row r="139" spans="2:9">
      <c r="C139" s="16"/>
      <c r="D139" s="16"/>
      <c r="E139" s="8">
        <f t="shared" si="2"/>
        <v>11442000</v>
      </c>
      <c r="F139" s="16"/>
      <c r="G139" s="16"/>
      <c r="H139" s="16"/>
    </row>
    <row r="140" spans="2:9">
      <c r="C140" s="16"/>
      <c r="D140" s="16"/>
      <c r="E140" s="8">
        <f t="shared" si="2"/>
        <v>11442000</v>
      </c>
      <c r="F140" s="16"/>
      <c r="G140" s="16"/>
      <c r="H140" s="16"/>
    </row>
    <row r="141" spans="2:9">
      <c r="C141" s="16"/>
      <c r="D141" s="16"/>
      <c r="E141" s="8">
        <f t="shared" si="2"/>
        <v>11442000</v>
      </c>
      <c r="F141" s="16"/>
      <c r="G141" s="16"/>
      <c r="H141" s="16"/>
    </row>
    <row r="142" spans="2:9">
      <c r="C142" s="16"/>
      <c r="D142" s="16"/>
      <c r="E142" s="8">
        <f t="shared" si="2"/>
        <v>11442000</v>
      </c>
      <c r="F142" s="16"/>
      <c r="G142" s="16"/>
      <c r="H142" s="16"/>
    </row>
    <row r="143" spans="2:9">
      <c r="C143" s="16"/>
      <c r="D143" s="16"/>
      <c r="E143" s="8">
        <f t="shared" si="2"/>
        <v>11442000</v>
      </c>
      <c r="F143" s="16"/>
      <c r="G143" s="16"/>
      <c r="H143" s="16"/>
    </row>
    <row r="144" spans="2:9">
      <c r="C144" s="16"/>
      <c r="D144" s="16"/>
      <c r="E144" s="8">
        <f t="shared" si="2"/>
        <v>11442000</v>
      </c>
      <c r="F144" s="16"/>
      <c r="G144" s="16"/>
      <c r="H144" s="16"/>
    </row>
    <row r="145" spans="3:12">
      <c r="C145" s="16"/>
      <c r="D145" s="16"/>
      <c r="E145" s="8">
        <f t="shared" si="2"/>
        <v>11442000</v>
      </c>
      <c r="F145" s="16"/>
      <c r="G145" s="16"/>
      <c r="H145" s="16"/>
    </row>
    <row r="146" spans="3:12">
      <c r="C146" s="16"/>
      <c r="D146" s="16"/>
      <c r="E146" s="8">
        <f t="shared" si="2"/>
        <v>11442000</v>
      </c>
      <c r="F146" s="16"/>
      <c r="G146" s="16"/>
      <c r="H146" s="16"/>
    </row>
    <row r="147" spans="3:12">
      <c r="C147" s="16"/>
      <c r="D147" s="16"/>
      <c r="E147" s="8">
        <f t="shared" si="2"/>
        <v>11442000</v>
      </c>
      <c r="F147" s="16"/>
      <c r="G147" s="16"/>
      <c r="H147" s="16"/>
    </row>
    <row r="148" spans="3:12">
      <c r="C148" s="16"/>
      <c r="D148" s="16"/>
      <c r="E148" s="8">
        <f t="shared" si="2"/>
        <v>11442000</v>
      </c>
      <c r="F148" s="16"/>
      <c r="G148" s="16"/>
      <c r="H148" s="16"/>
    </row>
    <row r="149" spans="3:12">
      <c r="C149" s="16"/>
      <c r="D149" s="16"/>
      <c r="E149" s="8">
        <f>E148+C149+D149</f>
        <v>11442000</v>
      </c>
      <c r="F149" s="16"/>
      <c r="G149" s="16"/>
      <c r="H149" s="16"/>
    </row>
    <row r="150" spans="3:12">
      <c r="C150" s="16"/>
      <c r="D150" s="16"/>
      <c r="E150" s="8">
        <f t="shared" si="2"/>
        <v>11442000</v>
      </c>
      <c r="F150" s="16"/>
      <c r="G150" s="16"/>
      <c r="H150" s="16"/>
    </row>
    <row r="151" spans="3:12">
      <c r="C151" s="16"/>
      <c r="D151" s="16"/>
      <c r="E151" s="8">
        <f t="shared" si="2"/>
        <v>11442000</v>
      </c>
      <c r="F151" s="16"/>
      <c r="G151" s="16"/>
      <c r="H151" s="16"/>
    </row>
    <row r="152" spans="3:12">
      <c r="C152" s="16"/>
      <c r="D152" s="16">
        <v>-10000000</v>
      </c>
      <c r="E152" s="8">
        <f t="shared" si="2"/>
        <v>1442000</v>
      </c>
      <c r="F152" s="16"/>
      <c r="G152" s="16"/>
      <c r="H152" s="16"/>
      <c r="I152" s="1" t="s">
        <v>557</v>
      </c>
    </row>
    <row r="153" spans="3:12">
      <c r="C153" s="16"/>
      <c r="D153" s="16"/>
      <c r="E153" s="8">
        <f t="shared" si="2"/>
        <v>1442000</v>
      </c>
      <c r="F153" s="16"/>
      <c r="G153" s="16"/>
      <c r="H153" s="16"/>
      <c r="I153" s="2"/>
    </row>
    <row r="154" spans="3:12">
      <c r="C154" s="16"/>
      <c r="D154" s="16"/>
      <c r="E154" s="8">
        <f t="shared" si="2"/>
        <v>1442000</v>
      </c>
      <c r="F154" s="16"/>
      <c r="G154" s="16"/>
      <c r="H154" s="16"/>
      <c r="J154" s="4"/>
    </row>
    <row r="155" spans="3:12">
      <c r="C155" s="16"/>
      <c r="D155" s="16"/>
      <c r="E155" s="8">
        <f t="shared" si="2"/>
        <v>1442000</v>
      </c>
      <c r="F155" s="16"/>
      <c r="G155" s="16"/>
      <c r="H155" s="16"/>
      <c r="J155" s="4"/>
      <c r="K155" s="2"/>
      <c r="L155" s="20"/>
    </row>
    <row r="156" spans="3:12">
      <c r="C156" s="16"/>
      <c r="D156" s="16"/>
      <c r="E156" s="8">
        <f>E155+C156+D156</f>
        <v>1442000</v>
      </c>
      <c r="F156" s="16"/>
      <c r="G156" s="16"/>
      <c r="H156" s="16"/>
      <c r="J156" s="4"/>
    </row>
    <row r="157" spans="3:12">
      <c r="C157" s="4"/>
      <c r="D157" s="16"/>
      <c r="E157" s="8">
        <f t="shared" si="2"/>
        <v>1442000</v>
      </c>
      <c r="F157" s="4"/>
      <c r="G157" s="4"/>
      <c r="H157" s="4"/>
      <c r="J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C160" s="4"/>
      <c r="D160" s="4"/>
      <c r="E160" s="8"/>
      <c r="F160" s="4"/>
      <c r="G160" s="4"/>
      <c r="H160" s="4"/>
    </row>
    <row r="161" spans="3:8">
      <c r="C161" s="4"/>
      <c r="D161" s="4"/>
      <c r="E161" s="8"/>
      <c r="F161" s="4"/>
      <c r="G161" s="4"/>
      <c r="H161" s="4"/>
    </row>
    <row r="162" spans="3:8">
      <c r="C162" s="4"/>
      <c r="D162" s="4"/>
      <c r="E162" s="8"/>
      <c r="F162" s="4"/>
      <c r="G162" s="4"/>
      <c r="H162" s="4"/>
    </row>
    <row r="163" spans="3:8">
      <c r="C163" s="4"/>
      <c r="D163" s="4"/>
      <c r="E163" s="8"/>
      <c r="F163" s="4"/>
      <c r="G163" s="4"/>
      <c r="H163" s="4"/>
    </row>
    <row r="164" spans="3:8">
      <c r="E164" s="7"/>
    </row>
    <row r="165" spans="3:8">
      <c r="E165" s="7"/>
    </row>
    <row r="166" spans="3:8">
      <c r="E166" s="7"/>
    </row>
  </sheetData>
  <pageMargins left="0.7" right="0.7" top="0.75" bottom="0.75" header="0.3" footer="0.3"/>
  <pageSetup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>
  <dimension ref="A2:AJ166"/>
  <sheetViews>
    <sheetView topLeftCell="A2" workbookViewId="0">
      <selection activeCell="J24" sqref="J24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0.7109375" style="1" bestFit="1" customWidth="1"/>
    <col min="16" max="16" width="8.7109375" style="1" bestFit="1" customWidth="1"/>
    <col min="17" max="17" width="7.570312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11488600</v>
      </c>
      <c r="F4" s="29">
        <v>0</v>
      </c>
      <c r="G4" s="13"/>
      <c r="H4" s="22">
        <v>19162800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>
      <c r="B5" s="2"/>
      <c r="C5" s="16"/>
      <c r="D5" s="16"/>
      <c r="E5" s="8">
        <f>E4+C5+D5</f>
        <v>11488600</v>
      </c>
      <c r="F5" s="17"/>
      <c r="G5" s="17"/>
      <c r="H5" s="17"/>
      <c r="K5" s="47"/>
      <c r="L5" s="70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44593</v>
      </c>
      <c r="C6" s="17"/>
      <c r="D6" s="17">
        <v>-20000</v>
      </c>
      <c r="E6" s="9">
        <f t="shared" ref="E6:E69" si="0">E5+C6+D6</f>
        <v>11468600</v>
      </c>
      <c r="F6" s="17"/>
      <c r="G6" s="17"/>
      <c r="H6" s="17"/>
      <c r="I6" s="10" t="s">
        <v>1439</v>
      </c>
      <c r="J6" s="10"/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44594</v>
      </c>
      <c r="C7" s="17"/>
      <c r="D7" s="17"/>
      <c r="E7" s="9">
        <f>E6+C7+D7</f>
        <v>11468600</v>
      </c>
      <c r="F7" s="17"/>
      <c r="G7" s="17"/>
      <c r="H7" s="17">
        <v>-23400</v>
      </c>
      <c r="I7" s="10" t="s">
        <v>1440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44594</v>
      </c>
      <c r="C8" s="17"/>
      <c r="D8" s="17">
        <v>-70000</v>
      </c>
      <c r="E8" s="9">
        <f t="shared" si="0"/>
        <v>11398600</v>
      </c>
      <c r="F8" s="17"/>
      <c r="G8" s="17"/>
      <c r="H8" s="17"/>
      <c r="I8" s="10" t="s">
        <v>1400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2">
        <v>44594</v>
      </c>
      <c r="C9" s="17"/>
      <c r="D9" s="17">
        <v>-120000</v>
      </c>
      <c r="E9" s="9">
        <f t="shared" si="0"/>
        <v>11278600</v>
      </c>
      <c r="F9" s="17"/>
      <c r="G9" s="17"/>
      <c r="H9" s="17"/>
      <c r="I9" s="10" t="s">
        <v>1401</v>
      </c>
      <c r="J9" s="10"/>
      <c r="K9" s="69"/>
      <c r="L9" s="7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44594</v>
      </c>
      <c r="C10" s="17"/>
      <c r="D10" s="17"/>
      <c r="E10" s="9">
        <f t="shared" si="0"/>
        <v>11278600</v>
      </c>
      <c r="F10" s="17"/>
      <c r="G10" s="17"/>
      <c r="H10" s="17">
        <v>-114900</v>
      </c>
      <c r="I10" s="10" t="s">
        <v>977</v>
      </c>
      <c r="J10" s="10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2">
        <v>44594</v>
      </c>
      <c r="C11" s="17">
        <v>80000</v>
      </c>
      <c r="D11" s="17"/>
      <c r="E11" s="9">
        <f t="shared" si="0"/>
        <v>11358600</v>
      </c>
      <c r="F11" s="17"/>
      <c r="G11" s="17"/>
      <c r="H11" s="17"/>
      <c r="I11" s="10" t="s">
        <v>1441</v>
      </c>
      <c r="J11" s="50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2">
        <v>44595</v>
      </c>
      <c r="C12" s="17">
        <v>1900000</v>
      </c>
      <c r="D12" s="17"/>
      <c r="E12" s="9">
        <f t="shared" si="0"/>
        <v>13258600</v>
      </c>
      <c r="F12" s="17"/>
      <c r="G12" s="17"/>
      <c r="H12" s="17"/>
      <c r="I12" s="10" t="s">
        <v>507</v>
      </c>
      <c r="J12" s="50"/>
      <c r="K12" s="47"/>
      <c r="L12" s="70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44599</v>
      </c>
      <c r="C13" s="17"/>
      <c r="D13" s="17">
        <v>-509200</v>
      </c>
      <c r="E13" s="9">
        <f t="shared" si="0"/>
        <v>12749400</v>
      </c>
      <c r="F13" s="17"/>
      <c r="G13" s="17"/>
      <c r="H13" s="17"/>
      <c r="I13" s="10" t="s">
        <v>494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44599</v>
      </c>
      <c r="C14" s="17"/>
      <c r="D14" s="17">
        <v>-34000</v>
      </c>
      <c r="E14" s="9">
        <f t="shared" si="0"/>
        <v>12715400</v>
      </c>
      <c r="F14" s="17"/>
      <c r="G14" s="17"/>
      <c r="H14" s="17"/>
      <c r="I14" s="10" t="s">
        <v>308</v>
      </c>
      <c r="J14" s="50"/>
      <c r="K14" s="47"/>
      <c r="L14" s="46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44600</v>
      </c>
      <c r="C15" s="17"/>
      <c r="D15" s="17">
        <v>-9900</v>
      </c>
      <c r="E15" s="9">
        <f t="shared" si="0"/>
        <v>12705500</v>
      </c>
      <c r="F15" s="17"/>
      <c r="G15" s="17"/>
      <c r="H15" s="17"/>
      <c r="I15" s="1" t="s">
        <v>1442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44600</v>
      </c>
      <c r="C16" s="17">
        <v>20000</v>
      </c>
      <c r="D16" s="17"/>
      <c r="E16" s="9">
        <f t="shared" si="0"/>
        <v>12725500</v>
      </c>
      <c r="F16" s="17"/>
      <c r="G16" s="17"/>
      <c r="H16" s="17"/>
      <c r="I16" s="10" t="s">
        <v>1443</v>
      </c>
      <c r="J16" s="50"/>
      <c r="K16" s="69"/>
      <c r="L16" s="70"/>
      <c r="M16" s="72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44602</v>
      </c>
      <c r="C17" s="17"/>
      <c r="D17" s="17">
        <v>-1048400</v>
      </c>
      <c r="E17" s="9">
        <f t="shared" si="0"/>
        <v>11677100</v>
      </c>
      <c r="F17" s="17"/>
      <c r="G17" s="17"/>
      <c r="H17" s="17"/>
      <c r="I17" s="10" t="s">
        <v>494</v>
      </c>
      <c r="J17" s="50"/>
      <c r="K17" s="47"/>
      <c r="L17" s="70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2">
        <v>44602</v>
      </c>
      <c r="C18" s="17">
        <v>200000</v>
      </c>
      <c r="D18" s="17"/>
      <c r="E18" s="9">
        <f t="shared" si="0"/>
        <v>11877100</v>
      </c>
      <c r="F18" s="17"/>
      <c r="G18" s="17"/>
      <c r="H18" s="17"/>
      <c r="I18" s="1" t="s">
        <v>1444</v>
      </c>
      <c r="J18" s="50"/>
      <c r="K18" s="70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44603</v>
      </c>
      <c r="C19" s="17"/>
      <c r="D19" s="17"/>
      <c r="E19" s="9">
        <f t="shared" si="0"/>
        <v>11877100</v>
      </c>
      <c r="F19" s="17"/>
      <c r="G19" s="17"/>
      <c r="H19" s="17">
        <v>300000</v>
      </c>
      <c r="I19" s="1" t="s">
        <v>1445</v>
      </c>
      <c r="J19" s="50"/>
      <c r="K19" s="70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44606</v>
      </c>
      <c r="C20" s="17"/>
      <c r="D20" s="17"/>
      <c r="E20" s="9">
        <f t="shared" si="0"/>
        <v>11877100</v>
      </c>
      <c r="F20" s="17"/>
      <c r="G20" s="17"/>
      <c r="H20" s="17">
        <v>-91900</v>
      </c>
      <c r="I20" s="1" t="s">
        <v>976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2">
        <v>44607</v>
      </c>
      <c r="C21" s="17">
        <v>2448000</v>
      </c>
      <c r="D21" s="17"/>
      <c r="E21" s="9">
        <f t="shared" si="0"/>
        <v>14325100</v>
      </c>
      <c r="F21" s="17"/>
      <c r="G21" s="36"/>
      <c r="H21" s="17"/>
      <c r="I21" s="10" t="s">
        <v>1446</v>
      </c>
      <c r="J21" s="50"/>
      <c r="K21" s="70"/>
      <c r="L21" s="70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44607</v>
      </c>
      <c r="C22" s="17">
        <v>2000000</v>
      </c>
      <c r="D22" s="17"/>
      <c r="E22" s="9">
        <f t="shared" si="0"/>
        <v>16325100</v>
      </c>
      <c r="F22" s="17"/>
      <c r="G22" s="36"/>
      <c r="H22" s="17"/>
      <c r="I22" s="10" t="s">
        <v>1395</v>
      </c>
      <c r="J22" s="50"/>
      <c r="K22" s="70"/>
      <c r="L22" s="70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44609</v>
      </c>
      <c r="C23" s="17">
        <v>2000000</v>
      </c>
      <c r="D23" s="17"/>
      <c r="E23" s="9">
        <f t="shared" si="0"/>
        <v>18325100</v>
      </c>
      <c r="F23" s="17"/>
      <c r="G23" s="17"/>
      <c r="H23" s="17"/>
      <c r="I23" s="10" t="s">
        <v>1395</v>
      </c>
      <c r="J23" s="50"/>
      <c r="K23" s="70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>
        <v>44610</v>
      </c>
      <c r="C24" s="17"/>
      <c r="D24" s="17"/>
      <c r="E24" s="9">
        <f t="shared" si="0"/>
        <v>18325100</v>
      </c>
      <c r="F24" s="17"/>
      <c r="G24" s="17"/>
      <c r="H24" s="17">
        <v>-261200</v>
      </c>
      <c r="I24" s="1" t="s">
        <v>917</v>
      </c>
      <c r="J24" s="50"/>
      <c r="K24" s="70"/>
      <c r="L24" s="69"/>
      <c r="M24" s="69"/>
      <c r="N24" s="70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44610</v>
      </c>
      <c r="C25" s="17"/>
      <c r="D25" s="17"/>
      <c r="E25" s="9">
        <f>E24+C25+D25</f>
        <v>18325100</v>
      </c>
      <c r="F25" s="17"/>
      <c r="G25" s="17"/>
      <c r="H25" s="17">
        <v>90000</v>
      </c>
      <c r="I25" s="10" t="s">
        <v>1448</v>
      </c>
      <c r="J25" s="50"/>
      <c r="K25" s="70"/>
      <c r="L25" s="69"/>
      <c r="M25" s="69"/>
      <c r="N25" s="70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44613</v>
      </c>
      <c r="C26" s="17"/>
      <c r="D26" s="17">
        <v>-48800</v>
      </c>
      <c r="E26" s="9">
        <f>E25+C26+D26</f>
        <v>18276300</v>
      </c>
      <c r="F26" s="17"/>
      <c r="G26" s="17"/>
      <c r="H26" s="17"/>
      <c r="I26" s="1" t="s">
        <v>1447</v>
      </c>
      <c r="J26" s="50"/>
      <c r="K26" s="70"/>
      <c r="L26" s="69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44614</v>
      </c>
      <c r="C27" s="17">
        <v>40000</v>
      </c>
      <c r="D27" s="17"/>
      <c r="E27" s="9">
        <f t="shared" si="0"/>
        <v>18316300</v>
      </c>
      <c r="F27" s="17"/>
      <c r="G27" s="17"/>
      <c r="H27" s="17"/>
      <c r="I27" s="10" t="s">
        <v>1387</v>
      </c>
      <c r="J27" s="50"/>
      <c r="K27" s="70"/>
      <c r="L27" s="69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44615</v>
      </c>
      <c r="C28" s="17"/>
      <c r="D28" s="17"/>
      <c r="E28" s="9">
        <f t="shared" si="0"/>
        <v>18316300</v>
      </c>
      <c r="F28" s="17"/>
      <c r="G28" s="17"/>
      <c r="H28" s="17">
        <v>100000</v>
      </c>
      <c r="I28" s="10" t="s">
        <v>1449</v>
      </c>
      <c r="J28" s="50"/>
      <c r="K28" s="70"/>
      <c r="L28" s="69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2">
        <v>44617</v>
      </c>
      <c r="C29" s="17"/>
      <c r="D29" s="17">
        <v>-220000</v>
      </c>
      <c r="E29" s="9">
        <f t="shared" si="0"/>
        <v>18096300</v>
      </c>
      <c r="F29" s="17"/>
      <c r="G29" s="17"/>
      <c r="H29" s="17"/>
      <c r="I29" s="10" t="s">
        <v>1454</v>
      </c>
      <c r="J29" s="20"/>
      <c r="K29" s="70"/>
      <c r="L29" s="69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2">
        <v>44620</v>
      </c>
      <c r="C30" s="17"/>
      <c r="D30" s="17"/>
      <c r="E30" s="9">
        <f t="shared" si="0"/>
        <v>18096300</v>
      </c>
      <c r="F30" s="17"/>
      <c r="G30" s="17"/>
      <c r="H30" s="17">
        <v>-285000</v>
      </c>
      <c r="I30" s="1" t="s">
        <v>1488</v>
      </c>
      <c r="J30" s="20"/>
      <c r="K30" s="70"/>
      <c r="L30" s="69"/>
      <c r="M30" s="72"/>
      <c r="N30" s="73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>
        <v>44620</v>
      </c>
      <c r="C31" s="17"/>
      <c r="D31" s="17"/>
      <c r="E31" s="9">
        <f t="shared" si="0"/>
        <v>18096300</v>
      </c>
      <c r="F31" s="17"/>
      <c r="G31" s="17"/>
      <c r="H31" s="17">
        <v>-285000</v>
      </c>
      <c r="I31" s="10" t="s">
        <v>632</v>
      </c>
      <c r="J31" s="20"/>
      <c r="K31" s="70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17"/>
      <c r="D32" s="17"/>
      <c r="E32" s="9">
        <f t="shared" si="0"/>
        <v>18096300</v>
      </c>
      <c r="F32" s="17"/>
      <c r="G32" s="17"/>
      <c r="H32" s="17"/>
      <c r="I32" s="10"/>
      <c r="J32" s="20"/>
      <c r="K32" s="70"/>
      <c r="L32" s="69"/>
      <c r="M32" s="72"/>
      <c r="N32" s="72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36">
      <c r="B33" s="32"/>
      <c r="C33" s="17"/>
      <c r="D33" s="17"/>
      <c r="E33" s="9">
        <f t="shared" si="0"/>
        <v>18096300</v>
      </c>
      <c r="F33" s="17"/>
      <c r="G33" s="17"/>
      <c r="J33" s="20"/>
      <c r="K33" s="70"/>
      <c r="L33" s="69"/>
      <c r="M33" s="72"/>
      <c r="N33" s="72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36">
      <c r="B34" s="32"/>
      <c r="C34" s="17"/>
      <c r="D34" s="17"/>
      <c r="E34" s="9">
        <f t="shared" si="0"/>
        <v>18096300</v>
      </c>
      <c r="F34" s="17"/>
      <c r="G34" s="17"/>
      <c r="H34" s="17">
        <v>-2000000</v>
      </c>
      <c r="I34" s="10" t="s">
        <v>41</v>
      </c>
      <c r="J34" s="20"/>
      <c r="K34" s="70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36">
      <c r="B35" s="32"/>
      <c r="C35" s="17"/>
      <c r="D35" s="17">
        <v>-2000000</v>
      </c>
      <c r="E35" s="9">
        <f t="shared" si="0"/>
        <v>16096300</v>
      </c>
      <c r="F35" s="17"/>
      <c r="G35" s="17"/>
      <c r="I35" s="10" t="s">
        <v>42</v>
      </c>
      <c r="J35" s="20"/>
      <c r="K35" s="70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36">
      <c r="B36" s="28" t="s">
        <v>47</v>
      </c>
      <c r="C36" s="22"/>
      <c r="D36" s="22"/>
      <c r="E36" s="14">
        <f>E35+C36+D36</f>
        <v>16096300</v>
      </c>
      <c r="F36" s="22"/>
      <c r="G36" s="22"/>
      <c r="H36" s="22">
        <f>SUM(H4:H35)</f>
        <v>16591400</v>
      </c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36">
      <c r="B37" s="32"/>
      <c r="C37" s="17"/>
      <c r="D37" s="17"/>
      <c r="E37" s="9">
        <f t="shared" si="0"/>
        <v>16096300</v>
      </c>
      <c r="F37" s="17"/>
      <c r="G37" s="17"/>
      <c r="H37" s="17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36">
      <c r="B38" s="32"/>
      <c r="C38" s="17"/>
      <c r="D38" s="17"/>
      <c r="E38" s="9">
        <f t="shared" si="0"/>
        <v>16096300</v>
      </c>
      <c r="F38" s="17"/>
      <c r="G38" s="17"/>
      <c r="H38" s="17"/>
      <c r="I38" s="10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36">
      <c r="B39" s="32"/>
      <c r="C39" s="17"/>
      <c r="D39" s="17"/>
      <c r="E39" s="9">
        <f>E38+C39+D39</f>
        <v>16096300</v>
      </c>
      <c r="F39" s="17"/>
      <c r="G39" s="17"/>
      <c r="H39" s="17">
        <v>700000</v>
      </c>
      <c r="I39" s="10" t="s">
        <v>1450</v>
      </c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36">
      <c r="B40" s="32"/>
      <c r="C40" s="17"/>
      <c r="D40" s="17"/>
      <c r="E40" s="8">
        <f t="shared" si="0"/>
        <v>16096300</v>
      </c>
      <c r="F40" s="17"/>
      <c r="G40" s="17"/>
      <c r="H40" s="17">
        <v>90000</v>
      </c>
      <c r="I40" s="10" t="s">
        <v>1452</v>
      </c>
      <c r="K40" s="69"/>
      <c r="L40" s="70"/>
      <c r="M40" s="70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36">
      <c r="B41" s="2"/>
      <c r="C41" s="36"/>
      <c r="D41" s="17"/>
      <c r="E41" s="9">
        <f>E40+C41+D41</f>
        <v>16096300</v>
      </c>
      <c r="F41" s="17"/>
      <c r="G41" s="17"/>
      <c r="H41" s="17">
        <v>60000</v>
      </c>
      <c r="I41" s="10" t="s">
        <v>1453</v>
      </c>
      <c r="K41" s="69"/>
      <c r="L41" s="70"/>
      <c r="M41" s="70"/>
      <c r="N41" s="47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36">
      <c r="B42" s="32"/>
      <c r="C42" s="17"/>
      <c r="D42" s="17"/>
      <c r="E42" s="9">
        <f t="shared" si="0"/>
        <v>16096300</v>
      </c>
      <c r="F42" s="17"/>
      <c r="G42" s="17"/>
      <c r="H42" s="17"/>
      <c r="K42" s="69"/>
      <c r="L42" s="70"/>
      <c r="M42" s="70"/>
      <c r="N42" s="47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36">
      <c r="B43" s="2"/>
      <c r="C43" s="17"/>
      <c r="D43" s="17"/>
      <c r="E43" s="9">
        <f t="shared" si="0"/>
        <v>16096300</v>
      </c>
      <c r="F43" s="17"/>
      <c r="G43" s="17"/>
      <c r="H43" s="17"/>
      <c r="J43" s="10"/>
      <c r="K43" s="69"/>
      <c r="L43" s="70"/>
      <c r="M43" s="70"/>
      <c r="N43" s="47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36">
      <c r="B44" s="32"/>
      <c r="C44" s="17"/>
      <c r="D44" s="17"/>
      <c r="E44" s="9">
        <f t="shared" si="0"/>
        <v>16096300</v>
      </c>
      <c r="F44" s="17"/>
      <c r="G44" s="17"/>
      <c r="H44" s="17"/>
      <c r="I44" s="10"/>
      <c r="K44" s="69"/>
      <c r="L44" s="70"/>
      <c r="M44" s="70"/>
      <c r="N44" s="47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36">
      <c r="B45" s="32"/>
      <c r="C45" s="17"/>
      <c r="D45" s="17"/>
      <c r="E45" s="8">
        <f t="shared" si="0"/>
        <v>16096300</v>
      </c>
      <c r="F45" s="17"/>
      <c r="G45" s="17"/>
      <c r="H45" s="17"/>
      <c r="J45" s="50"/>
      <c r="K45" s="69"/>
      <c r="L45" s="70"/>
      <c r="M45" s="70"/>
      <c r="N45" s="47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  <c r="AC45" s="10"/>
      <c r="AD45" s="10"/>
      <c r="AE45" s="10"/>
      <c r="AF45" s="10"/>
      <c r="AG45" s="10"/>
      <c r="AH45" s="10"/>
      <c r="AI45" s="10"/>
      <c r="AJ45" s="10"/>
    </row>
    <row r="46" spans="2:36">
      <c r="B46" s="32"/>
      <c r="C46" s="17"/>
      <c r="D46" s="17"/>
      <c r="E46" s="8">
        <f t="shared" si="0"/>
        <v>16096300</v>
      </c>
      <c r="F46" s="17"/>
      <c r="G46" s="17"/>
      <c r="H46" s="17"/>
      <c r="J46" s="50"/>
      <c r="K46" s="69"/>
      <c r="L46" s="70"/>
      <c r="M46" s="70"/>
      <c r="N46" s="47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  <c r="AC46" s="10"/>
      <c r="AD46" s="10"/>
      <c r="AE46" s="10"/>
      <c r="AF46" s="10"/>
      <c r="AG46" s="10"/>
      <c r="AH46" s="10"/>
      <c r="AI46" s="10"/>
      <c r="AJ46" s="10"/>
    </row>
    <row r="47" spans="2:36">
      <c r="B47" s="32"/>
      <c r="C47" s="17"/>
      <c r="D47" s="17"/>
      <c r="E47" s="9">
        <f t="shared" si="0"/>
        <v>16096300</v>
      </c>
      <c r="F47" s="17"/>
      <c r="G47" s="17"/>
      <c r="H47" s="17"/>
      <c r="I47" s="10"/>
      <c r="J47" s="50"/>
      <c r="K47" s="69"/>
      <c r="L47" s="70"/>
      <c r="M47" s="70"/>
      <c r="N47" s="47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  <c r="AC47" s="10"/>
      <c r="AD47" s="10"/>
      <c r="AE47" s="10"/>
      <c r="AF47" s="10"/>
      <c r="AG47" s="10"/>
      <c r="AH47" s="10"/>
      <c r="AI47" s="10"/>
      <c r="AJ47" s="10"/>
    </row>
    <row r="48" spans="2:36">
      <c r="B48" s="32"/>
      <c r="C48" s="17"/>
      <c r="D48" s="17"/>
      <c r="E48" s="8">
        <f t="shared" si="0"/>
        <v>16096300</v>
      </c>
      <c r="F48" s="17"/>
      <c r="G48" s="17"/>
      <c r="H48" s="17"/>
      <c r="I48" s="10"/>
      <c r="J48" s="50"/>
      <c r="K48" s="69"/>
      <c r="L48" s="70"/>
      <c r="M48" s="70"/>
      <c r="N48" s="47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  <c r="AC48" s="10"/>
      <c r="AD48" s="10"/>
      <c r="AE48" s="10"/>
      <c r="AF48" s="10"/>
      <c r="AG48" s="10"/>
      <c r="AH48" s="10"/>
      <c r="AI48" s="10"/>
      <c r="AJ48" s="10"/>
    </row>
    <row r="49" spans="1:36">
      <c r="B49" s="32"/>
      <c r="C49" s="17"/>
      <c r="D49" s="17"/>
      <c r="E49" s="9">
        <f t="shared" si="0"/>
        <v>16096300</v>
      </c>
      <c r="F49" s="17"/>
      <c r="G49" s="17"/>
      <c r="H49" s="17"/>
      <c r="I49" s="10"/>
      <c r="J49" s="50"/>
      <c r="K49" s="69"/>
      <c r="L49" s="70"/>
      <c r="M49" s="69"/>
      <c r="N49" s="47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  <c r="AC49" s="10"/>
      <c r="AD49" s="10"/>
      <c r="AE49" s="10"/>
      <c r="AF49" s="10"/>
      <c r="AG49" s="10"/>
      <c r="AH49" s="10"/>
      <c r="AI49" s="10"/>
      <c r="AJ49" s="10"/>
    </row>
    <row r="50" spans="1:36">
      <c r="B50" s="32"/>
      <c r="C50" s="17"/>
      <c r="D50" s="17"/>
      <c r="E50" s="8">
        <f t="shared" si="0"/>
        <v>16096300</v>
      </c>
      <c r="F50" s="17"/>
      <c r="G50" s="17"/>
      <c r="H50" s="17"/>
      <c r="I50" s="10"/>
      <c r="J50" s="50"/>
      <c r="K50" s="69"/>
      <c r="L50" s="70"/>
      <c r="M50" s="69"/>
      <c r="N50" s="47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  <c r="AC50" s="10"/>
      <c r="AD50" s="10"/>
      <c r="AE50" s="10"/>
      <c r="AF50" s="10"/>
      <c r="AG50" s="10"/>
      <c r="AH50" s="10"/>
      <c r="AI50" s="10"/>
      <c r="AJ50" s="10"/>
    </row>
    <row r="51" spans="1:36">
      <c r="B51" s="32"/>
      <c r="C51" s="17"/>
      <c r="D51" s="17"/>
      <c r="E51" s="8">
        <f t="shared" si="0"/>
        <v>16096300</v>
      </c>
      <c r="F51" s="17"/>
      <c r="G51" s="17"/>
      <c r="H51" s="17"/>
      <c r="I51" s="10"/>
      <c r="J51" s="50"/>
      <c r="K51" s="69"/>
      <c r="L51" s="70"/>
      <c r="M51" s="69"/>
      <c r="N51" s="47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  <c r="AC51" s="10"/>
      <c r="AD51" s="10"/>
      <c r="AE51" s="10"/>
      <c r="AF51" s="10"/>
      <c r="AG51" s="10"/>
      <c r="AH51" s="10"/>
      <c r="AI51" s="10"/>
      <c r="AJ51" s="10"/>
    </row>
    <row r="52" spans="1:36">
      <c r="B52" s="32"/>
      <c r="C52" s="17"/>
      <c r="D52" s="17"/>
      <c r="E52" s="9">
        <f t="shared" si="0"/>
        <v>16096300</v>
      </c>
      <c r="F52" s="17"/>
      <c r="G52" s="17"/>
      <c r="H52" s="17"/>
      <c r="I52" s="10"/>
      <c r="J52" s="54"/>
      <c r="K52" s="73"/>
      <c r="L52" s="70"/>
      <c r="M52" s="69"/>
      <c r="N52" s="72"/>
      <c r="O52" s="72"/>
      <c r="P52" s="72"/>
      <c r="Q52" s="72"/>
      <c r="R52" s="72"/>
      <c r="S52" s="69"/>
      <c r="T52" s="69"/>
      <c r="U52" s="69"/>
      <c r="V52" s="69"/>
      <c r="W52" s="69"/>
      <c r="X52" s="69"/>
      <c r="Y52" s="69"/>
      <c r="Z52" s="69"/>
      <c r="AA52" s="69"/>
      <c r="AB52" s="69"/>
      <c r="AC52" s="10"/>
      <c r="AD52" s="10"/>
      <c r="AE52" s="10"/>
      <c r="AF52" s="10"/>
      <c r="AG52" s="10"/>
      <c r="AH52" s="10"/>
      <c r="AI52" s="10"/>
      <c r="AJ52" s="10"/>
    </row>
    <row r="53" spans="1:36">
      <c r="B53" s="32"/>
      <c r="C53" s="17"/>
      <c r="D53" s="17"/>
      <c r="E53" s="8">
        <f t="shared" si="0"/>
        <v>16096300</v>
      </c>
      <c r="F53" s="17"/>
      <c r="G53" s="17"/>
      <c r="H53" s="17"/>
      <c r="I53" s="10"/>
      <c r="J53" s="50"/>
      <c r="K53" s="70"/>
      <c r="L53" s="72"/>
      <c r="M53" s="72"/>
      <c r="N53" s="74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  <c r="AC53" s="10"/>
      <c r="AD53" s="10"/>
      <c r="AE53" s="10"/>
      <c r="AF53" s="10"/>
      <c r="AG53" s="10"/>
      <c r="AH53" s="10"/>
      <c r="AI53" s="10"/>
      <c r="AJ53" s="10"/>
    </row>
    <row r="54" spans="1:36">
      <c r="B54" s="32"/>
      <c r="C54" s="17"/>
      <c r="D54" s="17"/>
      <c r="E54" s="8">
        <f t="shared" si="0"/>
        <v>16096300</v>
      </c>
      <c r="F54" s="17"/>
      <c r="G54" s="17"/>
      <c r="H54" s="17"/>
      <c r="I54" s="10"/>
      <c r="J54" s="54"/>
      <c r="K54" s="73"/>
      <c r="L54" s="72"/>
      <c r="M54" s="72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  <c r="AC54" s="10"/>
      <c r="AD54" s="10"/>
      <c r="AE54" s="10"/>
      <c r="AF54" s="10"/>
      <c r="AG54" s="10"/>
      <c r="AH54" s="10"/>
      <c r="AI54" s="10"/>
      <c r="AJ54" s="10"/>
    </row>
    <row r="55" spans="1:36">
      <c r="A55" s="10"/>
      <c r="B55" s="32"/>
      <c r="C55" s="17"/>
      <c r="D55" s="17"/>
      <c r="E55" s="8">
        <f t="shared" si="0"/>
        <v>16096300</v>
      </c>
      <c r="F55" s="17"/>
      <c r="G55" s="17"/>
      <c r="H55" s="17"/>
      <c r="I55" s="10"/>
      <c r="J55" s="50"/>
      <c r="K55" s="70"/>
      <c r="L55" s="47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  <c r="AC55" s="10"/>
      <c r="AD55" s="10"/>
      <c r="AE55" s="10"/>
      <c r="AF55" s="10"/>
      <c r="AG55" s="10"/>
      <c r="AH55" s="10"/>
      <c r="AI55" s="10"/>
      <c r="AJ55" s="10"/>
    </row>
    <row r="56" spans="1:36">
      <c r="B56" s="32"/>
      <c r="C56" s="17"/>
      <c r="D56" s="17"/>
      <c r="E56" s="9">
        <f t="shared" si="0"/>
        <v>16096300</v>
      </c>
      <c r="F56" s="17"/>
      <c r="G56" s="17"/>
      <c r="H56" s="17"/>
      <c r="I56" s="10"/>
      <c r="J56" s="50"/>
      <c r="K56" s="70"/>
      <c r="L56" s="47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  <c r="AC56" s="10"/>
      <c r="AD56" s="10"/>
      <c r="AE56" s="10"/>
      <c r="AF56" s="10"/>
      <c r="AG56" s="10"/>
      <c r="AH56" s="10"/>
      <c r="AI56" s="10"/>
      <c r="AJ56" s="10"/>
    </row>
    <row r="57" spans="1:36">
      <c r="B57" s="32"/>
      <c r="C57" s="17"/>
      <c r="D57" s="17"/>
      <c r="E57" s="8">
        <f t="shared" si="0"/>
        <v>16096300</v>
      </c>
      <c r="F57" s="17"/>
      <c r="G57" s="17"/>
      <c r="I57" s="10"/>
      <c r="J57" s="50"/>
      <c r="K57" s="70"/>
      <c r="L57" s="47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  <c r="AC57" s="10"/>
      <c r="AD57" s="10"/>
      <c r="AE57" s="10"/>
      <c r="AF57" s="10"/>
      <c r="AG57" s="10"/>
      <c r="AH57" s="10"/>
      <c r="AI57" s="10"/>
      <c r="AJ57" s="10"/>
    </row>
    <row r="58" spans="1:36">
      <c r="A58" s="48"/>
      <c r="B58" s="32"/>
      <c r="C58" s="17"/>
      <c r="D58" s="17"/>
      <c r="E58" s="9">
        <f t="shared" si="0"/>
        <v>16096300</v>
      </c>
      <c r="F58" s="17"/>
      <c r="G58" s="17"/>
      <c r="H58" s="17"/>
      <c r="I58" s="10"/>
      <c r="J58" s="50"/>
      <c r="K58" s="70"/>
      <c r="L58" s="47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  <c r="AC58" s="10"/>
      <c r="AD58" s="10"/>
      <c r="AE58" s="10"/>
      <c r="AF58" s="10"/>
      <c r="AG58" s="10"/>
      <c r="AH58" s="10"/>
      <c r="AI58" s="10"/>
      <c r="AJ58" s="10"/>
    </row>
    <row r="59" spans="1:36">
      <c r="B59" s="2"/>
      <c r="C59" s="17"/>
      <c r="D59" s="17"/>
      <c r="E59" s="8">
        <f t="shared" si="0"/>
        <v>16096300</v>
      </c>
      <c r="F59" s="17"/>
      <c r="G59" s="17"/>
      <c r="H59" s="17"/>
      <c r="I59" s="10"/>
      <c r="J59" s="50"/>
      <c r="K59" s="70"/>
      <c r="L59" s="47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  <c r="AC59" s="10"/>
      <c r="AD59" s="10"/>
      <c r="AE59" s="10"/>
      <c r="AF59" s="10"/>
      <c r="AG59" s="10"/>
      <c r="AH59" s="10"/>
      <c r="AI59" s="10"/>
      <c r="AJ59" s="10"/>
    </row>
    <row r="60" spans="1:36">
      <c r="B60" s="2"/>
      <c r="C60" s="17"/>
      <c r="D60" s="17"/>
      <c r="E60" s="8">
        <f t="shared" si="0"/>
        <v>16096300</v>
      </c>
      <c r="F60" s="17"/>
      <c r="G60" s="17"/>
      <c r="H60" s="17"/>
      <c r="I60" s="10"/>
      <c r="J60" s="50"/>
      <c r="K60" s="70"/>
      <c r="L60" s="47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  <c r="AC60" s="10"/>
      <c r="AD60" s="10"/>
      <c r="AE60" s="10"/>
      <c r="AF60" s="10"/>
      <c r="AG60" s="10"/>
      <c r="AH60" s="10"/>
      <c r="AI60" s="10"/>
      <c r="AJ60" s="10"/>
    </row>
    <row r="61" spans="1:36">
      <c r="B61" s="2"/>
      <c r="C61" s="17"/>
      <c r="D61" s="17"/>
      <c r="E61" s="8">
        <f t="shared" si="0"/>
        <v>16096300</v>
      </c>
      <c r="F61" s="17"/>
      <c r="G61" s="17"/>
      <c r="H61" s="17"/>
      <c r="I61" s="10"/>
      <c r="J61" s="50"/>
      <c r="K61" s="70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  <c r="AC61" s="10"/>
      <c r="AD61" s="10"/>
      <c r="AE61" s="10"/>
      <c r="AF61" s="10"/>
      <c r="AG61" s="10"/>
      <c r="AH61" s="10"/>
      <c r="AI61" s="10"/>
      <c r="AJ61" s="10"/>
    </row>
    <row r="62" spans="1:36">
      <c r="B62" s="2"/>
      <c r="C62" s="17"/>
      <c r="D62" s="17"/>
      <c r="E62" s="8">
        <f t="shared" si="0"/>
        <v>16096300</v>
      </c>
      <c r="F62" s="17"/>
      <c r="G62" s="17"/>
      <c r="H62" s="17"/>
      <c r="I62" s="10"/>
      <c r="J62" s="54"/>
      <c r="K62" s="73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  <c r="AC62" s="10"/>
      <c r="AD62" s="10"/>
      <c r="AE62" s="10"/>
      <c r="AF62" s="10"/>
      <c r="AG62" s="10"/>
      <c r="AH62" s="10"/>
      <c r="AI62" s="10"/>
      <c r="AJ62" s="10"/>
    </row>
    <row r="63" spans="1:36">
      <c r="B63" s="32"/>
      <c r="C63" s="17"/>
      <c r="D63" s="17"/>
      <c r="E63" s="8">
        <f t="shared" si="0"/>
        <v>16096300</v>
      </c>
      <c r="F63" s="17"/>
      <c r="G63" s="17"/>
      <c r="H63" s="17"/>
      <c r="I63" s="10"/>
      <c r="J63" s="54"/>
      <c r="K63" s="72"/>
      <c r="L63" s="47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  <c r="AC63" s="10"/>
      <c r="AD63" s="10"/>
      <c r="AE63" s="10"/>
      <c r="AF63" s="10"/>
      <c r="AG63" s="10"/>
      <c r="AH63" s="10"/>
      <c r="AI63" s="10"/>
      <c r="AJ63" s="10"/>
    </row>
    <row r="64" spans="1:36">
      <c r="B64" s="39"/>
      <c r="C64" s="36"/>
      <c r="D64" s="36"/>
      <c r="E64" s="8">
        <f t="shared" si="0"/>
        <v>16096300</v>
      </c>
      <c r="F64" s="36"/>
      <c r="G64" s="36"/>
      <c r="H64" s="36"/>
      <c r="J64" s="54"/>
      <c r="K64" s="72"/>
      <c r="L64" s="47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10"/>
      <c r="AD64" s="10"/>
      <c r="AE64" s="10"/>
      <c r="AF64" s="10"/>
      <c r="AG64" s="10"/>
      <c r="AH64" s="10"/>
      <c r="AI64" s="10"/>
      <c r="AJ64" s="10"/>
    </row>
    <row r="65" spans="2:36">
      <c r="B65" s="32"/>
      <c r="C65" s="17"/>
      <c r="D65" s="17"/>
      <c r="E65" s="8">
        <f t="shared" si="0"/>
        <v>16096300</v>
      </c>
      <c r="F65" s="17"/>
      <c r="G65" s="17"/>
      <c r="H65" s="17"/>
      <c r="I65" s="10"/>
      <c r="J65" s="50"/>
      <c r="K65" s="69"/>
      <c r="L65" s="47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  <c r="AB65" s="69"/>
      <c r="AC65" s="10"/>
      <c r="AD65" s="10"/>
      <c r="AE65" s="10"/>
      <c r="AF65" s="10"/>
      <c r="AG65" s="10"/>
      <c r="AH65" s="10"/>
      <c r="AI65" s="10"/>
      <c r="AJ65" s="10"/>
    </row>
    <row r="66" spans="2:36">
      <c r="B66" s="32"/>
      <c r="C66" s="17"/>
      <c r="D66" s="17"/>
      <c r="E66" s="8">
        <f t="shared" si="0"/>
        <v>16096300</v>
      </c>
      <c r="F66" s="17"/>
      <c r="G66" s="17"/>
      <c r="H66" s="17"/>
      <c r="I66" s="10"/>
      <c r="J66" s="54"/>
      <c r="K66" s="73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  <c r="AA66" s="69"/>
      <c r="AB66" s="69"/>
      <c r="AC66" s="10"/>
      <c r="AD66" s="10"/>
      <c r="AE66" s="10"/>
      <c r="AF66" s="10"/>
      <c r="AG66" s="10"/>
      <c r="AH66" s="10"/>
      <c r="AI66" s="10"/>
      <c r="AJ66" s="10"/>
    </row>
    <row r="67" spans="2:36">
      <c r="B67" s="32"/>
      <c r="C67" s="17"/>
      <c r="D67" s="17"/>
      <c r="E67" s="8">
        <f t="shared" si="0"/>
        <v>16096300</v>
      </c>
      <c r="F67" s="17"/>
      <c r="G67" s="17"/>
      <c r="H67" s="17"/>
      <c r="I67" s="10"/>
      <c r="J67" s="20"/>
      <c r="K67" s="70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  <c r="AB67" s="69"/>
    </row>
    <row r="68" spans="2:36">
      <c r="B68" s="32"/>
      <c r="C68" s="17"/>
      <c r="D68" s="17"/>
      <c r="E68" s="8">
        <f t="shared" si="0"/>
        <v>16096300</v>
      </c>
      <c r="F68" s="17"/>
      <c r="G68" s="17"/>
      <c r="H68" s="17"/>
      <c r="I68" s="10"/>
      <c r="J68" s="20"/>
      <c r="K68" s="70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</row>
    <row r="69" spans="2:36">
      <c r="B69" s="32"/>
      <c r="C69" s="17"/>
      <c r="D69" s="17"/>
      <c r="E69" s="8">
        <f t="shared" si="0"/>
        <v>16096300</v>
      </c>
      <c r="F69" s="17"/>
      <c r="G69" s="17"/>
      <c r="H69" s="17"/>
      <c r="I69" s="10"/>
      <c r="J69" s="20"/>
      <c r="K69" s="70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  <c r="AB69" s="69"/>
    </row>
    <row r="70" spans="2:36">
      <c r="B70" s="32"/>
      <c r="C70" s="17"/>
      <c r="D70" s="17"/>
      <c r="E70" s="8">
        <f t="shared" ref="E70:E133" si="1">E69+C70+D70</f>
        <v>16096300</v>
      </c>
      <c r="F70" s="17"/>
      <c r="G70" s="17"/>
      <c r="H70" s="17"/>
      <c r="I70" s="10"/>
      <c r="J70" s="20"/>
      <c r="K70" s="70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69"/>
    </row>
    <row r="71" spans="2:36">
      <c r="B71" s="32"/>
      <c r="C71" s="17"/>
      <c r="D71" s="17"/>
      <c r="E71" s="8">
        <f t="shared" si="1"/>
        <v>16096300</v>
      </c>
      <c r="F71" s="17"/>
      <c r="G71" s="17"/>
      <c r="H71" s="17"/>
      <c r="I71" s="10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  <c r="AA71" s="69"/>
      <c r="AB71" s="69"/>
    </row>
    <row r="72" spans="2:36">
      <c r="B72" s="32"/>
      <c r="C72" s="17"/>
      <c r="D72" s="17"/>
      <c r="E72" s="8">
        <f t="shared" si="1"/>
        <v>16096300</v>
      </c>
      <c r="F72" s="17"/>
      <c r="G72" s="17"/>
      <c r="H72" s="17"/>
      <c r="I72" s="10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69"/>
      <c r="AB72" s="69"/>
    </row>
    <row r="73" spans="2:36">
      <c r="B73" s="32"/>
      <c r="C73" s="17"/>
      <c r="D73" s="17"/>
      <c r="E73" s="8">
        <f t="shared" si="1"/>
        <v>16096300</v>
      </c>
      <c r="F73" s="17"/>
      <c r="G73" s="17"/>
      <c r="H73" s="17"/>
      <c r="I73" s="10"/>
      <c r="K73" s="69"/>
      <c r="L73" s="69"/>
      <c r="M73" s="47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  <c r="AA73" s="69"/>
      <c r="AB73" s="69"/>
    </row>
    <row r="74" spans="2:36">
      <c r="B74" s="32"/>
      <c r="C74" s="17"/>
      <c r="D74" s="17"/>
      <c r="E74" s="8">
        <f t="shared" si="1"/>
        <v>16096300</v>
      </c>
      <c r="F74" s="17"/>
      <c r="G74" s="17"/>
      <c r="H74" s="17"/>
      <c r="I74" s="10"/>
      <c r="K74" s="69"/>
      <c r="L74" s="69"/>
      <c r="M74" s="47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  <c r="AA74" s="69"/>
      <c r="AB74" s="69"/>
    </row>
    <row r="75" spans="2:36">
      <c r="B75" s="32"/>
      <c r="C75" s="17"/>
      <c r="D75" s="17"/>
      <c r="E75" s="8">
        <f t="shared" si="1"/>
        <v>16096300</v>
      </c>
      <c r="F75" s="17"/>
      <c r="G75" s="17"/>
      <c r="H75" s="17"/>
      <c r="I75" s="10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  <c r="AA75" s="69"/>
      <c r="AB75" s="69"/>
    </row>
    <row r="76" spans="2:36">
      <c r="B76" s="32"/>
      <c r="C76" s="17"/>
      <c r="D76" s="17"/>
      <c r="E76" s="8">
        <f t="shared" si="1"/>
        <v>16096300</v>
      </c>
      <c r="F76" s="17"/>
      <c r="G76" s="17"/>
      <c r="H76" s="17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  <c r="AA76" s="69"/>
      <c r="AB76" s="69"/>
    </row>
    <row r="77" spans="2:36">
      <c r="B77" s="32"/>
      <c r="C77" s="17"/>
      <c r="D77" s="17"/>
      <c r="E77" s="8">
        <f t="shared" si="1"/>
        <v>16096300</v>
      </c>
      <c r="F77" s="17"/>
      <c r="G77" s="17"/>
      <c r="H77" s="17"/>
      <c r="I77" s="10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  <c r="AA77" s="69"/>
      <c r="AB77" s="69"/>
    </row>
    <row r="78" spans="2:36">
      <c r="B78" s="32"/>
      <c r="C78" s="17"/>
      <c r="D78" s="17"/>
      <c r="E78" s="8">
        <f t="shared" si="1"/>
        <v>16096300</v>
      </c>
      <c r="F78" s="17"/>
      <c r="G78" s="17"/>
      <c r="H78" s="17"/>
      <c r="I78" s="10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  <c r="AA78" s="69"/>
      <c r="AB78" s="69"/>
    </row>
    <row r="79" spans="2:36">
      <c r="B79" s="32"/>
      <c r="C79" s="17"/>
      <c r="D79" s="17"/>
      <c r="E79" s="8">
        <f t="shared" si="1"/>
        <v>16096300</v>
      </c>
      <c r="F79" s="17"/>
      <c r="G79" s="17"/>
      <c r="H79" s="17"/>
      <c r="I79" s="10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  <c r="AA79" s="69"/>
      <c r="AB79" s="69"/>
    </row>
    <row r="80" spans="2:36">
      <c r="B80" s="32"/>
      <c r="C80" s="17"/>
      <c r="D80" s="17"/>
      <c r="E80" s="8">
        <f t="shared" si="1"/>
        <v>16096300</v>
      </c>
      <c r="F80" s="17"/>
      <c r="G80" s="17"/>
      <c r="H80" s="17"/>
      <c r="I80" s="10"/>
      <c r="J80" s="20"/>
      <c r="K80" s="70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  <c r="AA80" s="69"/>
      <c r="AB80" s="69"/>
    </row>
    <row r="81" spans="2:28">
      <c r="B81" s="32"/>
      <c r="C81" s="17"/>
      <c r="D81" s="17"/>
      <c r="E81" s="8">
        <f t="shared" si="1"/>
        <v>16096300</v>
      </c>
      <c r="F81" s="17"/>
      <c r="G81" s="17"/>
      <c r="H81" s="17"/>
      <c r="I81" s="10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  <c r="AB81" s="69"/>
    </row>
    <row r="82" spans="2:28">
      <c r="B82" s="32"/>
      <c r="C82" s="17"/>
      <c r="D82" s="17"/>
      <c r="E82" s="8">
        <f t="shared" si="1"/>
        <v>16096300</v>
      </c>
      <c r="F82" s="17"/>
      <c r="G82" s="17"/>
      <c r="H82" s="17"/>
      <c r="I82" s="10"/>
      <c r="J82" s="20"/>
      <c r="K82" s="70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  <c r="AA82" s="69"/>
      <c r="AB82" s="69"/>
    </row>
    <row r="83" spans="2:28">
      <c r="B83" s="32"/>
      <c r="C83" s="17"/>
      <c r="D83" s="17"/>
      <c r="E83" s="8">
        <f t="shared" si="1"/>
        <v>16096300</v>
      </c>
      <c r="F83" s="17"/>
      <c r="G83" s="17"/>
      <c r="H83" s="17"/>
      <c r="I83" s="10"/>
      <c r="J83" s="20"/>
      <c r="K83" s="70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  <c r="AA83" s="69"/>
      <c r="AB83" s="69"/>
    </row>
    <row r="84" spans="2:28">
      <c r="B84" s="32"/>
      <c r="C84" s="17"/>
      <c r="D84" s="17"/>
      <c r="E84" s="8">
        <f t="shared" si="1"/>
        <v>16096300</v>
      </c>
      <c r="F84" s="17"/>
      <c r="G84" s="17"/>
      <c r="H84" s="17"/>
      <c r="I84" s="10"/>
      <c r="J84" s="20"/>
      <c r="K84" s="70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  <c r="AA84" s="69"/>
      <c r="AB84" s="69"/>
    </row>
    <row r="85" spans="2:28">
      <c r="B85" s="32"/>
      <c r="C85" s="36"/>
      <c r="D85" s="17"/>
      <c r="E85" s="8">
        <f t="shared" si="1"/>
        <v>16096300</v>
      </c>
      <c r="F85" s="36"/>
      <c r="G85" s="36"/>
      <c r="H85" s="36"/>
      <c r="I85" s="10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  <c r="AA85" s="69"/>
      <c r="AB85" s="69"/>
    </row>
    <row r="86" spans="2:28">
      <c r="B86" s="32"/>
      <c r="C86" s="17"/>
      <c r="D86" s="17"/>
      <c r="E86" s="8">
        <f t="shared" si="1"/>
        <v>16096300</v>
      </c>
      <c r="F86" s="17"/>
      <c r="G86" s="17"/>
      <c r="H86" s="17"/>
      <c r="I86" s="10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  <c r="AA86" s="69"/>
      <c r="AB86" s="69"/>
    </row>
    <row r="87" spans="2:28">
      <c r="B87" s="32"/>
      <c r="C87" s="17"/>
      <c r="D87" s="17"/>
      <c r="E87" s="8">
        <f t="shared" si="1"/>
        <v>16096300</v>
      </c>
      <c r="F87" s="17"/>
      <c r="G87" s="17"/>
      <c r="H87" s="17"/>
      <c r="I87" s="10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  <c r="AA87" s="69"/>
      <c r="AB87" s="69"/>
    </row>
    <row r="88" spans="2:28">
      <c r="B88" s="32"/>
      <c r="C88" s="17"/>
      <c r="D88" s="17"/>
      <c r="E88" s="8">
        <f t="shared" si="1"/>
        <v>16096300</v>
      </c>
      <c r="F88" s="17"/>
      <c r="G88" s="17"/>
      <c r="H88" s="17"/>
      <c r="I88" s="10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  <c r="AA88" s="69"/>
      <c r="AB88" s="69"/>
    </row>
    <row r="89" spans="2:28">
      <c r="B89" s="32"/>
      <c r="C89" s="17"/>
      <c r="D89" s="17"/>
      <c r="E89" s="8">
        <f t="shared" si="1"/>
        <v>16096300</v>
      </c>
      <c r="F89" s="17"/>
      <c r="G89" s="17"/>
      <c r="H89" s="17"/>
      <c r="I89" s="10"/>
      <c r="J89" s="10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  <c r="AA89" s="69"/>
      <c r="AB89" s="69"/>
    </row>
    <row r="90" spans="2:28">
      <c r="B90" s="32"/>
      <c r="C90" s="17"/>
      <c r="D90" s="17"/>
      <c r="E90" s="8">
        <f t="shared" si="1"/>
        <v>16096300</v>
      </c>
      <c r="F90" s="17"/>
      <c r="G90" s="17"/>
      <c r="H90" s="17"/>
      <c r="I90" s="10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  <c r="AA90" s="69"/>
      <c r="AB90" s="69"/>
    </row>
    <row r="91" spans="2:28">
      <c r="B91" s="32"/>
      <c r="C91" s="17"/>
      <c r="D91" s="17"/>
      <c r="E91" s="8">
        <f t="shared" si="1"/>
        <v>16096300</v>
      </c>
      <c r="F91" s="17"/>
      <c r="G91" s="17"/>
      <c r="H91" s="17"/>
      <c r="I91" s="10"/>
      <c r="J91" s="10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  <c r="AA91" s="69"/>
      <c r="AB91" s="69"/>
    </row>
    <row r="92" spans="2:28">
      <c r="B92" s="2"/>
      <c r="C92" s="16"/>
      <c r="D92" s="16"/>
      <c r="E92" s="8">
        <f t="shared" si="1"/>
        <v>16096300</v>
      </c>
      <c r="F92" s="10"/>
      <c r="G92" s="10"/>
      <c r="H92" s="10"/>
      <c r="I92" s="10"/>
      <c r="J92" s="10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  <c r="AA92" s="69"/>
      <c r="AB92" s="69"/>
    </row>
    <row r="93" spans="2:28">
      <c r="B93" s="2"/>
      <c r="C93" s="16"/>
      <c r="D93" s="16"/>
      <c r="E93" s="8">
        <f t="shared" si="1"/>
        <v>16096300</v>
      </c>
      <c r="F93" s="10"/>
      <c r="G93" s="10"/>
      <c r="H93" s="17"/>
      <c r="I93" s="10"/>
      <c r="J93" s="10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  <c r="AA93" s="69"/>
      <c r="AB93" s="69"/>
    </row>
    <row r="94" spans="2:28">
      <c r="B94" s="39"/>
      <c r="C94" s="36"/>
      <c r="D94" s="36"/>
      <c r="E94" s="8">
        <f t="shared" si="1"/>
        <v>16096300</v>
      </c>
      <c r="F94" s="48"/>
      <c r="G94" s="48"/>
      <c r="H94" s="36"/>
      <c r="I94" s="10"/>
      <c r="J94" s="10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  <c r="AA94" s="69"/>
      <c r="AB94" s="69"/>
    </row>
    <row r="95" spans="2:28">
      <c r="B95" s="2"/>
      <c r="C95" s="16"/>
      <c r="D95" s="16"/>
      <c r="E95" s="8">
        <f t="shared" si="1"/>
        <v>16096300</v>
      </c>
      <c r="F95" s="17"/>
      <c r="G95" s="17"/>
      <c r="H95" s="10"/>
      <c r="I95" s="48"/>
      <c r="J95" s="10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  <c r="AA95" s="69"/>
      <c r="AB95" s="69"/>
    </row>
    <row r="96" spans="2:28">
      <c r="B96" s="2"/>
      <c r="C96" s="16"/>
      <c r="D96" s="16"/>
      <c r="E96" s="8">
        <f t="shared" si="1"/>
        <v>16096300</v>
      </c>
      <c r="F96" s="17"/>
      <c r="G96" s="17"/>
      <c r="H96" s="17"/>
      <c r="I96" s="48"/>
      <c r="J96" s="10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  <c r="AA96" s="69"/>
      <c r="AB96" s="69"/>
    </row>
    <row r="97" spans="1:28">
      <c r="A97" s="44"/>
      <c r="B97" s="44"/>
      <c r="C97" s="43"/>
      <c r="D97" s="43">
        <v>-47300</v>
      </c>
      <c r="E97" s="8">
        <f t="shared" si="1"/>
        <v>16049000</v>
      </c>
      <c r="F97" s="43"/>
      <c r="G97" s="43"/>
      <c r="H97" s="43"/>
      <c r="I97" s="44" t="s">
        <v>263</v>
      </c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</row>
    <row r="98" spans="1:28">
      <c r="B98" s="39"/>
      <c r="C98" s="17"/>
      <c r="D98" s="17"/>
      <c r="E98" s="8">
        <f t="shared" si="1"/>
        <v>16049000</v>
      </c>
      <c r="F98" s="17"/>
      <c r="G98" s="17"/>
      <c r="H98" s="17"/>
      <c r="I98" s="10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69"/>
    </row>
    <row r="99" spans="1:28">
      <c r="B99" s="32"/>
      <c r="C99" s="17"/>
      <c r="D99" s="17"/>
      <c r="E99" s="8">
        <f t="shared" si="1"/>
        <v>16049000</v>
      </c>
      <c r="F99" s="17"/>
      <c r="G99" s="17"/>
      <c r="H99" s="17"/>
      <c r="I99" s="10"/>
      <c r="J99" s="10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  <c r="AB99" s="69"/>
    </row>
    <row r="100" spans="1:28">
      <c r="B100" s="39"/>
      <c r="C100" s="17"/>
      <c r="D100" s="17"/>
      <c r="E100" s="8">
        <f t="shared" si="1"/>
        <v>16049000</v>
      </c>
      <c r="F100" s="36"/>
      <c r="G100" s="36"/>
      <c r="H100" s="36"/>
      <c r="J100" s="10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69"/>
    </row>
    <row r="101" spans="1:28">
      <c r="B101" s="2"/>
      <c r="C101" s="16"/>
      <c r="D101" s="16"/>
      <c r="E101" s="8">
        <f t="shared" si="1"/>
        <v>16049000</v>
      </c>
      <c r="F101" s="17"/>
      <c r="G101" s="17"/>
      <c r="H101" s="17"/>
      <c r="I101" s="10"/>
      <c r="J101" s="10"/>
      <c r="K101" s="72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  <c r="AB101" s="69"/>
    </row>
    <row r="102" spans="1:28">
      <c r="B102" s="2"/>
      <c r="C102" s="16"/>
      <c r="D102" s="16"/>
      <c r="E102" s="8">
        <f t="shared" si="1"/>
        <v>16049000</v>
      </c>
      <c r="F102" s="17"/>
      <c r="G102" s="17"/>
      <c r="H102" s="17"/>
      <c r="I102" s="48"/>
      <c r="J102" s="48"/>
      <c r="K102" s="72"/>
      <c r="L102" s="73"/>
      <c r="M102" s="72"/>
      <c r="N102" s="72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  <c r="AA102" s="69"/>
      <c r="AB102" s="69"/>
    </row>
    <row r="103" spans="1:28">
      <c r="B103" s="2"/>
      <c r="C103" s="16"/>
      <c r="D103" s="16"/>
      <c r="E103" s="8">
        <f t="shared" si="1"/>
        <v>16049000</v>
      </c>
      <c r="F103" s="17"/>
      <c r="G103" s="17"/>
      <c r="H103" s="17"/>
      <c r="I103" s="48"/>
      <c r="J103" s="48"/>
      <c r="K103" s="72"/>
      <c r="L103" s="73"/>
      <c r="M103" s="72"/>
      <c r="N103" s="72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  <c r="AA103" s="69"/>
      <c r="AB103" s="69"/>
    </row>
    <row r="104" spans="1:28">
      <c r="B104" s="2"/>
      <c r="C104" s="16"/>
      <c r="D104" s="16"/>
      <c r="E104" s="8">
        <f t="shared" si="1"/>
        <v>16049000</v>
      </c>
      <c r="F104" s="16"/>
      <c r="G104" s="16"/>
      <c r="H104" s="16"/>
      <c r="I104" s="48"/>
      <c r="J104" s="48"/>
      <c r="K104" s="72"/>
      <c r="L104" s="73"/>
      <c r="M104" s="72"/>
      <c r="N104" s="72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  <c r="AA104" s="69"/>
      <c r="AB104" s="69"/>
    </row>
    <row r="105" spans="1:28">
      <c r="B105" s="2"/>
      <c r="C105" s="16"/>
      <c r="D105" s="16"/>
      <c r="E105" s="8">
        <f t="shared" si="1"/>
        <v>16049000</v>
      </c>
      <c r="F105" s="16"/>
      <c r="G105" s="16"/>
      <c r="H105" s="16"/>
      <c r="I105" s="54"/>
      <c r="J105" s="48"/>
      <c r="K105" s="72"/>
      <c r="L105" s="73"/>
      <c r="M105" s="72"/>
      <c r="N105" s="72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  <c r="AA105" s="69"/>
      <c r="AB105" s="69"/>
    </row>
    <row r="106" spans="1:28">
      <c r="B106" s="2"/>
      <c r="C106" s="16"/>
      <c r="D106" s="16"/>
      <c r="E106" s="8">
        <f t="shared" si="1"/>
        <v>16049000</v>
      </c>
      <c r="F106" s="16"/>
      <c r="G106" s="16"/>
      <c r="H106" s="16"/>
      <c r="I106" s="48"/>
      <c r="J106" s="48"/>
      <c r="K106" s="72"/>
      <c r="L106" s="73"/>
      <c r="M106" s="72"/>
      <c r="N106" s="72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  <c r="AA106" s="69"/>
      <c r="AB106" s="69"/>
    </row>
    <row r="107" spans="1:28">
      <c r="B107" s="2"/>
      <c r="C107" s="16"/>
      <c r="D107" s="16"/>
      <c r="E107" s="8">
        <f t="shared" si="1"/>
        <v>16049000</v>
      </c>
      <c r="F107" s="16"/>
      <c r="G107" s="16"/>
      <c r="H107" s="16"/>
      <c r="I107" s="48"/>
      <c r="J107" s="48"/>
      <c r="K107" s="72"/>
      <c r="L107" s="73"/>
      <c r="M107" s="72"/>
      <c r="N107" s="72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  <c r="AA107" s="69"/>
      <c r="AB107" s="69"/>
    </row>
    <row r="108" spans="1:28">
      <c r="B108" s="2"/>
      <c r="C108" s="16"/>
      <c r="D108" s="16"/>
      <c r="E108" s="8">
        <f t="shared" si="1"/>
        <v>16049000</v>
      </c>
      <c r="F108" s="16"/>
      <c r="G108" s="16"/>
      <c r="H108" s="16"/>
      <c r="I108" s="10"/>
      <c r="J108" s="10"/>
      <c r="K108" s="72"/>
      <c r="L108" s="73"/>
      <c r="M108" s="72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  <c r="AA108" s="69"/>
      <c r="AB108" s="69"/>
    </row>
    <row r="109" spans="1:28">
      <c r="B109" s="2"/>
      <c r="C109" s="16"/>
      <c r="D109" s="16"/>
      <c r="E109" s="8">
        <f t="shared" si="1"/>
        <v>16049000</v>
      </c>
      <c r="F109" s="16"/>
      <c r="G109" s="16"/>
      <c r="H109" s="16"/>
      <c r="J109" s="10"/>
      <c r="K109" s="72"/>
      <c r="L109" s="73"/>
      <c r="M109" s="72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  <c r="AA109" s="69"/>
      <c r="AB109" s="69"/>
    </row>
    <row r="110" spans="1:28">
      <c r="B110" s="2"/>
      <c r="C110" s="16"/>
      <c r="D110" s="16"/>
      <c r="E110" s="8">
        <f t="shared" si="1"/>
        <v>16049000</v>
      </c>
      <c r="F110" s="16"/>
      <c r="G110" s="16"/>
      <c r="H110" s="16"/>
      <c r="J110" s="10"/>
      <c r="K110" s="72"/>
      <c r="L110" s="73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  <c r="AA110" s="69"/>
      <c r="AB110" s="69"/>
    </row>
    <row r="111" spans="1:28">
      <c r="B111" s="2"/>
      <c r="C111" s="16"/>
      <c r="D111" s="16"/>
      <c r="E111" s="8">
        <f t="shared" si="1"/>
        <v>16049000</v>
      </c>
      <c r="F111" s="16"/>
      <c r="G111" s="16"/>
      <c r="H111" s="16"/>
      <c r="J111" s="10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  <c r="AA111" s="69"/>
      <c r="AB111" s="69"/>
    </row>
    <row r="112" spans="1:28">
      <c r="B112" s="2"/>
      <c r="C112" s="17"/>
      <c r="D112" s="17"/>
      <c r="E112" s="8">
        <f t="shared" si="1"/>
        <v>16049000</v>
      </c>
      <c r="F112" s="17"/>
      <c r="G112" s="17"/>
      <c r="H112" s="17"/>
      <c r="I112" s="10"/>
      <c r="J112" s="10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  <c r="AA112" s="69"/>
      <c r="AB112" s="69"/>
    </row>
    <row r="113" spans="2:28">
      <c r="B113" s="32"/>
      <c r="C113" s="17"/>
      <c r="D113" s="17"/>
      <c r="E113" s="8">
        <f t="shared" si="1"/>
        <v>16049000</v>
      </c>
      <c r="F113" s="17"/>
      <c r="G113" s="17"/>
      <c r="H113" s="17"/>
      <c r="I113" s="10"/>
      <c r="J113" s="10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  <c r="AA113" s="69"/>
      <c r="AB113" s="69"/>
    </row>
    <row r="114" spans="2:28">
      <c r="B114" s="32"/>
      <c r="C114" s="17"/>
      <c r="D114" s="17"/>
      <c r="E114" s="8">
        <f t="shared" si="1"/>
        <v>16049000</v>
      </c>
      <c r="F114" s="17"/>
      <c r="G114" s="17"/>
      <c r="H114" s="17"/>
      <c r="I114" s="10"/>
      <c r="J114" s="10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  <c r="AA114" s="69"/>
      <c r="AB114" s="69"/>
    </row>
    <row r="115" spans="2:28">
      <c r="B115" s="32"/>
      <c r="C115" s="17"/>
      <c r="D115" s="17"/>
      <c r="E115" s="8">
        <f t="shared" si="1"/>
        <v>16049000</v>
      </c>
      <c r="F115" s="17"/>
      <c r="G115" s="17"/>
      <c r="H115" s="17"/>
      <c r="I115" s="10"/>
      <c r="J115" s="10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  <c r="AA115" s="69"/>
      <c r="AB115" s="69"/>
    </row>
    <row r="116" spans="2:28">
      <c r="B116" s="2"/>
      <c r="C116" s="16"/>
      <c r="D116" s="16"/>
      <c r="E116" s="8">
        <f t="shared" si="1"/>
        <v>16049000</v>
      </c>
      <c r="F116" s="17"/>
      <c r="G116" s="17"/>
      <c r="H116" s="17"/>
      <c r="I116" s="10"/>
      <c r="J116" s="10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  <c r="AA116" s="69"/>
      <c r="AB116" s="69"/>
    </row>
    <row r="117" spans="2:28">
      <c r="B117" s="2"/>
      <c r="C117" s="16"/>
      <c r="D117" s="16"/>
      <c r="E117" s="8">
        <f t="shared" si="1"/>
        <v>16049000</v>
      </c>
      <c r="F117" s="17"/>
      <c r="G117" s="17"/>
      <c r="H117" s="17"/>
      <c r="I117" s="10"/>
      <c r="J117" s="10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  <c r="AA117" s="69"/>
      <c r="AB117" s="69"/>
    </row>
    <row r="118" spans="2:28">
      <c r="B118" s="2"/>
      <c r="C118" s="16"/>
      <c r="D118" s="16"/>
      <c r="E118" s="8">
        <f t="shared" si="1"/>
        <v>16049000</v>
      </c>
      <c r="F118" s="17"/>
      <c r="G118" s="17"/>
      <c r="H118" s="17"/>
      <c r="I118" s="10"/>
      <c r="J118" s="10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</row>
    <row r="119" spans="2:28">
      <c r="B119" s="2"/>
      <c r="C119" s="16"/>
      <c r="D119" s="16"/>
      <c r="E119" s="8">
        <f t="shared" si="1"/>
        <v>16049000</v>
      </c>
      <c r="F119" s="16"/>
      <c r="G119" s="16"/>
      <c r="H119" s="16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  <c r="AA119" s="69"/>
      <c r="AB119" s="69"/>
    </row>
    <row r="120" spans="2:28">
      <c r="B120" s="2"/>
      <c r="C120" s="16"/>
      <c r="D120" s="16"/>
      <c r="E120" s="8">
        <f t="shared" si="1"/>
        <v>16049000</v>
      </c>
      <c r="F120" s="16"/>
      <c r="G120" s="16"/>
      <c r="H120" s="16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</row>
    <row r="121" spans="2:28">
      <c r="B121" s="2"/>
      <c r="C121" s="16"/>
      <c r="D121" s="16"/>
      <c r="E121" s="8">
        <f t="shared" si="1"/>
        <v>16049000</v>
      </c>
      <c r="F121" s="16"/>
      <c r="G121" s="16"/>
      <c r="H121" s="16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</row>
    <row r="122" spans="2:28">
      <c r="B122" s="2"/>
      <c r="C122" s="16"/>
      <c r="D122" s="16"/>
      <c r="E122" s="8">
        <f t="shared" si="1"/>
        <v>16049000</v>
      </c>
      <c r="F122" s="16"/>
      <c r="G122" s="16"/>
      <c r="H122" s="16"/>
    </row>
    <row r="123" spans="2:28">
      <c r="B123" s="2"/>
      <c r="C123" s="16"/>
      <c r="D123" s="16"/>
      <c r="E123" s="8">
        <f t="shared" si="1"/>
        <v>16049000</v>
      </c>
      <c r="F123" s="16"/>
      <c r="G123" s="16"/>
      <c r="H123" s="16"/>
    </row>
    <row r="124" spans="2:28">
      <c r="B124" s="2"/>
      <c r="C124" s="16"/>
      <c r="D124" s="16"/>
      <c r="E124" s="8">
        <f t="shared" si="1"/>
        <v>16049000</v>
      </c>
      <c r="F124" s="16"/>
      <c r="G124" s="16"/>
      <c r="H124" s="16"/>
    </row>
    <row r="125" spans="2:28">
      <c r="B125" s="2"/>
      <c r="C125" s="16"/>
      <c r="D125" s="16"/>
      <c r="E125" s="8">
        <f t="shared" si="1"/>
        <v>16049000</v>
      </c>
      <c r="F125" s="16"/>
      <c r="G125" s="16"/>
      <c r="H125" s="16"/>
    </row>
    <row r="126" spans="2:28">
      <c r="B126" s="2"/>
      <c r="C126" s="16"/>
      <c r="D126" s="16"/>
      <c r="E126" s="8">
        <f t="shared" si="1"/>
        <v>16049000</v>
      </c>
      <c r="F126" s="16"/>
      <c r="G126" s="16"/>
      <c r="H126" s="16"/>
    </row>
    <row r="127" spans="2:28">
      <c r="B127" s="2"/>
      <c r="C127" s="16"/>
      <c r="D127" s="16"/>
      <c r="E127" s="8">
        <f t="shared" si="1"/>
        <v>16049000</v>
      </c>
      <c r="F127" s="16"/>
      <c r="G127" s="16"/>
      <c r="H127" s="16"/>
    </row>
    <row r="128" spans="2:28">
      <c r="B128" s="2"/>
      <c r="C128" s="16"/>
      <c r="D128" s="16"/>
      <c r="E128" s="8">
        <f t="shared" si="1"/>
        <v>16049000</v>
      </c>
      <c r="F128" s="16"/>
      <c r="G128" s="16"/>
      <c r="H128" s="16"/>
    </row>
    <row r="129" spans="2:9">
      <c r="C129" s="16"/>
      <c r="D129" s="16"/>
      <c r="E129" s="8">
        <f t="shared" si="1"/>
        <v>16049000</v>
      </c>
      <c r="G129" s="16"/>
      <c r="I129" s="24"/>
    </row>
    <row r="130" spans="2:9">
      <c r="C130" s="16"/>
      <c r="D130" s="16"/>
      <c r="E130" s="8">
        <f t="shared" si="1"/>
        <v>16049000</v>
      </c>
      <c r="I130" s="24"/>
    </row>
    <row r="131" spans="2:9">
      <c r="B131" s="2"/>
      <c r="C131" s="16"/>
      <c r="D131" s="16"/>
      <c r="E131" s="8">
        <f t="shared" si="1"/>
        <v>16049000</v>
      </c>
      <c r="F131" s="16"/>
      <c r="G131" s="16"/>
      <c r="H131" s="16"/>
    </row>
    <row r="132" spans="2:9">
      <c r="C132" s="16"/>
      <c r="D132" s="16"/>
      <c r="E132" s="8">
        <f t="shared" si="1"/>
        <v>16049000</v>
      </c>
      <c r="F132" s="16"/>
      <c r="G132" s="16"/>
      <c r="H132" s="16"/>
    </row>
    <row r="133" spans="2:9">
      <c r="C133" s="16"/>
      <c r="D133" s="16"/>
      <c r="E133" s="8">
        <f t="shared" si="1"/>
        <v>16049000</v>
      </c>
      <c r="F133" s="16"/>
      <c r="G133" s="16"/>
      <c r="H133" s="16"/>
    </row>
    <row r="134" spans="2:9">
      <c r="C134" s="16"/>
      <c r="D134" s="16"/>
      <c r="E134" s="8">
        <f t="shared" ref="E134:E157" si="2">E133+C134+D134</f>
        <v>16049000</v>
      </c>
      <c r="F134" s="16"/>
      <c r="G134" s="16"/>
      <c r="H134" s="16"/>
    </row>
    <row r="135" spans="2:9">
      <c r="C135" s="16"/>
      <c r="D135" s="16"/>
      <c r="E135" s="8">
        <f t="shared" si="2"/>
        <v>16049000</v>
      </c>
      <c r="F135" s="16"/>
      <c r="G135" s="16"/>
      <c r="H135" s="16"/>
    </row>
    <row r="136" spans="2:9">
      <c r="B136" s="2"/>
      <c r="C136" s="16"/>
      <c r="D136" s="16"/>
      <c r="E136" s="8">
        <f t="shared" si="2"/>
        <v>16049000</v>
      </c>
      <c r="F136" s="16"/>
      <c r="G136" s="16"/>
      <c r="H136" s="16"/>
    </row>
    <row r="137" spans="2:9">
      <c r="B137" s="2"/>
      <c r="C137" s="16"/>
      <c r="D137" s="16"/>
      <c r="E137" s="8">
        <f t="shared" si="2"/>
        <v>16049000</v>
      </c>
      <c r="F137" s="16"/>
      <c r="G137" s="16"/>
      <c r="H137" s="16"/>
    </row>
    <row r="138" spans="2:9">
      <c r="C138" s="16"/>
      <c r="D138" s="16"/>
      <c r="E138" s="8">
        <f t="shared" si="2"/>
        <v>16049000</v>
      </c>
      <c r="F138" s="16"/>
      <c r="G138" s="16"/>
      <c r="H138" s="16"/>
    </row>
    <row r="139" spans="2:9">
      <c r="C139" s="16"/>
      <c r="D139" s="16"/>
      <c r="E139" s="8">
        <f t="shared" si="2"/>
        <v>16049000</v>
      </c>
      <c r="F139" s="16"/>
      <c r="G139" s="16"/>
      <c r="H139" s="16"/>
    </row>
    <row r="140" spans="2:9">
      <c r="C140" s="16"/>
      <c r="D140" s="16"/>
      <c r="E140" s="8">
        <f t="shared" si="2"/>
        <v>16049000</v>
      </c>
      <c r="F140" s="16"/>
      <c r="G140" s="16"/>
      <c r="H140" s="16"/>
    </row>
    <row r="141" spans="2:9">
      <c r="C141" s="16"/>
      <c r="D141" s="16"/>
      <c r="E141" s="8">
        <f t="shared" si="2"/>
        <v>16049000</v>
      </c>
      <c r="F141" s="16"/>
      <c r="G141" s="16"/>
      <c r="H141" s="16"/>
    </row>
    <row r="142" spans="2:9">
      <c r="C142" s="16"/>
      <c r="D142" s="16"/>
      <c r="E142" s="8">
        <f t="shared" si="2"/>
        <v>16049000</v>
      </c>
      <c r="F142" s="16"/>
      <c r="G142" s="16"/>
      <c r="H142" s="16"/>
    </row>
    <row r="143" spans="2:9">
      <c r="C143" s="16"/>
      <c r="D143" s="16"/>
      <c r="E143" s="8">
        <f t="shared" si="2"/>
        <v>16049000</v>
      </c>
      <c r="F143" s="16"/>
      <c r="G143" s="16"/>
      <c r="H143" s="16"/>
    </row>
    <row r="144" spans="2:9">
      <c r="C144" s="16"/>
      <c r="D144" s="16"/>
      <c r="E144" s="8">
        <f t="shared" si="2"/>
        <v>16049000</v>
      </c>
      <c r="F144" s="16"/>
      <c r="G144" s="16"/>
      <c r="H144" s="16"/>
    </row>
    <row r="145" spans="3:12">
      <c r="C145" s="16"/>
      <c r="D145" s="16"/>
      <c r="E145" s="8">
        <f t="shared" si="2"/>
        <v>16049000</v>
      </c>
      <c r="F145" s="16"/>
      <c r="G145" s="16"/>
      <c r="H145" s="16"/>
    </row>
    <row r="146" spans="3:12">
      <c r="C146" s="16"/>
      <c r="D146" s="16"/>
      <c r="E146" s="8">
        <f t="shared" si="2"/>
        <v>16049000</v>
      </c>
      <c r="F146" s="16"/>
      <c r="G146" s="16"/>
      <c r="H146" s="16"/>
    </row>
    <row r="147" spans="3:12">
      <c r="C147" s="16"/>
      <c r="D147" s="16"/>
      <c r="E147" s="8">
        <f t="shared" si="2"/>
        <v>16049000</v>
      </c>
      <c r="F147" s="16"/>
      <c r="G147" s="16"/>
      <c r="H147" s="16"/>
    </row>
    <row r="148" spans="3:12">
      <c r="C148" s="16"/>
      <c r="D148" s="16"/>
      <c r="E148" s="8">
        <f t="shared" si="2"/>
        <v>16049000</v>
      </c>
      <c r="F148" s="16"/>
      <c r="G148" s="16"/>
      <c r="H148" s="16"/>
    </row>
    <row r="149" spans="3:12">
      <c r="C149" s="16"/>
      <c r="D149" s="16"/>
      <c r="E149" s="8">
        <f>E148+C149+D149</f>
        <v>16049000</v>
      </c>
      <c r="F149" s="16"/>
      <c r="G149" s="16"/>
      <c r="H149" s="16"/>
    </row>
    <row r="150" spans="3:12">
      <c r="C150" s="16"/>
      <c r="D150" s="16"/>
      <c r="E150" s="8">
        <f t="shared" si="2"/>
        <v>16049000</v>
      </c>
      <c r="F150" s="16"/>
      <c r="G150" s="16"/>
      <c r="H150" s="16"/>
    </row>
    <row r="151" spans="3:12">
      <c r="C151" s="16"/>
      <c r="D151" s="16"/>
      <c r="E151" s="8">
        <f t="shared" si="2"/>
        <v>16049000</v>
      </c>
      <c r="F151" s="16"/>
      <c r="G151" s="16"/>
      <c r="H151" s="16"/>
    </row>
    <row r="152" spans="3:12">
      <c r="C152" s="16"/>
      <c r="D152" s="16">
        <v>-15000000</v>
      </c>
      <c r="E152" s="8">
        <f t="shared" si="2"/>
        <v>1049000</v>
      </c>
      <c r="F152" s="16"/>
      <c r="G152" s="16"/>
      <c r="H152" s="16"/>
      <c r="I152" s="1" t="s">
        <v>557</v>
      </c>
    </row>
    <row r="153" spans="3:12">
      <c r="C153" s="16"/>
      <c r="D153" s="16"/>
      <c r="E153" s="8">
        <f t="shared" si="2"/>
        <v>1049000</v>
      </c>
      <c r="F153" s="16"/>
      <c r="G153" s="16"/>
      <c r="H153" s="16"/>
      <c r="I153" s="2"/>
    </row>
    <row r="154" spans="3:12">
      <c r="C154" s="16"/>
      <c r="D154" s="16"/>
      <c r="E154" s="8">
        <f t="shared" si="2"/>
        <v>1049000</v>
      </c>
      <c r="F154" s="16"/>
      <c r="G154" s="16"/>
      <c r="H154" s="16"/>
      <c r="J154" s="4"/>
    </row>
    <row r="155" spans="3:12">
      <c r="C155" s="16"/>
      <c r="D155" s="16"/>
      <c r="E155" s="8">
        <f t="shared" si="2"/>
        <v>1049000</v>
      </c>
      <c r="F155" s="16"/>
      <c r="G155" s="16"/>
      <c r="H155" s="16"/>
      <c r="J155" s="4"/>
      <c r="K155" s="2"/>
      <c r="L155" s="20"/>
    </row>
    <row r="156" spans="3:12">
      <c r="C156" s="16"/>
      <c r="D156" s="16"/>
      <c r="E156" s="8">
        <f>E155+C156+D156</f>
        <v>1049000</v>
      </c>
      <c r="F156" s="16"/>
      <c r="G156" s="16"/>
      <c r="H156" s="16"/>
      <c r="J156" s="4"/>
    </row>
    <row r="157" spans="3:12">
      <c r="C157" s="4"/>
      <c r="D157" s="16"/>
      <c r="E157" s="8">
        <f t="shared" si="2"/>
        <v>1049000</v>
      </c>
      <c r="F157" s="4"/>
      <c r="G157" s="4"/>
      <c r="H157" s="4"/>
      <c r="J157" s="4"/>
    </row>
    <row r="158" spans="3:12">
      <c r="C158" s="4"/>
      <c r="D158" s="4"/>
      <c r="E158" s="8"/>
      <c r="F158" s="4"/>
      <c r="G158" s="4"/>
      <c r="H158" s="4"/>
    </row>
    <row r="159" spans="3:12">
      <c r="C159" s="4"/>
      <c r="D159" s="4"/>
      <c r="E159" s="8"/>
      <c r="F159" s="4"/>
      <c r="G159" s="4"/>
      <c r="H159" s="4"/>
    </row>
    <row r="160" spans="3:12">
      <c r="C160" s="4"/>
      <c r="D160" s="4"/>
      <c r="E160" s="8"/>
      <c r="F160" s="4"/>
      <c r="G160" s="4"/>
      <c r="H160" s="4"/>
    </row>
    <row r="161" spans="3:8">
      <c r="C161" s="4"/>
      <c r="D161" s="4"/>
      <c r="E161" s="8"/>
      <c r="F161" s="4"/>
      <c r="G161" s="4"/>
      <c r="H161" s="4"/>
    </row>
    <row r="162" spans="3:8">
      <c r="C162" s="4"/>
      <c r="D162" s="4"/>
      <c r="E162" s="8"/>
      <c r="F162" s="4"/>
      <c r="G162" s="4"/>
      <c r="H162" s="4"/>
    </row>
    <row r="163" spans="3:8">
      <c r="C163" s="4"/>
      <c r="D163" s="4"/>
      <c r="E163" s="8"/>
      <c r="F163" s="4"/>
      <c r="G163" s="4"/>
      <c r="H163" s="4"/>
    </row>
    <row r="164" spans="3:8">
      <c r="E164" s="7"/>
    </row>
    <row r="165" spans="3:8">
      <c r="E165" s="7"/>
    </row>
    <row r="166" spans="3:8">
      <c r="E166" s="7"/>
    </row>
  </sheetData>
  <pageMargins left="0.7" right="0.7" top="0.75" bottom="0.75" header="0.3" footer="0.3"/>
  <pageSetup orientation="portrait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>
  <dimension ref="A2:AJ167"/>
  <sheetViews>
    <sheetView workbookViewId="0">
      <selection activeCell="I21" sqref="I21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16096300</v>
      </c>
      <c r="F4" s="29">
        <v>0</v>
      </c>
      <c r="G4" s="13"/>
      <c r="H4" s="22">
        <v>16591400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>
      <c r="B5" s="2"/>
      <c r="C5" s="16"/>
      <c r="D5" s="16"/>
      <c r="E5" s="8">
        <f>E4+C5+D5</f>
        <v>16096300</v>
      </c>
      <c r="F5" s="17"/>
      <c r="G5" s="17"/>
      <c r="H5" s="17"/>
      <c r="K5" s="47"/>
      <c r="L5" s="70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44621</v>
      </c>
      <c r="C6" s="17"/>
      <c r="D6" s="17"/>
      <c r="E6" s="9">
        <f t="shared" ref="E6:E70" si="0">E5+C6+D6</f>
        <v>16096300</v>
      </c>
      <c r="F6" s="17"/>
      <c r="G6" s="17"/>
      <c r="H6" s="17">
        <v>200000</v>
      </c>
      <c r="I6" s="10" t="s">
        <v>1455</v>
      </c>
      <c r="J6" s="10"/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44621</v>
      </c>
      <c r="C7" s="17"/>
      <c r="D7" s="17"/>
      <c r="E7" s="9">
        <f>E6+C7+D7</f>
        <v>16096300</v>
      </c>
      <c r="F7" s="17"/>
      <c r="G7" s="17"/>
      <c r="H7" s="17">
        <v>-28400</v>
      </c>
      <c r="I7" s="10" t="s">
        <v>1458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2">
        <v>44621</v>
      </c>
      <c r="C8" s="17"/>
      <c r="D8" s="17"/>
      <c r="E8" s="9">
        <f t="shared" si="0"/>
        <v>16096300</v>
      </c>
      <c r="F8" s="17"/>
      <c r="G8" s="17"/>
      <c r="H8" s="17">
        <v>90000</v>
      </c>
      <c r="I8" s="10" t="s">
        <v>1456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2">
        <v>44621</v>
      </c>
      <c r="C9" s="17"/>
      <c r="D9" s="17"/>
      <c r="E9" s="9">
        <f t="shared" si="0"/>
        <v>16096300</v>
      </c>
      <c r="F9" s="17"/>
      <c r="G9" s="17"/>
      <c r="H9" s="17">
        <v>60000</v>
      </c>
      <c r="I9" s="10" t="s">
        <v>1457</v>
      </c>
      <c r="J9" s="10"/>
      <c r="K9" s="69"/>
      <c r="L9" s="7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44623</v>
      </c>
      <c r="C10" s="17">
        <v>97500</v>
      </c>
      <c r="D10" s="17"/>
      <c r="E10" s="9">
        <f t="shared" si="0"/>
        <v>16193800</v>
      </c>
      <c r="F10" s="17"/>
      <c r="G10" s="17"/>
      <c r="H10" s="17"/>
      <c r="I10" s="10" t="s">
        <v>1459</v>
      </c>
      <c r="J10" s="10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2">
        <v>44623</v>
      </c>
      <c r="C11" s="17">
        <v>150000</v>
      </c>
      <c r="D11" s="17"/>
      <c r="E11" s="9">
        <f t="shared" si="0"/>
        <v>16343800</v>
      </c>
      <c r="F11" s="17"/>
      <c r="G11" s="17"/>
      <c r="H11" s="17">
        <v>150000</v>
      </c>
      <c r="I11" s="10" t="s">
        <v>1460</v>
      </c>
      <c r="J11" s="50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2">
        <v>44623</v>
      </c>
      <c r="C12" s="17"/>
      <c r="D12" s="17">
        <v>-87000</v>
      </c>
      <c r="E12" s="9">
        <f t="shared" si="0"/>
        <v>16256800</v>
      </c>
      <c r="F12" s="17"/>
      <c r="G12" s="17"/>
      <c r="H12" s="17"/>
      <c r="I12" s="10" t="s">
        <v>1461</v>
      </c>
      <c r="J12" s="50"/>
      <c r="K12" s="47"/>
      <c r="L12" s="70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44624</v>
      </c>
      <c r="C13" s="17">
        <v>3000000</v>
      </c>
      <c r="D13" s="17"/>
      <c r="E13" s="9">
        <f t="shared" si="0"/>
        <v>19256800</v>
      </c>
      <c r="F13" s="17"/>
      <c r="G13" s="17"/>
      <c r="H13" s="17"/>
      <c r="I13" s="1" t="s">
        <v>1462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44627</v>
      </c>
      <c r="C14" s="17"/>
      <c r="D14" s="17">
        <v>-26000</v>
      </c>
      <c r="E14" s="9">
        <f t="shared" si="0"/>
        <v>19230800</v>
      </c>
      <c r="F14" s="17"/>
      <c r="G14" s="17"/>
      <c r="H14" s="17"/>
      <c r="I14" s="10" t="s">
        <v>583</v>
      </c>
      <c r="J14" s="50"/>
      <c r="K14" s="47"/>
      <c r="L14" s="46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44629</v>
      </c>
      <c r="C15" s="17">
        <v>85000</v>
      </c>
      <c r="D15" s="17"/>
      <c r="E15" s="9">
        <f t="shared" si="0"/>
        <v>19315800</v>
      </c>
      <c r="F15" s="17"/>
      <c r="G15" s="17"/>
      <c r="H15" s="17"/>
      <c r="I15" s="1" t="s">
        <v>1463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44629</v>
      </c>
      <c r="C16" s="17"/>
      <c r="D16" s="17">
        <v>-2500</v>
      </c>
      <c r="E16" s="9">
        <f t="shared" si="0"/>
        <v>19313300</v>
      </c>
      <c r="F16" s="17"/>
      <c r="G16" s="17"/>
      <c r="H16" s="17"/>
      <c r="I16" s="10" t="s">
        <v>1464</v>
      </c>
      <c r="J16" s="50"/>
      <c r="K16" s="69"/>
      <c r="L16" s="70"/>
      <c r="M16" s="72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44630</v>
      </c>
      <c r="C17" s="17"/>
      <c r="D17" s="17"/>
      <c r="E17" s="9">
        <f t="shared" si="0"/>
        <v>19313300</v>
      </c>
      <c r="F17" s="17"/>
      <c r="G17" s="17"/>
      <c r="H17" s="17">
        <v>-91900</v>
      </c>
      <c r="I17" s="10" t="s">
        <v>1504</v>
      </c>
      <c r="J17" s="50"/>
      <c r="K17" s="69"/>
      <c r="L17" s="70"/>
      <c r="M17" s="72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44635</v>
      </c>
      <c r="C18" s="17"/>
      <c r="D18" s="17">
        <v>-2500</v>
      </c>
      <c r="E18" s="9">
        <f t="shared" si="0"/>
        <v>19310800</v>
      </c>
      <c r="F18" s="17"/>
      <c r="G18" s="17"/>
      <c r="H18" s="17"/>
      <c r="I18" s="10" t="s">
        <v>189</v>
      </c>
      <c r="J18" s="50"/>
      <c r="K18" s="47"/>
      <c r="L18" s="70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44635</v>
      </c>
      <c r="C19" s="17">
        <v>60000</v>
      </c>
      <c r="D19" s="17"/>
      <c r="E19" s="9">
        <f t="shared" si="0"/>
        <v>19370800</v>
      </c>
      <c r="F19" s="17"/>
      <c r="G19" s="17"/>
      <c r="H19" s="17"/>
      <c r="I19" s="1" t="s">
        <v>1179</v>
      </c>
      <c r="J19" s="50"/>
      <c r="K19" s="70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44635</v>
      </c>
      <c r="C20" s="17"/>
      <c r="D20" s="17">
        <v>-6000</v>
      </c>
      <c r="E20" s="9">
        <f t="shared" si="0"/>
        <v>19364800</v>
      </c>
      <c r="F20" s="17"/>
      <c r="G20" s="17"/>
      <c r="H20" s="17"/>
      <c r="I20" s="1" t="s">
        <v>1465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2">
        <v>44637</v>
      </c>
      <c r="C21" s="17"/>
      <c r="D21" s="17"/>
      <c r="E21" s="9">
        <f t="shared" si="0"/>
        <v>19364800</v>
      </c>
      <c r="F21" s="17"/>
      <c r="G21" s="17"/>
      <c r="H21" s="17">
        <v>900000</v>
      </c>
      <c r="I21" s="1" t="s">
        <v>1466</v>
      </c>
      <c r="J21" s="50"/>
      <c r="K21" s="70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2">
        <v>44637</v>
      </c>
      <c r="C22" s="17"/>
      <c r="D22" s="17"/>
      <c r="E22" s="9">
        <f t="shared" si="0"/>
        <v>19364800</v>
      </c>
      <c r="F22" s="17"/>
      <c r="G22" s="36"/>
      <c r="H22" s="17">
        <v>-200000</v>
      </c>
      <c r="I22" s="10" t="s">
        <v>1467</v>
      </c>
      <c r="J22" s="50"/>
      <c r="K22" s="70"/>
      <c r="L22" s="70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">
        <v>44637</v>
      </c>
      <c r="C23" s="17"/>
      <c r="D23" s="17"/>
      <c r="E23" s="9">
        <f t="shared" si="0"/>
        <v>19364800</v>
      </c>
      <c r="F23" s="17"/>
      <c r="G23" s="36"/>
      <c r="H23" s="17">
        <v>-350000</v>
      </c>
      <c r="I23" s="10" t="s">
        <v>1468</v>
      </c>
      <c r="J23" s="50"/>
      <c r="K23" s="70"/>
      <c r="L23" s="70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>
        <v>44637</v>
      </c>
      <c r="C24" s="17"/>
      <c r="D24" s="17"/>
      <c r="E24" s="9">
        <f t="shared" si="0"/>
        <v>19364800</v>
      </c>
      <c r="F24" s="17"/>
      <c r="G24" s="17"/>
      <c r="H24" s="17">
        <v>310000</v>
      </c>
      <c r="I24" s="10" t="s">
        <v>1469</v>
      </c>
      <c r="J24" s="50"/>
      <c r="K24" s="70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2">
        <v>44637</v>
      </c>
      <c r="C25" s="17"/>
      <c r="D25" s="17">
        <v>-40000</v>
      </c>
      <c r="E25" s="9">
        <f t="shared" si="0"/>
        <v>19324800</v>
      </c>
      <c r="F25" s="17"/>
      <c r="G25" s="17"/>
      <c r="H25" s="17"/>
      <c r="I25" s="1" t="s">
        <v>1470</v>
      </c>
      <c r="J25" s="50"/>
      <c r="K25" s="70"/>
      <c r="L25" s="69"/>
      <c r="M25" s="69"/>
      <c r="N25" s="70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2">
        <v>44637</v>
      </c>
      <c r="C26" s="17">
        <v>175000</v>
      </c>
      <c r="D26" s="17"/>
      <c r="E26" s="9">
        <f t="shared" si="0"/>
        <v>19499800</v>
      </c>
      <c r="F26" s="17"/>
      <c r="G26" s="17"/>
      <c r="H26" s="17"/>
      <c r="I26" s="10" t="s">
        <v>1471</v>
      </c>
      <c r="J26" s="50"/>
      <c r="K26" s="70"/>
      <c r="L26" s="69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44638</v>
      </c>
      <c r="C27" s="17">
        <v>50000</v>
      </c>
      <c r="D27" s="17"/>
      <c r="E27" s="9">
        <f t="shared" si="0"/>
        <v>19549800</v>
      </c>
      <c r="F27" s="17"/>
      <c r="G27" s="17"/>
      <c r="H27" s="17"/>
      <c r="I27" s="1" t="s">
        <v>1472</v>
      </c>
      <c r="J27" s="50"/>
      <c r="K27" s="70"/>
      <c r="L27" s="69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44642</v>
      </c>
      <c r="C28" s="17">
        <v>12000</v>
      </c>
      <c r="D28" s="17"/>
      <c r="E28" s="9">
        <f t="shared" si="0"/>
        <v>19561800</v>
      </c>
      <c r="F28" s="17"/>
      <c r="G28" s="17"/>
      <c r="H28" s="17"/>
      <c r="I28" s="1" t="s">
        <v>1179</v>
      </c>
      <c r="J28" s="50"/>
      <c r="K28" s="70"/>
      <c r="L28" s="69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44642</v>
      </c>
      <c r="C29" s="17">
        <v>1471500</v>
      </c>
      <c r="D29" s="17"/>
      <c r="E29" s="9">
        <f t="shared" si="0"/>
        <v>21033300</v>
      </c>
      <c r="F29" s="17"/>
      <c r="G29" s="17"/>
      <c r="H29" s="17"/>
      <c r="I29" s="10" t="s">
        <v>1484</v>
      </c>
      <c r="J29" s="50"/>
      <c r="K29" s="70"/>
      <c r="L29" s="69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2">
        <v>44643</v>
      </c>
      <c r="C30" s="17">
        <v>3000000</v>
      </c>
      <c r="D30" s="17"/>
      <c r="E30" s="9">
        <f t="shared" si="0"/>
        <v>24033300</v>
      </c>
      <c r="F30" s="17"/>
      <c r="G30" s="17"/>
      <c r="H30" s="17"/>
      <c r="I30" s="1" t="s">
        <v>1462</v>
      </c>
      <c r="J30" s="20"/>
      <c r="K30" s="70"/>
      <c r="L30" s="69"/>
      <c r="M30" s="69"/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2">
        <v>44643</v>
      </c>
      <c r="C31" s="17"/>
      <c r="D31" s="17"/>
      <c r="E31" s="9">
        <f t="shared" si="0"/>
        <v>24033300</v>
      </c>
      <c r="F31" s="17"/>
      <c r="G31" s="17"/>
      <c r="H31" s="17">
        <v>-31000</v>
      </c>
      <c r="I31" s="1" t="s">
        <v>1486</v>
      </c>
      <c r="J31" s="20"/>
      <c r="K31" s="70"/>
      <c r="L31" s="69"/>
      <c r="M31" s="72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2">
        <v>44644</v>
      </c>
      <c r="C32" s="17">
        <v>25000</v>
      </c>
      <c r="D32" s="17"/>
      <c r="E32" s="9">
        <f t="shared" si="0"/>
        <v>24058300</v>
      </c>
      <c r="F32" s="17"/>
      <c r="G32" s="17"/>
      <c r="H32" s="17"/>
      <c r="I32" s="1" t="s">
        <v>1485</v>
      </c>
      <c r="J32" s="20"/>
      <c r="K32" s="70"/>
      <c r="L32" s="69"/>
      <c r="M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36">
      <c r="B33" s="32">
        <v>44648</v>
      </c>
      <c r="C33" s="17"/>
      <c r="D33" s="17"/>
      <c r="E33" s="9">
        <f t="shared" si="0"/>
        <v>24058300</v>
      </c>
      <c r="F33" s="17"/>
      <c r="G33" s="17"/>
      <c r="H33" s="17">
        <v>-258900</v>
      </c>
      <c r="I33" s="10" t="s">
        <v>917</v>
      </c>
      <c r="J33" s="20"/>
      <c r="K33" s="70"/>
      <c r="L33" s="69"/>
      <c r="M33" s="72"/>
      <c r="N33" s="72"/>
      <c r="O33" s="69"/>
      <c r="P33" s="70"/>
      <c r="Q33" s="70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36">
      <c r="B34" s="32">
        <v>44648</v>
      </c>
      <c r="C34" s="17"/>
      <c r="D34" s="17"/>
      <c r="E34" s="9">
        <f t="shared" si="0"/>
        <v>24058300</v>
      </c>
      <c r="F34" s="17"/>
      <c r="G34" s="17"/>
      <c r="H34" s="17">
        <v>-108300</v>
      </c>
      <c r="I34" s="1" t="s">
        <v>977</v>
      </c>
      <c r="J34" s="20"/>
      <c r="K34" s="70"/>
      <c r="L34" s="69"/>
      <c r="M34" s="72"/>
      <c r="N34" s="72"/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36">
      <c r="B35" s="32">
        <v>44650</v>
      </c>
      <c r="C35" s="17"/>
      <c r="D35" s="17"/>
      <c r="E35" s="9">
        <f t="shared" si="0"/>
        <v>24058300</v>
      </c>
      <c r="F35" s="17"/>
      <c r="G35" s="17"/>
      <c r="H35" s="17">
        <v>-285000</v>
      </c>
      <c r="I35" s="1" t="s">
        <v>1487</v>
      </c>
      <c r="J35" s="20"/>
      <c r="K35" s="70"/>
      <c r="L35" s="69"/>
      <c r="M35" s="69"/>
      <c r="N35" s="69"/>
      <c r="O35" s="69"/>
      <c r="P35" s="70"/>
      <c r="Q35" s="70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36">
      <c r="B36" s="32">
        <v>44650</v>
      </c>
      <c r="C36" s="17"/>
      <c r="D36" s="17"/>
      <c r="E36" s="9">
        <f t="shared" si="0"/>
        <v>24058300</v>
      </c>
      <c r="F36" s="17"/>
      <c r="G36" s="17"/>
      <c r="H36" s="17">
        <v>-285000</v>
      </c>
      <c r="I36" s="10" t="s">
        <v>689</v>
      </c>
      <c r="J36" s="20"/>
      <c r="K36" s="70"/>
      <c r="L36" s="69"/>
      <c r="M36" s="69"/>
      <c r="N36" s="69"/>
      <c r="O36" s="69"/>
      <c r="P36" s="69"/>
      <c r="Q36" s="70"/>
      <c r="R36" s="70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36">
      <c r="B37" s="2">
        <v>44650</v>
      </c>
      <c r="C37" s="17"/>
      <c r="D37" s="17"/>
      <c r="E37" s="9">
        <f t="shared" si="0"/>
        <v>24058300</v>
      </c>
      <c r="F37" s="17"/>
      <c r="G37" s="17"/>
      <c r="H37" s="17">
        <v>70000</v>
      </c>
      <c r="I37" s="10" t="s">
        <v>1490</v>
      </c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36">
      <c r="B38" s="2">
        <v>44650</v>
      </c>
      <c r="C38" s="17"/>
      <c r="D38" s="17"/>
      <c r="E38" s="9">
        <f t="shared" si="0"/>
        <v>24058300</v>
      </c>
      <c r="F38" s="17"/>
      <c r="G38" s="17"/>
      <c r="H38" s="17">
        <v>100000</v>
      </c>
      <c r="I38" s="10" t="s">
        <v>1491</v>
      </c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36">
      <c r="B39" s="2">
        <v>44650</v>
      </c>
      <c r="C39" s="17"/>
      <c r="D39" s="17"/>
      <c r="E39" s="9">
        <f t="shared" si="0"/>
        <v>24058300</v>
      </c>
      <c r="F39" s="17"/>
      <c r="G39" s="17"/>
      <c r="H39" s="17">
        <v>100000</v>
      </c>
      <c r="I39" s="10" t="s">
        <v>1492</v>
      </c>
      <c r="K39" s="69"/>
      <c r="L39" s="69"/>
      <c r="M39" s="69"/>
      <c r="N39" s="72"/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36">
      <c r="B40" s="32">
        <v>44650</v>
      </c>
      <c r="C40" s="17"/>
      <c r="D40" s="17"/>
      <c r="E40" s="9">
        <f t="shared" si="0"/>
        <v>24058300</v>
      </c>
      <c r="F40" s="17"/>
      <c r="G40" s="17"/>
      <c r="H40" s="17">
        <v>200000</v>
      </c>
      <c r="I40" s="1" t="s">
        <v>1493</v>
      </c>
      <c r="M40" s="69"/>
      <c r="N40" s="72"/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36">
      <c r="B41" s="32">
        <v>44651</v>
      </c>
      <c r="C41" s="17"/>
      <c r="D41" s="17">
        <v>-26000</v>
      </c>
      <c r="E41" s="9">
        <f t="shared" si="0"/>
        <v>24032300</v>
      </c>
      <c r="F41" s="17">
        <v>-13000</v>
      </c>
      <c r="G41" s="17"/>
      <c r="I41" s="1" t="s">
        <v>1489</v>
      </c>
      <c r="M41" s="70"/>
      <c r="P41" s="20"/>
      <c r="R41" s="20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36">
      <c r="B42" s="32">
        <v>44651</v>
      </c>
      <c r="C42" s="17">
        <v>460000</v>
      </c>
      <c r="D42" s="17"/>
      <c r="E42" s="9">
        <f t="shared" si="0"/>
        <v>24492300</v>
      </c>
      <c r="F42" s="17"/>
      <c r="G42" s="17"/>
      <c r="I42" s="1" t="s">
        <v>1179</v>
      </c>
      <c r="M42" s="70"/>
      <c r="P42" s="20"/>
      <c r="Q42" s="4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36">
      <c r="B43" s="32"/>
      <c r="C43" s="17"/>
      <c r="D43" s="17"/>
      <c r="E43" s="9">
        <f t="shared" si="0"/>
        <v>24492300</v>
      </c>
      <c r="F43" s="17">
        <f>SUM(F4:F42)</f>
        <v>-13000</v>
      </c>
      <c r="G43" s="17"/>
      <c r="H43" s="16">
        <f>SUM(H4:H42)</f>
        <v>17132900</v>
      </c>
      <c r="M43" s="70"/>
      <c r="N43" s="69"/>
      <c r="O43" s="69"/>
      <c r="P43" s="70"/>
      <c r="Q43" s="70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36">
      <c r="C44" s="17"/>
      <c r="D44" s="17"/>
      <c r="E44" s="9">
        <f t="shared" si="0"/>
        <v>24492300</v>
      </c>
      <c r="F44" s="17"/>
      <c r="G44" s="17"/>
      <c r="H44" s="16">
        <f>H43-F43</f>
        <v>17145900</v>
      </c>
      <c r="J44" s="10"/>
      <c r="K44" s="69"/>
      <c r="L44" s="70"/>
      <c r="M44" s="70"/>
      <c r="N44" s="69"/>
      <c r="O44" s="69"/>
      <c r="P44" s="70"/>
      <c r="R44" s="70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36">
      <c r="C45" s="17"/>
      <c r="D45" s="17"/>
      <c r="E45" s="9">
        <f t="shared" si="0"/>
        <v>24492300</v>
      </c>
      <c r="F45" s="17"/>
      <c r="G45" s="17"/>
      <c r="K45" s="69"/>
      <c r="L45" s="69"/>
      <c r="M45" s="70"/>
      <c r="N45" s="47"/>
      <c r="O45" s="69"/>
      <c r="P45" s="70"/>
      <c r="Q45" s="75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36">
      <c r="B46" s="2">
        <v>44651</v>
      </c>
      <c r="C46" s="17"/>
      <c r="D46" s="17"/>
      <c r="E46" s="9">
        <f t="shared" si="0"/>
        <v>24492300</v>
      </c>
      <c r="F46" s="17"/>
      <c r="G46" s="17"/>
      <c r="H46" s="17">
        <v>-2000000</v>
      </c>
      <c r="I46" s="10" t="s">
        <v>41</v>
      </c>
      <c r="J46" s="10"/>
      <c r="K46" s="69"/>
      <c r="L46" s="70"/>
      <c r="M46" s="70"/>
      <c r="N46" s="47"/>
      <c r="O46" s="69"/>
      <c r="P46" s="69"/>
      <c r="Q46" s="70"/>
      <c r="R46" s="70"/>
      <c r="S46" s="69"/>
      <c r="T46" s="69"/>
      <c r="U46" s="69"/>
      <c r="V46" s="69"/>
      <c r="W46" s="69"/>
      <c r="X46" s="69"/>
      <c r="Y46" s="69"/>
      <c r="Z46" s="69"/>
      <c r="AA46" s="69"/>
      <c r="AB46" s="69"/>
      <c r="AC46" s="10"/>
      <c r="AD46" s="10"/>
      <c r="AE46" s="10"/>
      <c r="AF46" s="10"/>
      <c r="AG46" s="10"/>
      <c r="AH46" s="10"/>
      <c r="AI46" s="10"/>
      <c r="AJ46" s="10"/>
    </row>
    <row r="47" spans="2:36">
      <c r="B47" s="32">
        <v>44651</v>
      </c>
      <c r="C47" s="17"/>
      <c r="D47" s="17">
        <v>-2000000</v>
      </c>
      <c r="E47" s="9">
        <f t="shared" si="0"/>
        <v>22492300</v>
      </c>
      <c r="F47" s="17"/>
      <c r="G47" s="17"/>
      <c r="I47" s="10" t="s">
        <v>42</v>
      </c>
      <c r="J47" s="10"/>
      <c r="K47" s="69"/>
      <c r="L47" s="70"/>
      <c r="M47" s="70"/>
      <c r="N47" s="47"/>
      <c r="O47" s="69"/>
      <c r="P47" s="69"/>
      <c r="Q47" s="70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  <c r="AC47" s="10"/>
      <c r="AD47" s="10"/>
      <c r="AE47" s="10"/>
      <c r="AF47" s="10"/>
      <c r="AG47" s="10"/>
      <c r="AH47" s="10"/>
      <c r="AI47" s="10"/>
      <c r="AJ47" s="10"/>
    </row>
    <row r="48" spans="2:36">
      <c r="B48" s="28" t="s">
        <v>47</v>
      </c>
      <c r="C48" s="22"/>
      <c r="D48" s="22"/>
      <c r="E48" s="14">
        <f t="shared" si="0"/>
        <v>22492300</v>
      </c>
      <c r="F48" s="22"/>
      <c r="G48" s="22"/>
      <c r="H48" s="22">
        <f>H44+H46</f>
        <v>15145900</v>
      </c>
      <c r="J48" s="10"/>
      <c r="K48" s="69"/>
      <c r="L48" s="70"/>
      <c r="M48" s="70"/>
      <c r="N48" s="47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  <c r="AC48" s="10"/>
      <c r="AD48" s="10"/>
      <c r="AE48" s="10"/>
      <c r="AF48" s="10"/>
      <c r="AG48" s="10"/>
      <c r="AH48" s="10"/>
      <c r="AI48" s="10"/>
      <c r="AJ48" s="10"/>
    </row>
    <row r="49" spans="1:36">
      <c r="B49" s="32"/>
      <c r="C49" s="17"/>
      <c r="D49" s="17"/>
      <c r="E49" s="9">
        <f t="shared" si="0"/>
        <v>22492300</v>
      </c>
      <c r="F49" s="17"/>
      <c r="G49" s="17"/>
      <c r="H49" s="17"/>
      <c r="I49" s="10"/>
      <c r="J49" s="50"/>
      <c r="K49" s="69"/>
      <c r="L49" s="70"/>
      <c r="M49" s="70"/>
      <c r="N49" s="69" t="s">
        <v>1476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  <c r="AC49" s="10"/>
      <c r="AD49" s="10"/>
      <c r="AE49" s="10"/>
      <c r="AF49" s="10"/>
      <c r="AG49" s="10"/>
      <c r="AH49" s="10"/>
      <c r="AI49" s="10"/>
      <c r="AJ49" s="10"/>
    </row>
    <row r="50" spans="1:36">
      <c r="B50" s="32"/>
      <c r="C50" s="17"/>
      <c r="D50" s="17"/>
      <c r="E50" s="9">
        <f t="shared" si="0"/>
        <v>22492300</v>
      </c>
      <c r="F50" s="17"/>
      <c r="G50" s="17"/>
      <c r="H50" s="17"/>
      <c r="I50" s="10"/>
      <c r="J50" s="50"/>
      <c r="K50" s="69"/>
      <c r="L50" s="70"/>
      <c r="M50" s="69"/>
      <c r="N50" s="1" t="s">
        <v>1477</v>
      </c>
      <c r="O50" s="69" t="s">
        <v>1478</v>
      </c>
      <c r="P50" s="69" t="s">
        <v>440</v>
      </c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  <c r="AC50" s="10"/>
      <c r="AD50" s="10"/>
      <c r="AE50" s="10"/>
      <c r="AF50" s="10"/>
      <c r="AG50" s="10"/>
      <c r="AH50" s="10"/>
      <c r="AI50" s="10"/>
      <c r="AJ50" s="10"/>
    </row>
    <row r="51" spans="1:36">
      <c r="B51" s="32"/>
      <c r="C51" s="17"/>
      <c r="D51" s="17"/>
      <c r="E51" s="9">
        <f t="shared" si="0"/>
        <v>22492300</v>
      </c>
      <c r="F51" s="17"/>
      <c r="G51" s="17"/>
      <c r="H51" s="17"/>
      <c r="I51" s="10"/>
      <c r="J51" s="50"/>
      <c r="K51" s="69"/>
      <c r="L51" s="70"/>
      <c r="M51" s="69"/>
      <c r="N51" s="72">
        <v>72</v>
      </c>
      <c r="O51" s="69" t="s">
        <v>1473</v>
      </c>
      <c r="P51" s="70">
        <v>6700</v>
      </c>
      <c r="Q51" s="70">
        <f>N51*P51</f>
        <v>482400</v>
      </c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  <c r="AC51" s="10"/>
      <c r="AD51" s="10"/>
      <c r="AE51" s="10"/>
      <c r="AF51" s="10"/>
      <c r="AG51" s="10"/>
      <c r="AH51" s="10"/>
      <c r="AI51" s="10"/>
      <c r="AJ51" s="10"/>
    </row>
    <row r="52" spans="1:36">
      <c r="B52" s="32"/>
      <c r="C52" s="17"/>
      <c r="D52" s="17"/>
      <c r="E52" s="9">
        <f t="shared" si="0"/>
        <v>22492300</v>
      </c>
      <c r="F52" s="17"/>
      <c r="G52" s="17"/>
      <c r="H52" s="17">
        <v>700000</v>
      </c>
      <c r="I52" s="10" t="s">
        <v>1450</v>
      </c>
      <c r="J52" s="50"/>
      <c r="K52" s="69"/>
      <c r="L52" s="70"/>
      <c r="M52" s="69"/>
      <c r="N52" s="72">
        <v>102</v>
      </c>
      <c r="O52" s="69" t="s">
        <v>1474</v>
      </c>
      <c r="P52" s="70">
        <v>6200</v>
      </c>
      <c r="Q52" s="70">
        <f t="shared" ref="Q52" si="1">N52*P52</f>
        <v>632400</v>
      </c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  <c r="AC52" s="10"/>
      <c r="AD52" s="10"/>
      <c r="AE52" s="10"/>
      <c r="AF52" s="10"/>
      <c r="AG52" s="10"/>
      <c r="AH52" s="10"/>
      <c r="AI52" s="10"/>
      <c r="AJ52" s="10"/>
    </row>
    <row r="53" spans="1:36">
      <c r="B53" s="32"/>
      <c r="C53" s="17"/>
      <c r="D53" s="17"/>
      <c r="E53" s="9">
        <f t="shared" si="0"/>
        <v>22492300</v>
      </c>
      <c r="F53" s="17"/>
      <c r="G53" s="17"/>
      <c r="H53" s="17"/>
      <c r="I53" s="10"/>
      <c r="J53" s="54"/>
      <c r="K53" s="73"/>
      <c r="L53" s="70"/>
      <c r="M53" s="69"/>
      <c r="N53" s="1">
        <v>2</v>
      </c>
      <c r="O53" s="69" t="s">
        <v>1479</v>
      </c>
      <c r="P53" s="20">
        <f>P52*0.6</f>
        <v>3720</v>
      </c>
      <c r="R53" s="20">
        <f>N53*P53</f>
        <v>7440</v>
      </c>
      <c r="S53" s="69"/>
      <c r="T53" s="69"/>
      <c r="U53" s="69"/>
      <c r="V53" s="69"/>
      <c r="W53" s="69"/>
      <c r="X53" s="69"/>
      <c r="Y53" s="69"/>
      <c r="Z53" s="69"/>
      <c r="AA53" s="69"/>
      <c r="AB53" s="69"/>
      <c r="AC53" s="10"/>
      <c r="AD53" s="10"/>
      <c r="AE53" s="10"/>
      <c r="AF53" s="10"/>
      <c r="AG53" s="10"/>
      <c r="AH53" s="10"/>
      <c r="AI53" s="10"/>
      <c r="AJ53" s="10"/>
    </row>
    <row r="54" spans="1:36">
      <c r="B54" s="32"/>
      <c r="C54" s="17"/>
      <c r="D54" s="17"/>
      <c r="E54" s="9">
        <f t="shared" si="0"/>
        <v>22492300</v>
      </c>
      <c r="F54" s="17"/>
      <c r="G54" s="17"/>
      <c r="H54" s="17"/>
      <c r="I54" s="10"/>
      <c r="J54" s="50"/>
      <c r="K54" s="70"/>
      <c r="L54" s="72"/>
      <c r="M54" s="72"/>
      <c r="P54" s="20">
        <f>P52-P53</f>
        <v>2480</v>
      </c>
      <c r="Q54" s="4">
        <f>(P54*N53)</f>
        <v>4960</v>
      </c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  <c r="AC54" s="10"/>
      <c r="AD54" s="10"/>
      <c r="AE54" s="10"/>
      <c r="AF54" s="10"/>
      <c r="AG54" s="10"/>
      <c r="AH54" s="10"/>
      <c r="AI54" s="10"/>
      <c r="AJ54" s="10"/>
    </row>
    <row r="55" spans="1:36">
      <c r="B55" s="32"/>
      <c r="C55" s="17"/>
      <c r="D55" s="17"/>
      <c r="E55" s="9">
        <f t="shared" si="0"/>
        <v>22492300</v>
      </c>
      <c r="F55" s="17"/>
      <c r="G55" s="17"/>
      <c r="H55" s="17"/>
      <c r="I55" s="10"/>
      <c r="J55" s="54"/>
      <c r="K55" s="73"/>
      <c r="L55" s="72"/>
      <c r="M55" s="72"/>
      <c r="N55" s="69">
        <v>124</v>
      </c>
      <c r="O55" s="69" t="s">
        <v>1475</v>
      </c>
      <c r="P55" s="70">
        <v>5500</v>
      </c>
      <c r="Q55" s="70">
        <f>N55*P55</f>
        <v>682000</v>
      </c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  <c r="AC55" s="10"/>
      <c r="AD55" s="10"/>
      <c r="AE55" s="10"/>
      <c r="AF55" s="10"/>
      <c r="AG55" s="10"/>
      <c r="AH55" s="10"/>
      <c r="AI55" s="10"/>
      <c r="AJ55" s="10"/>
    </row>
    <row r="56" spans="1:36">
      <c r="A56" s="10"/>
      <c r="B56" s="32"/>
      <c r="C56" s="17"/>
      <c r="D56" s="17"/>
      <c r="E56" s="9">
        <f t="shared" si="0"/>
        <v>22492300</v>
      </c>
      <c r="F56" s="17"/>
      <c r="G56" s="17"/>
      <c r="H56" s="17"/>
      <c r="I56" s="10"/>
      <c r="J56" s="50"/>
      <c r="K56" s="70"/>
      <c r="L56" s="47"/>
      <c r="M56" s="69"/>
      <c r="N56" s="69">
        <v>128</v>
      </c>
      <c r="O56" s="69" t="s">
        <v>1480</v>
      </c>
      <c r="P56" s="70">
        <f>P55*0.6</f>
        <v>3300</v>
      </c>
      <c r="R56" s="70">
        <f>N56*P56</f>
        <v>422400</v>
      </c>
      <c r="S56" s="69"/>
      <c r="T56" s="69"/>
      <c r="U56" s="69"/>
      <c r="V56" s="69"/>
      <c r="W56" s="69"/>
      <c r="X56" s="69"/>
      <c r="Y56" s="69"/>
      <c r="Z56" s="69"/>
      <c r="AA56" s="69"/>
      <c r="AB56" s="69"/>
      <c r="AC56" s="10"/>
      <c r="AD56" s="10"/>
      <c r="AE56" s="10"/>
      <c r="AF56" s="10"/>
      <c r="AG56" s="10"/>
      <c r="AH56" s="10"/>
      <c r="AI56" s="10"/>
      <c r="AJ56" s="10"/>
    </row>
    <row r="57" spans="1:36">
      <c r="B57" s="32"/>
      <c r="C57" s="17"/>
      <c r="D57" s="17"/>
      <c r="E57" s="9">
        <f t="shared" si="0"/>
        <v>22492300</v>
      </c>
      <c r="F57" s="17"/>
      <c r="G57" s="17"/>
      <c r="H57" s="17"/>
      <c r="I57" s="10"/>
      <c r="J57" s="50"/>
      <c r="K57" s="70"/>
      <c r="L57" s="47"/>
      <c r="M57" s="69"/>
      <c r="N57" s="47"/>
      <c r="O57" s="69"/>
      <c r="P57" s="70">
        <f>P55-P56</f>
        <v>2200</v>
      </c>
      <c r="Q57" s="75">
        <f>(N56*P57)</f>
        <v>281600</v>
      </c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  <c r="AC57" s="10"/>
      <c r="AD57" s="10"/>
      <c r="AE57" s="10"/>
      <c r="AF57" s="10"/>
      <c r="AG57" s="10"/>
      <c r="AH57" s="10"/>
      <c r="AI57" s="10"/>
      <c r="AJ57" s="10"/>
    </row>
    <row r="58" spans="1:36">
      <c r="B58" s="32"/>
      <c r="C58" s="17"/>
      <c r="D58" s="17"/>
      <c r="E58" s="9">
        <f t="shared" si="0"/>
        <v>22492300</v>
      </c>
      <c r="F58" s="17"/>
      <c r="G58" s="17"/>
      <c r="I58" s="10"/>
      <c r="J58" s="50"/>
      <c r="K58" s="70"/>
      <c r="L58" s="47"/>
      <c r="M58" s="69"/>
      <c r="N58" s="47"/>
      <c r="O58" s="69"/>
      <c r="P58" s="69"/>
      <c r="Q58" s="70">
        <f>SUM(Q51:Q57)</f>
        <v>2083360</v>
      </c>
      <c r="R58" s="71">
        <f>SUM(R53:R57)</f>
        <v>429840</v>
      </c>
      <c r="S58" s="76" t="s">
        <v>1481</v>
      </c>
      <c r="T58" s="69"/>
      <c r="U58" s="69"/>
      <c r="V58" s="69"/>
      <c r="W58" s="69"/>
      <c r="X58" s="69"/>
      <c r="Y58" s="69"/>
      <c r="Z58" s="69"/>
      <c r="AA58" s="69"/>
      <c r="AB58" s="69"/>
      <c r="AC58" s="10"/>
      <c r="AD58" s="10"/>
      <c r="AE58" s="10"/>
      <c r="AF58" s="10"/>
      <c r="AG58" s="10"/>
      <c r="AH58" s="10"/>
      <c r="AI58" s="10"/>
      <c r="AJ58" s="10"/>
    </row>
    <row r="59" spans="1:36">
      <c r="A59" s="48"/>
      <c r="B59" s="32"/>
      <c r="C59" s="17"/>
      <c r="D59" s="17"/>
      <c r="E59" s="9">
        <f t="shared" si="0"/>
        <v>22492300</v>
      </c>
      <c r="F59" s="17"/>
      <c r="G59" s="17"/>
      <c r="H59" s="17"/>
      <c r="I59" s="10"/>
      <c r="J59" s="50"/>
      <c r="K59" s="70"/>
      <c r="L59" s="47"/>
      <c r="M59" s="69"/>
      <c r="N59" s="47"/>
      <c r="O59" s="69"/>
      <c r="P59" s="69"/>
      <c r="Q59" s="70">
        <f>Q58/2</f>
        <v>1041680</v>
      </c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  <c r="AC59" s="10"/>
      <c r="AD59" s="10"/>
      <c r="AE59" s="10"/>
      <c r="AF59" s="10"/>
      <c r="AG59" s="10"/>
      <c r="AH59" s="10"/>
      <c r="AI59" s="10"/>
      <c r="AJ59" s="10"/>
    </row>
    <row r="60" spans="1:36">
      <c r="B60" s="2"/>
      <c r="C60" s="17"/>
      <c r="D60" s="17"/>
      <c r="E60" s="9">
        <f t="shared" si="0"/>
        <v>22492300</v>
      </c>
      <c r="F60" s="17"/>
      <c r="G60" s="17"/>
      <c r="H60" s="17"/>
      <c r="I60" s="10"/>
      <c r="J60" s="50"/>
      <c r="K60" s="70"/>
      <c r="L60" s="47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  <c r="AC60" s="10"/>
      <c r="AD60" s="10"/>
      <c r="AE60" s="10"/>
      <c r="AF60" s="10"/>
      <c r="AG60" s="10"/>
      <c r="AH60" s="10"/>
      <c r="AI60" s="10"/>
      <c r="AJ60" s="10"/>
    </row>
    <row r="61" spans="1:36">
      <c r="B61" s="2"/>
      <c r="C61" s="17"/>
      <c r="D61" s="17"/>
      <c r="E61" s="9">
        <f t="shared" si="0"/>
        <v>22492300</v>
      </c>
      <c r="F61" s="17"/>
      <c r="G61" s="17"/>
      <c r="H61" s="17"/>
      <c r="I61" s="10"/>
      <c r="J61" s="50"/>
      <c r="K61" s="70"/>
      <c r="L61" s="47"/>
      <c r="M61" s="69"/>
      <c r="N61" s="69"/>
      <c r="O61" s="69"/>
      <c r="P61" s="69"/>
      <c r="Q61" s="69"/>
      <c r="R61" s="70">
        <f>Q59+R58</f>
        <v>1471520</v>
      </c>
      <c r="S61" s="69" t="s">
        <v>1482</v>
      </c>
      <c r="T61" s="69"/>
      <c r="U61" s="69"/>
      <c r="V61" s="69"/>
      <c r="W61" s="69"/>
      <c r="X61" s="69"/>
      <c r="Y61" s="69"/>
      <c r="Z61" s="69"/>
      <c r="AA61" s="69"/>
      <c r="AB61" s="69"/>
      <c r="AC61" s="10"/>
      <c r="AD61" s="10"/>
      <c r="AE61" s="10"/>
      <c r="AF61" s="10"/>
      <c r="AG61" s="10"/>
      <c r="AH61" s="10"/>
      <c r="AI61" s="10"/>
      <c r="AJ61" s="10"/>
    </row>
    <row r="62" spans="1:36">
      <c r="B62" s="2"/>
      <c r="C62" s="17"/>
      <c r="D62" s="17"/>
      <c r="E62" s="9">
        <f t="shared" si="0"/>
        <v>22492300</v>
      </c>
      <c r="F62" s="17"/>
      <c r="G62" s="17"/>
      <c r="H62" s="17"/>
      <c r="I62" s="10"/>
      <c r="J62" s="50"/>
      <c r="K62" s="70"/>
      <c r="L62" s="69"/>
      <c r="M62" s="69"/>
      <c r="N62" s="69"/>
      <c r="O62" s="69"/>
      <c r="P62" s="69"/>
      <c r="Q62" s="69"/>
      <c r="R62" s="70">
        <f>(Q58+R58)-R61</f>
        <v>1041680</v>
      </c>
      <c r="S62" s="69" t="s">
        <v>1483</v>
      </c>
      <c r="T62" s="69"/>
      <c r="U62" s="69"/>
      <c r="V62" s="69"/>
      <c r="W62" s="69"/>
      <c r="X62" s="69"/>
      <c r="Y62" s="69"/>
      <c r="Z62" s="69"/>
      <c r="AA62" s="69"/>
      <c r="AB62" s="69"/>
      <c r="AC62" s="10"/>
      <c r="AD62" s="10"/>
      <c r="AE62" s="10"/>
      <c r="AF62" s="10"/>
      <c r="AG62" s="10"/>
      <c r="AH62" s="10"/>
      <c r="AI62" s="10"/>
      <c r="AJ62" s="10"/>
    </row>
    <row r="63" spans="1:36">
      <c r="B63" s="2"/>
      <c r="C63" s="17"/>
      <c r="D63" s="17"/>
      <c r="E63" s="9">
        <f t="shared" si="0"/>
        <v>22492300</v>
      </c>
      <c r="F63" s="17"/>
      <c r="G63" s="17"/>
      <c r="H63" s="17"/>
      <c r="I63" s="10"/>
      <c r="J63" s="54"/>
      <c r="K63" s="73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  <c r="AC63" s="10"/>
      <c r="AD63" s="10"/>
      <c r="AE63" s="10"/>
      <c r="AF63" s="10"/>
      <c r="AG63" s="10"/>
      <c r="AH63" s="10"/>
      <c r="AI63" s="10"/>
      <c r="AJ63" s="10"/>
    </row>
    <row r="64" spans="1:36">
      <c r="B64" s="32"/>
      <c r="C64" s="17"/>
      <c r="D64" s="17"/>
      <c r="E64" s="9">
        <f t="shared" si="0"/>
        <v>22492300</v>
      </c>
      <c r="F64" s="17"/>
      <c r="G64" s="17"/>
      <c r="H64" s="17"/>
      <c r="I64" s="10"/>
      <c r="J64" s="54"/>
      <c r="K64" s="72"/>
      <c r="L64" s="47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10"/>
      <c r="AD64" s="10"/>
      <c r="AE64" s="10"/>
      <c r="AF64" s="10"/>
      <c r="AG64" s="10"/>
      <c r="AH64" s="10"/>
      <c r="AI64" s="10"/>
      <c r="AJ64" s="10"/>
    </row>
    <row r="65" spans="2:36">
      <c r="B65" s="39"/>
      <c r="C65" s="36"/>
      <c r="D65" s="36"/>
      <c r="E65" s="9">
        <f t="shared" si="0"/>
        <v>22492300</v>
      </c>
      <c r="F65" s="36"/>
      <c r="G65" s="36"/>
      <c r="H65" s="36"/>
      <c r="J65" s="54"/>
      <c r="K65" s="72"/>
      <c r="L65" s="47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  <c r="AB65" s="69"/>
      <c r="AC65" s="10"/>
      <c r="AD65" s="10"/>
      <c r="AE65" s="10"/>
      <c r="AF65" s="10"/>
      <c r="AG65" s="10"/>
      <c r="AH65" s="10"/>
      <c r="AI65" s="10"/>
      <c r="AJ65" s="10"/>
    </row>
    <row r="66" spans="2:36">
      <c r="B66" s="32"/>
      <c r="C66" s="17"/>
      <c r="D66" s="17"/>
      <c r="E66" s="9">
        <f t="shared" si="0"/>
        <v>22492300</v>
      </c>
      <c r="F66" s="17"/>
      <c r="G66" s="17"/>
      <c r="H66" s="17"/>
      <c r="I66" s="10"/>
      <c r="J66" s="50"/>
      <c r="K66" s="69"/>
      <c r="L66" s="47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  <c r="AA66" s="69"/>
      <c r="AB66" s="69"/>
      <c r="AC66" s="10"/>
      <c r="AD66" s="10"/>
      <c r="AE66" s="10"/>
      <c r="AF66" s="10"/>
      <c r="AG66" s="10"/>
      <c r="AH66" s="10"/>
      <c r="AI66" s="10"/>
      <c r="AJ66" s="10"/>
    </row>
    <row r="67" spans="2:36">
      <c r="B67" s="32"/>
      <c r="C67" s="17"/>
      <c r="D67" s="17"/>
      <c r="E67" s="9">
        <f t="shared" si="0"/>
        <v>22492300</v>
      </c>
      <c r="F67" s="17"/>
      <c r="G67" s="17"/>
      <c r="H67" s="17"/>
      <c r="I67" s="10"/>
      <c r="J67" s="54"/>
      <c r="K67" s="73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  <c r="AB67" s="69"/>
      <c r="AC67" s="10"/>
      <c r="AD67" s="10"/>
      <c r="AE67" s="10"/>
      <c r="AF67" s="10"/>
      <c r="AG67" s="10"/>
      <c r="AH67" s="10"/>
      <c r="AI67" s="10"/>
      <c r="AJ67" s="10"/>
    </row>
    <row r="68" spans="2:36">
      <c r="B68" s="32"/>
      <c r="C68" s="17"/>
      <c r="D68" s="17"/>
      <c r="E68" s="9">
        <f t="shared" si="0"/>
        <v>22492300</v>
      </c>
      <c r="F68" s="17"/>
      <c r="G68" s="17"/>
      <c r="H68" s="17"/>
      <c r="I68" s="10"/>
      <c r="J68" s="20"/>
      <c r="K68" s="70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</row>
    <row r="69" spans="2:36">
      <c r="B69" s="32"/>
      <c r="C69" s="17"/>
      <c r="D69" s="17"/>
      <c r="E69" s="9">
        <f t="shared" si="0"/>
        <v>22492300</v>
      </c>
      <c r="F69" s="17"/>
      <c r="G69" s="17"/>
      <c r="H69" s="17"/>
      <c r="I69" s="10"/>
      <c r="J69" s="20"/>
      <c r="K69" s="70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  <c r="AB69" s="69"/>
    </row>
    <row r="70" spans="2:36">
      <c r="B70" s="32"/>
      <c r="C70" s="17"/>
      <c r="D70" s="17"/>
      <c r="E70" s="9">
        <f t="shared" si="0"/>
        <v>22492300</v>
      </c>
      <c r="F70" s="17"/>
      <c r="G70" s="17"/>
      <c r="H70" s="17"/>
      <c r="I70" s="10"/>
      <c r="J70" s="20"/>
      <c r="K70" s="70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69"/>
    </row>
    <row r="71" spans="2:36">
      <c r="B71" s="32"/>
      <c r="C71" s="17"/>
      <c r="D71" s="17"/>
      <c r="E71" s="9">
        <f t="shared" ref="E71:E134" si="2">E70+C71+D71</f>
        <v>22492300</v>
      </c>
      <c r="F71" s="17"/>
      <c r="G71" s="17"/>
      <c r="H71" s="17"/>
      <c r="I71" s="10"/>
      <c r="J71" s="20"/>
      <c r="K71" s="70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  <c r="AA71" s="69"/>
      <c r="AB71" s="69"/>
    </row>
    <row r="72" spans="2:36">
      <c r="B72" s="32"/>
      <c r="C72" s="17"/>
      <c r="D72" s="17"/>
      <c r="E72" s="9">
        <f t="shared" si="2"/>
        <v>22492300</v>
      </c>
      <c r="F72" s="17"/>
      <c r="G72" s="17"/>
      <c r="H72" s="17"/>
      <c r="I72" s="10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69"/>
      <c r="AB72" s="69"/>
    </row>
    <row r="73" spans="2:36">
      <c r="B73" s="32"/>
      <c r="C73" s="17"/>
      <c r="D73" s="17"/>
      <c r="E73" s="9">
        <f t="shared" si="2"/>
        <v>22492300</v>
      </c>
      <c r="F73" s="17"/>
      <c r="G73" s="17"/>
      <c r="H73" s="17"/>
      <c r="I73" s="10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  <c r="AA73" s="69"/>
      <c r="AB73" s="69"/>
    </row>
    <row r="74" spans="2:36">
      <c r="B74" s="32"/>
      <c r="C74" s="17"/>
      <c r="D74" s="17"/>
      <c r="E74" s="9">
        <f t="shared" si="2"/>
        <v>22492300</v>
      </c>
      <c r="F74" s="17"/>
      <c r="G74" s="17"/>
      <c r="H74" s="17"/>
      <c r="I74" s="10"/>
      <c r="K74" s="69"/>
      <c r="L74" s="69"/>
      <c r="M74" s="47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  <c r="AA74" s="69"/>
      <c r="AB74" s="69"/>
    </row>
    <row r="75" spans="2:36">
      <c r="B75" s="32"/>
      <c r="C75" s="17"/>
      <c r="D75" s="17"/>
      <c r="E75" s="9">
        <f t="shared" si="2"/>
        <v>22492300</v>
      </c>
      <c r="F75" s="17"/>
      <c r="G75" s="17"/>
      <c r="H75" s="17"/>
      <c r="I75" s="10"/>
      <c r="K75" s="69"/>
      <c r="L75" s="69"/>
      <c r="M75" s="47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  <c r="AA75" s="69"/>
      <c r="AB75" s="69"/>
    </row>
    <row r="76" spans="2:36">
      <c r="B76" s="32"/>
      <c r="C76" s="17"/>
      <c r="D76" s="17"/>
      <c r="E76" s="9">
        <f t="shared" si="2"/>
        <v>22492300</v>
      </c>
      <c r="F76" s="17"/>
      <c r="G76" s="17"/>
      <c r="H76" s="17"/>
      <c r="I76" s="10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  <c r="AA76" s="69"/>
      <c r="AB76" s="69"/>
    </row>
    <row r="77" spans="2:36">
      <c r="B77" s="32"/>
      <c r="C77" s="17"/>
      <c r="D77" s="17"/>
      <c r="E77" s="9">
        <f t="shared" si="2"/>
        <v>22492300</v>
      </c>
      <c r="F77" s="17"/>
      <c r="G77" s="17"/>
      <c r="H77" s="17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  <c r="AA77" s="69"/>
      <c r="AB77" s="69"/>
    </row>
    <row r="78" spans="2:36">
      <c r="B78" s="32"/>
      <c r="C78" s="17"/>
      <c r="D78" s="17"/>
      <c r="E78" s="9">
        <f t="shared" si="2"/>
        <v>22492300</v>
      </c>
      <c r="F78" s="17"/>
      <c r="G78" s="17"/>
      <c r="H78" s="17"/>
      <c r="I78" s="10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  <c r="AA78" s="69"/>
      <c r="AB78" s="69"/>
    </row>
    <row r="79" spans="2:36">
      <c r="B79" s="32"/>
      <c r="C79" s="17"/>
      <c r="D79" s="17"/>
      <c r="E79" s="9">
        <f t="shared" si="2"/>
        <v>22492300</v>
      </c>
      <c r="F79" s="17"/>
      <c r="G79" s="17"/>
      <c r="H79" s="17"/>
      <c r="I79" s="10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  <c r="AA79" s="69"/>
      <c r="AB79" s="69"/>
    </row>
    <row r="80" spans="2:36">
      <c r="B80" s="32"/>
      <c r="C80" s="17"/>
      <c r="D80" s="17"/>
      <c r="E80" s="9">
        <f t="shared" si="2"/>
        <v>22492300</v>
      </c>
      <c r="F80" s="17"/>
      <c r="G80" s="17"/>
      <c r="H80" s="17"/>
      <c r="I80" s="10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  <c r="AA80" s="69"/>
      <c r="AB80" s="69"/>
    </row>
    <row r="81" spans="2:28">
      <c r="B81" s="32"/>
      <c r="C81" s="17"/>
      <c r="D81" s="17"/>
      <c r="E81" s="9">
        <f t="shared" si="2"/>
        <v>22492300</v>
      </c>
      <c r="F81" s="17"/>
      <c r="G81" s="17"/>
      <c r="H81" s="17"/>
      <c r="I81" s="10"/>
      <c r="J81" s="20"/>
      <c r="K81" s="70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  <c r="AB81" s="69"/>
    </row>
    <row r="82" spans="2:28">
      <c r="B82" s="32"/>
      <c r="C82" s="17"/>
      <c r="D82" s="17"/>
      <c r="E82" s="9">
        <f t="shared" si="2"/>
        <v>22492300</v>
      </c>
      <c r="F82" s="17"/>
      <c r="G82" s="17"/>
      <c r="H82" s="17"/>
      <c r="I82" s="10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  <c r="AA82" s="69"/>
      <c r="AB82" s="69"/>
    </row>
    <row r="83" spans="2:28">
      <c r="B83" s="32"/>
      <c r="C83" s="17"/>
      <c r="D83" s="17"/>
      <c r="E83" s="9">
        <f t="shared" si="2"/>
        <v>22492300</v>
      </c>
      <c r="F83" s="17"/>
      <c r="G83" s="17"/>
      <c r="H83" s="17"/>
      <c r="I83" s="10"/>
      <c r="J83" s="20"/>
      <c r="K83" s="70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  <c r="AA83" s="69"/>
      <c r="AB83" s="69"/>
    </row>
    <row r="84" spans="2:28">
      <c r="B84" s="32"/>
      <c r="C84" s="17"/>
      <c r="D84" s="17"/>
      <c r="E84" s="9">
        <f t="shared" si="2"/>
        <v>22492300</v>
      </c>
      <c r="F84" s="17"/>
      <c r="G84" s="17"/>
      <c r="H84" s="17"/>
      <c r="I84" s="10"/>
      <c r="J84" s="20"/>
      <c r="K84" s="70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  <c r="AA84" s="69"/>
      <c r="AB84" s="69"/>
    </row>
    <row r="85" spans="2:28">
      <c r="B85" s="32"/>
      <c r="C85" s="17"/>
      <c r="D85" s="17"/>
      <c r="E85" s="9">
        <f t="shared" si="2"/>
        <v>22492300</v>
      </c>
      <c r="F85" s="17"/>
      <c r="G85" s="17"/>
      <c r="H85" s="17"/>
      <c r="I85" s="10"/>
      <c r="J85" s="20"/>
      <c r="K85" s="70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  <c r="AA85" s="69"/>
      <c r="AB85" s="69"/>
    </row>
    <row r="86" spans="2:28">
      <c r="B86" s="32"/>
      <c r="C86" s="36"/>
      <c r="D86" s="17"/>
      <c r="E86" s="9">
        <f t="shared" si="2"/>
        <v>22492300</v>
      </c>
      <c r="F86" s="36"/>
      <c r="G86" s="36"/>
      <c r="H86" s="36"/>
      <c r="I86" s="10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  <c r="AA86" s="69"/>
      <c r="AB86" s="69"/>
    </row>
    <row r="87" spans="2:28">
      <c r="B87" s="32"/>
      <c r="C87" s="17"/>
      <c r="D87" s="17"/>
      <c r="E87" s="9">
        <f t="shared" si="2"/>
        <v>22492300</v>
      </c>
      <c r="F87" s="17"/>
      <c r="G87" s="17"/>
      <c r="H87" s="17"/>
      <c r="I87" s="10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  <c r="AA87" s="69"/>
      <c r="AB87" s="69"/>
    </row>
    <row r="88" spans="2:28">
      <c r="B88" s="32"/>
      <c r="C88" s="17"/>
      <c r="D88" s="17"/>
      <c r="E88" s="9">
        <f t="shared" si="2"/>
        <v>22492300</v>
      </c>
      <c r="F88" s="17"/>
      <c r="G88" s="17"/>
      <c r="H88" s="17"/>
      <c r="I88" s="10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  <c r="AA88" s="69"/>
      <c r="AB88" s="69"/>
    </row>
    <row r="89" spans="2:28">
      <c r="B89" s="32"/>
      <c r="C89" s="17"/>
      <c r="D89" s="17"/>
      <c r="E89" s="9">
        <f t="shared" si="2"/>
        <v>22492300</v>
      </c>
      <c r="F89" s="17"/>
      <c r="G89" s="17"/>
      <c r="H89" s="17"/>
      <c r="I89" s="10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  <c r="AA89" s="69"/>
      <c r="AB89" s="69"/>
    </row>
    <row r="90" spans="2:28">
      <c r="B90" s="32"/>
      <c r="C90" s="17"/>
      <c r="D90" s="17"/>
      <c r="E90" s="9">
        <f t="shared" si="2"/>
        <v>22492300</v>
      </c>
      <c r="F90" s="17"/>
      <c r="G90" s="17"/>
      <c r="H90" s="17"/>
      <c r="I90" s="10"/>
      <c r="J90" s="10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  <c r="AA90" s="69"/>
      <c r="AB90" s="69"/>
    </row>
    <row r="91" spans="2:28">
      <c r="B91" s="32"/>
      <c r="C91" s="17"/>
      <c r="D91" s="17"/>
      <c r="E91" s="9">
        <f t="shared" si="2"/>
        <v>22492300</v>
      </c>
      <c r="F91" s="17"/>
      <c r="G91" s="17"/>
      <c r="H91" s="17"/>
      <c r="I91" s="10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  <c r="AA91" s="69"/>
      <c r="AB91" s="69"/>
    </row>
    <row r="92" spans="2:28">
      <c r="B92" s="32"/>
      <c r="C92" s="17"/>
      <c r="D92" s="17"/>
      <c r="E92" s="9">
        <f t="shared" si="2"/>
        <v>22492300</v>
      </c>
      <c r="F92" s="17"/>
      <c r="G92" s="17"/>
      <c r="H92" s="17"/>
      <c r="I92" s="10"/>
      <c r="J92" s="10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  <c r="AA92" s="69"/>
      <c r="AB92" s="69"/>
    </row>
    <row r="93" spans="2:28">
      <c r="B93" s="2"/>
      <c r="C93" s="16"/>
      <c r="D93" s="16"/>
      <c r="E93" s="9">
        <f t="shared" si="2"/>
        <v>22492300</v>
      </c>
      <c r="F93" s="10"/>
      <c r="G93" s="10"/>
      <c r="H93" s="10"/>
      <c r="I93" s="10"/>
      <c r="J93" s="10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  <c r="AA93" s="69"/>
      <c r="AB93" s="69"/>
    </row>
    <row r="94" spans="2:28">
      <c r="B94" s="2"/>
      <c r="C94" s="16"/>
      <c r="D94" s="16"/>
      <c r="E94" s="9">
        <f t="shared" si="2"/>
        <v>22492300</v>
      </c>
      <c r="F94" s="10"/>
      <c r="G94" s="10"/>
      <c r="H94" s="17"/>
      <c r="I94" s="10"/>
      <c r="J94" s="10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  <c r="AA94" s="69"/>
      <c r="AB94" s="69"/>
    </row>
    <row r="95" spans="2:28">
      <c r="B95" s="39"/>
      <c r="C95" s="36"/>
      <c r="D95" s="36"/>
      <c r="E95" s="9">
        <f t="shared" si="2"/>
        <v>22492300</v>
      </c>
      <c r="F95" s="48"/>
      <c r="G95" s="48"/>
      <c r="H95" s="36"/>
      <c r="I95" s="10"/>
      <c r="J95" s="10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  <c r="AA95" s="69"/>
      <c r="AB95" s="69"/>
    </row>
    <row r="96" spans="2:28">
      <c r="B96" s="2"/>
      <c r="C96" s="16"/>
      <c r="D96" s="16"/>
      <c r="E96" s="9">
        <f t="shared" si="2"/>
        <v>22492300</v>
      </c>
      <c r="F96" s="17"/>
      <c r="G96" s="17"/>
      <c r="H96" s="10"/>
      <c r="I96" s="48"/>
      <c r="J96" s="10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  <c r="AA96" s="69"/>
      <c r="AB96" s="69"/>
    </row>
    <row r="97" spans="1:28">
      <c r="B97" s="2"/>
      <c r="C97" s="16"/>
      <c r="D97" s="16"/>
      <c r="E97" s="9">
        <f t="shared" si="2"/>
        <v>22492300</v>
      </c>
      <c r="F97" s="17"/>
      <c r="G97" s="17"/>
      <c r="H97" s="17"/>
      <c r="I97" s="48"/>
      <c r="J97" s="10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</row>
    <row r="98" spans="1:28">
      <c r="A98" s="44"/>
      <c r="B98" s="44"/>
      <c r="C98" s="43"/>
      <c r="D98" s="43">
        <v>-37300</v>
      </c>
      <c r="E98" s="9">
        <f t="shared" si="2"/>
        <v>22455000</v>
      </c>
      <c r="F98" s="43"/>
      <c r="G98" s="43"/>
      <c r="H98" s="43"/>
      <c r="I98" s="44" t="s">
        <v>263</v>
      </c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69"/>
    </row>
    <row r="99" spans="1:28">
      <c r="B99" s="39"/>
      <c r="C99" s="17"/>
      <c r="D99" s="17"/>
      <c r="E99" s="9">
        <f t="shared" si="2"/>
        <v>22455000</v>
      </c>
      <c r="F99" s="17"/>
      <c r="G99" s="17"/>
      <c r="H99" s="17"/>
      <c r="I99" s="10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  <c r="AB99" s="69"/>
    </row>
    <row r="100" spans="1:28">
      <c r="B100" s="32"/>
      <c r="C100" s="17"/>
      <c r="D100" s="17"/>
      <c r="E100" s="9">
        <f t="shared" si="2"/>
        <v>22455000</v>
      </c>
      <c r="F100" s="17"/>
      <c r="G100" s="17"/>
      <c r="H100" s="17"/>
      <c r="I100" s="10"/>
      <c r="J100" s="10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69"/>
    </row>
    <row r="101" spans="1:28">
      <c r="B101" s="39"/>
      <c r="C101" s="17"/>
      <c r="D101" s="17"/>
      <c r="E101" s="9">
        <f t="shared" si="2"/>
        <v>22455000</v>
      </c>
      <c r="F101" s="36"/>
      <c r="G101" s="36"/>
      <c r="H101" s="36"/>
      <c r="J101" s="10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  <c r="AB101" s="69"/>
    </row>
    <row r="102" spans="1:28">
      <c r="B102" s="2"/>
      <c r="C102" s="16"/>
      <c r="D102" s="16"/>
      <c r="E102" s="9">
        <f t="shared" si="2"/>
        <v>22455000</v>
      </c>
      <c r="F102" s="17"/>
      <c r="G102" s="17"/>
      <c r="H102" s="17"/>
      <c r="I102" s="10"/>
      <c r="J102" s="10"/>
      <c r="K102" s="72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  <c r="AA102" s="69"/>
      <c r="AB102" s="69"/>
    </row>
    <row r="103" spans="1:28">
      <c r="B103" s="2"/>
      <c r="C103" s="16"/>
      <c r="D103" s="16"/>
      <c r="E103" s="9">
        <f t="shared" si="2"/>
        <v>22455000</v>
      </c>
      <c r="F103" s="17"/>
      <c r="G103" s="17"/>
      <c r="H103" s="17"/>
      <c r="I103" s="48"/>
      <c r="J103" s="48"/>
      <c r="K103" s="72"/>
      <c r="L103" s="73"/>
      <c r="M103" s="72"/>
      <c r="N103" s="72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  <c r="AA103" s="69"/>
      <c r="AB103" s="69"/>
    </row>
    <row r="104" spans="1:28">
      <c r="B104" s="2"/>
      <c r="C104" s="16"/>
      <c r="D104" s="16"/>
      <c r="E104" s="9">
        <f t="shared" si="2"/>
        <v>22455000</v>
      </c>
      <c r="F104" s="17"/>
      <c r="G104" s="17"/>
      <c r="H104" s="17"/>
      <c r="I104" s="48"/>
      <c r="J104" s="48"/>
      <c r="K104" s="72"/>
      <c r="L104" s="73"/>
      <c r="M104" s="72"/>
      <c r="N104" s="72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  <c r="AA104" s="69"/>
      <c r="AB104" s="69"/>
    </row>
    <row r="105" spans="1:28">
      <c r="B105" s="2"/>
      <c r="C105" s="16"/>
      <c r="D105" s="16"/>
      <c r="E105" s="9">
        <f t="shared" si="2"/>
        <v>22455000</v>
      </c>
      <c r="F105" s="16"/>
      <c r="G105" s="16"/>
      <c r="H105" s="16"/>
      <c r="I105" s="48"/>
      <c r="J105" s="48"/>
      <c r="K105" s="72"/>
      <c r="L105" s="73"/>
      <c r="M105" s="72"/>
      <c r="N105" s="72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  <c r="AA105" s="69"/>
      <c r="AB105" s="69"/>
    </row>
    <row r="106" spans="1:28">
      <c r="B106" s="2"/>
      <c r="C106" s="16"/>
      <c r="D106" s="16"/>
      <c r="E106" s="9">
        <f t="shared" si="2"/>
        <v>22455000</v>
      </c>
      <c r="F106" s="16"/>
      <c r="G106" s="16"/>
      <c r="H106" s="16"/>
      <c r="I106" s="54"/>
      <c r="J106" s="48"/>
      <c r="K106" s="72"/>
      <c r="L106" s="73"/>
      <c r="M106" s="72"/>
      <c r="N106" s="72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  <c r="AA106" s="69"/>
      <c r="AB106" s="69"/>
    </row>
    <row r="107" spans="1:28">
      <c r="B107" s="2"/>
      <c r="C107" s="16"/>
      <c r="D107" s="16"/>
      <c r="E107" s="9">
        <f t="shared" si="2"/>
        <v>22455000</v>
      </c>
      <c r="F107" s="16"/>
      <c r="G107" s="16"/>
      <c r="H107" s="16"/>
      <c r="I107" s="48"/>
      <c r="J107" s="48"/>
      <c r="K107" s="72"/>
      <c r="L107" s="73"/>
      <c r="M107" s="72"/>
      <c r="N107" s="72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  <c r="AA107" s="69"/>
      <c r="AB107" s="69"/>
    </row>
    <row r="108" spans="1:28">
      <c r="B108" s="2"/>
      <c r="C108" s="16"/>
      <c r="D108" s="16"/>
      <c r="E108" s="9">
        <f t="shared" si="2"/>
        <v>22455000</v>
      </c>
      <c r="F108" s="16"/>
      <c r="G108" s="16"/>
      <c r="H108" s="16"/>
      <c r="I108" s="48"/>
      <c r="J108" s="48"/>
      <c r="K108" s="72"/>
      <c r="L108" s="73"/>
      <c r="M108" s="72"/>
      <c r="N108" s="72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  <c r="AA108" s="69"/>
      <c r="AB108" s="69"/>
    </row>
    <row r="109" spans="1:28">
      <c r="B109" s="2"/>
      <c r="C109" s="16"/>
      <c r="D109" s="16"/>
      <c r="E109" s="9">
        <f t="shared" si="2"/>
        <v>22455000</v>
      </c>
      <c r="F109" s="16"/>
      <c r="G109" s="16"/>
      <c r="H109" s="16"/>
      <c r="I109" s="10"/>
      <c r="J109" s="10"/>
      <c r="K109" s="72"/>
      <c r="L109" s="73"/>
      <c r="M109" s="72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  <c r="AA109" s="69"/>
      <c r="AB109" s="69"/>
    </row>
    <row r="110" spans="1:28">
      <c r="B110" s="2"/>
      <c r="C110" s="16"/>
      <c r="D110" s="16"/>
      <c r="E110" s="9">
        <f t="shared" si="2"/>
        <v>22455000</v>
      </c>
      <c r="F110" s="16"/>
      <c r="G110" s="16"/>
      <c r="H110" s="16"/>
      <c r="J110" s="10"/>
      <c r="K110" s="72"/>
      <c r="L110" s="73"/>
      <c r="M110" s="72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  <c r="AA110" s="69"/>
      <c r="AB110" s="69"/>
    </row>
    <row r="111" spans="1:28">
      <c r="B111" s="2"/>
      <c r="C111" s="16"/>
      <c r="D111" s="16"/>
      <c r="E111" s="9">
        <f t="shared" si="2"/>
        <v>22455000</v>
      </c>
      <c r="F111" s="16"/>
      <c r="G111" s="16"/>
      <c r="H111" s="16"/>
      <c r="J111" s="10"/>
      <c r="K111" s="72"/>
      <c r="L111" s="73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  <c r="AA111" s="69"/>
      <c r="AB111" s="69"/>
    </row>
    <row r="112" spans="1:28">
      <c r="B112" s="2"/>
      <c r="C112" s="16"/>
      <c r="D112" s="16"/>
      <c r="E112" s="9">
        <f t="shared" si="2"/>
        <v>22455000</v>
      </c>
      <c r="F112" s="16"/>
      <c r="G112" s="16"/>
      <c r="H112" s="16"/>
      <c r="J112" s="10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  <c r="AA112" s="69"/>
      <c r="AB112" s="69"/>
    </row>
    <row r="113" spans="2:28">
      <c r="B113" s="2"/>
      <c r="C113" s="17"/>
      <c r="D113" s="17"/>
      <c r="E113" s="9">
        <f t="shared" si="2"/>
        <v>22455000</v>
      </c>
      <c r="F113" s="17"/>
      <c r="G113" s="17"/>
      <c r="H113" s="17"/>
      <c r="I113" s="10"/>
      <c r="J113" s="10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  <c r="AA113" s="69"/>
      <c r="AB113" s="69"/>
    </row>
    <row r="114" spans="2:28">
      <c r="B114" s="32"/>
      <c r="C114" s="17"/>
      <c r="D114" s="17"/>
      <c r="E114" s="9">
        <f t="shared" si="2"/>
        <v>22455000</v>
      </c>
      <c r="F114" s="17"/>
      <c r="G114" s="17"/>
      <c r="H114" s="17"/>
      <c r="I114" s="10"/>
      <c r="J114" s="10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  <c r="AA114" s="69"/>
      <c r="AB114" s="69"/>
    </row>
    <row r="115" spans="2:28">
      <c r="B115" s="32"/>
      <c r="C115" s="17"/>
      <c r="D115" s="17"/>
      <c r="E115" s="9">
        <f t="shared" si="2"/>
        <v>22455000</v>
      </c>
      <c r="F115" s="17"/>
      <c r="G115" s="17"/>
      <c r="H115" s="17"/>
      <c r="I115" s="10"/>
      <c r="J115" s="10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  <c r="AA115" s="69"/>
      <c r="AB115" s="69"/>
    </row>
    <row r="116" spans="2:28">
      <c r="B116" s="32"/>
      <c r="C116" s="17"/>
      <c r="D116" s="17"/>
      <c r="E116" s="9">
        <f t="shared" si="2"/>
        <v>22455000</v>
      </c>
      <c r="F116" s="17"/>
      <c r="G116" s="17"/>
      <c r="H116" s="17"/>
      <c r="I116" s="10"/>
      <c r="J116" s="10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  <c r="AA116" s="69"/>
      <c r="AB116" s="69"/>
    </row>
    <row r="117" spans="2:28">
      <c r="B117" s="2"/>
      <c r="C117" s="16"/>
      <c r="D117" s="16"/>
      <c r="E117" s="9">
        <f t="shared" si="2"/>
        <v>22455000</v>
      </c>
      <c r="F117" s="17"/>
      <c r="G117" s="17"/>
      <c r="H117" s="17"/>
      <c r="I117" s="10"/>
      <c r="J117" s="10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  <c r="AA117" s="69"/>
      <c r="AB117" s="69"/>
    </row>
    <row r="118" spans="2:28">
      <c r="B118" s="2"/>
      <c r="C118" s="16"/>
      <c r="D118" s="16"/>
      <c r="E118" s="9">
        <f t="shared" si="2"/>
        <v>22455000</v>
      </c>
      <c r="F118" s="17"/>
      <c r="G118" s="17"/>
      <c r="H118" s="17"/>
      <c r="I118" s="10"/>
      <c r="J118" s="10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</row>
    <row r="119" spans="2:28">
      <c r="B119" s="2"/>
      <c r="C119" s="16"/>
      <c r="D119" s="16"/>
      <c r="E119" s="9">
        <f t="shared" si="2"/>
        <v>22455000</v>
      </c>
      <c r="F119" s="17"/>
      <c r="G119" s="17"/>
      <c r="H119" s="17"/>
      <c r="I119" s="10"/>
      <c r="J119" s="10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  <c r="AA119" s="69"/>
      <c r="AB119" s="69"/>
    </row>
    <row r="120" spans="2:28">
      <c r="B120" s="2"/>
      <c r="C120" s="16"/>
      <c r="D120" s="16"/>
      <c r="E120" s="9">
        <f t="shared" si="2"/>
        <v>22455000</v>
      </c>
      <c r="F120" s="16"/>
      <c r="G120" s="16"/>
      <c r="H120" s="16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</row>
    <row r="121" spans="2:28">
      <c r="B121" s="2"/>
      <c r="C121" s="16"/>
      <c r="D121" s="16"/>
      <c r="E121" s="9">
        <f t="shared" si="2"/>
        <v>22455000</v>
      </c>
      <c r="F121" s="16"/>
      <c r="G121" s="16"/>
      <c r="H121" s="16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</row>
    <row r="122" spans="2:28">
      <c r="B122" s="2"/>
      <c r="C122" s="16"/>
      <c r="D122" s="16"/>
      <c r="E122" s="9">
        <f t="shared" si="2"/>
        <v>22455000</v>
      </c>
      <c r="F122" s="16"/>
      <c r="G122" s="16"/>
      <c r="H122" s="16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</row>
    <row r="123" spans="2:28">
      <c r="B123" s="2"/>
      <c r="C123" s="16"/>
      <c r="D123" s="16"/>
      <c r="E123" s="9">
        <f t="shared" si="2"/>
        <v>22455000</v>
      </c>
      <c r="F123" s="16"/>
      <c r="G123" s="16"/>
      <c r="H123" s="16"/>
    </row>
    <row r="124" spans="2:28">
      <c r="B124" s="2"/>
      <c r="C124" s="16"/>
      <c r="D124" s="16"/>
      <c r="E124" s="9">
        <f t="shared" si="2"/>
        <v>22455000</v>
      </c>
      <c r="F124" s="16"/>
      <c r="G124" s="16"/>
      <c r="H124" s="16"/>
    </row>
    <row r="125" spans="2:28">
      <c r="B125" s="2"/>
      <c r="C125" s="16"/>
      <c r="D125" s="16"/>
      <c r="E125" s="9">
        <f t="shared" si="2"/>
        <v>22455000</v>
      </c>
      <c r="F125" s="16"/>
      <c r="G125" s="16"/>
      <c r="H125" s="16"/>
    </row>
    <row r="126" spans="2:28">
      <c r="B126" s="2"/>
      <c r="C126" s="16"/>
      <c r="D126" s="16"/>
      <c r="E126" s="9">
        <f t="shared" si="2"/>
        <v>22455000</v>
      </c>
      <c r="F126" s="16"/>
      <c r="G126" s="16"/>
      <c r="H126" s="16"/>
    </row>
    <row r="127" spans="2:28">
      <c r="B127" s="2"/>
      <c r="C127" s="16"/>
      <c r="D127" s="16"/>
      <c r="E127" s="9">
        <f t="shared" si="2"/>
        <v>22455000</v>
      </c>
      <c r="F127" s="16"/>
      <c r="G127" s="16"/>
      <c r="H127" s="16"/>
    </row>
    <row r="128" spans="2:28">
      <c r="B128" s="2"/>
      <c r="C128" s="16"/>
      <c r="D128" s="16"/>
      <c r="E128" s="9">
        <f t="shared" si="2"/>
        <v>22455000</v>
      </c>
      <c r="F128" s="16"/>
      <c r="G128" s="16"/>
      <c r="H128" s="16"/>
    </row>
    <row r="129" spans="2:9">
      <c r="B129" s="2"/>
      <c r="C129" s="16"/>
      <c r="D129" s="16"/>
      <c r="E129" s="9">
        <f t="shared" si="2"/>
        <v>22455000</v>
      </c>
      <c r="F129" s="16"/>
      <c r="G129" s="16"/>
      <c r="H129" s="16"/>
    </row>
    <row r="130" spans="2:9">
      <c r="C130" s="16"/>
      <c r="D130" s="16"/>
      <c r="E130" s="9">
        <f t="shared" si="2"/>
        <v>22455000</v>
      </c>
      <c r="G130" s="16"/>
      <c r="I130" s="24"/>
    </row>
    <row r="131" spans="2:9">
      <c r="C131" s="16"/>
      <c r="D131" s="16"/>
      <c r="E131" s="9">
        <f t="shared" si="2"/>
        <v>22455000</v>
      </c>
      <c r="I131" s="24"/>
    </row>
    <row r="132" spans="2:9">
      <c r="B132" s="2"/>
      <c r="C132" s="16"/>
      <c r="D132" s="16"/>
      <c r="E132" s="9">
        <f t="shared" si="2"/>
        <v>22455000</v>
      </c>
      <c r="F132" s="16"/>
      <c r="G132" s="16"/>
      <c r="H132" s="16"/>
    </row>
    <row r="133" spans="2:9">
      <c r="C133" s="16"/>
      <c r="D133" s="16"/>
      <c r="E133" s="9">
        <f t="shared" si="2"/>
        <v>22455000</v>
      </c>
      <c r="F133" s="16"/>
      <c r="G133" s="16"/>
      <c r="H133" s="16"/>
    </row>
    <row r="134" spans="2:9">
      <c r="C134" s="16"/>
      <c r="D134" s="16"/>
      <c r="E134" s="9">
        <f t="shared" si="2"/>
        <v>22455000</v>
      </c>
      <c r="F134" s="16"/>
      <c r="G134" s="16"/>
      <c r="H134" s="16"/>
    </row>
    <row r="135" spans="2:9">
      <c r="C135" s="16"/>
      <c r="D135" s="16"/>
      <c r="E135" s="9">
        <f t="shared" ref="E135:E158" si="3">E134+C135+D135</f>
        <v>22455000</v>
      </c>
      <c r="F135" s="16"/>
      <c r="G135" s="16"/>
      <c r="H135" s="16"/>
    </row>
    <row r="136" spans="2:9">
      <c r="C136" s="16"/>
      <c r="D136" s="16"/>
      <c r="E136" s="9">
        <f t="shared" si="3"/>
        <v>22455000</v>
      </c>
      <c r="F136" s="16"/>
      <c r="G136" s="16"/>
      <c r="H136" s="16"/>
    </row>
    <row r="137" spans="2:9">
      <c r="B137" s="2"/>
      <c r="C137" s="16"/>
      <c r="D137" s="16"/>
      <c r="E137" s="9">
        <f t="shared" si="3"/>
        <v>22455000</v>
      </c>
      <c r="F137" s="16"/>
      <c r="G137" s="16"/>
      <c r="H137" s="16"/>
    </row>
    <row r="138" spans="2:9">
      <c r="B138" s="2"/>
      <c r="C138" s="16"/>
      <c r="D138" s="16"/>
      <c r="E138" s="9">
        <f t="shared" si="3"/>
        <v>22455000</v>
      </c>
      <c r="F138" s="16"/>
      <c r="G138" s="16"/>
      <c r="H138" s="16"/>
    </row>
    <row r="139" spans="2:9">
      <c r="C139" s="16"/>
      <c r="D139" s="16"/>
      <c r="E139" s="9">
        <f t="shared" si="3"/>
        <v>22455000</v>
      </c>
      <c r="F139" s="16"/>
      <c r="G139" s="16"/>
      <c r="H139" s="16"/>
    </row>
    <row r="140" spans="2:9">
      <c r="C140" s="16"/>
      <c r="D140" s="16"/>
      <c r="E140" s="9">
        <f t="shared" si="3"/>
        <v>22455000</v>
      </c>
      <c r="F140" s="16"/>
      <c r="G140" s="16"/>
      <c r="H140" s="16"/>
    </row>
    <row r="141" spans="2:9">
      <c r="C141" s="16"/>
      <c r="D141" s="16"/>
      <c r="E141" s="9">
        <f t="shared" si="3"/>
        <v>22455000</v>
      </c>
      <c r="F141" s="16"/>
      <c r="G141" s="16"/>
      <c r="H141" s="16"/>
    </row>
    <row r="142" spans="2:9">
      <c r="C142" s="16"/>
      <c r="D142" s="16"/>
      <c r="E142" s="9">
        <f t="shared" si="3"/>
        <v>22455000</v>
      </c>
      <c r="F142" s="16"/>
      <c r="G142" s="16"/>
      <c r="H142" s="16"/>
    </row>
    <row r="143" spans="2:9">
      <c r="C143" s="16"/>
      <c r="D143" s="16"/>
      <c r="E143" s="9">
        <f t="shared" si="3"/>
        <v>22455000</v>
      </c>
      <c r="F143" s="16"/>
      <c r="G143" s="16"/>
      <c r="H143" s="16"/>
    </row>
    <row r="144" spans="2:9">
      <c r="C144" s="16"/>
      <c r="D144" s="16"/>
      <c r="E144" s="9">
        <f t="shared" si="3"/>
        <v>22455000</v>
      </c>
      <c r="F144" s="16"/>
      <c r="G144" s="16"/>
      <c r="H144" s="16"/>
    </row>
    <row r="145" spans="3:12">
      <c r="C145" s="16"/>
      <c r="D145" s="16"/>
      <c r="E145" s="9">
        <f t="shared" si="3"/>
        <v>22455000</v>
      </c>
      <c r="F145" s="16"/>
      <c r="G145" s="16"/>
      <c r="H145" s="16"/>
    </row>
    <row r="146" spans="3:12">
      <c r="C146" s="16"/>
      <c r="D146" s="16"/>
      <c r="E146" s="9">
        <f t="shared" si="3"/>
        <v>22455000</v>
      </c>
      <c r="F146" s="16"/>
      <c r="G146" s="16"/>
      <c r="H146" s="16"/>
    </row>
    <row r="147" spans="3:12">
      <c r="C147" s="16"/>
      <c r="D147" s="16"/>
      <c r="E147" s="9">
        <f t="shared" si="3"/>
        <v>22455000</v>
      </c>
      <c r="F147" s="16"/>
      <c r="G147" s="16"/>
      <c r="H147" s="16"/>
    </row>
    <row r="148" spans="3:12">
      <c r="C148" s="16"/>
      <c r="D148" s="16"/>
      <c r="E148" s="9">
        <f t="shared" si="3"/>
        <v>22455000</v>
      </c>
      <c r="F148" s="16"/>
      <c r="G148" s="16"/>
      <c r="H148" s="16"/>
    </row>
    <row r="149" spans="3:12">
      <c r="C149" s="16"/>
      <c r="D149" s="16"/>
      <c r="E149" s="9">
        <f t="shared" si="3"/>
        <v>22455000</v>
      </c>
      <c r="F149" s="16"/>
      <c r="G149" s="16"/>
      <c r="H149" s="16"/>
    </row>
    <row r="150" spans="3:12">
      <c r="C150" s="16"/>
      <c r="D150" s="16"/>
      <c r="E150" s="9">
        <f t="shared" si="3"/>
        <v>22455000</v>
      </c>
      <c r="F150" s="16"/>
      <c r="G150" s="16"/>
      <c r="H150" s="16"/>
    </row>
    <row r="151" spans="3:12">
      <c r="C151" s="16"/>
      <c r="D151" s="16"/>
      <c r="E151" s="9">
        <f t="shared" si="3"/>
        <v>22455000</v>
      </c>
      <c r="F151" s="16"/>
      <c r="G151" s="16"/>
      <c r="H151" s="16"/>
    </row>
    <row r="152" spans="3:12">
      <c r="C152" s="16"/>
      <c r="D152" s="16"/>
      <c r="E152" s="9">
        <f t="shared" si="3"/>
        <v>22455000</v>
      </c>
      <c r="F152" s="16"/>
      <c r="G152" s="16"/>
      <c r="H152" s="16"/>
    </row>
    <row r="153" spans="3:12">
      <c r="C153" s="16"/>
      <c r="D153" s="16">
        <v>-20000000</v>
      </c>
      <c r="E153" s="9">
        <f t="shared" si="3"/>
        <v>2455000</v>
      </c>
      <c r="F153" s="16"/>
      <c r="G153" s="16"/>
      <c r="H153" s="16"/>
      <c r="I153" s="1" t="s">
        <v>557</v>
      </c>
    </row>
    <row r="154" spans="3:12">
      <c r="C154" s="16"/>
      <c r="D154" s="16"/>
      <c r="E154" s="9">
        <f t="shared" si="3"/>
        <v>2455000</v>
      </c>
      <c r="F154" s="16"/>
      <c r="G154" s="16"/>
      <c r="H154" s="16"/>
      <c r="I154" s="2"/>
    </row>
    <row r="155" spans="3:12">
      <c r="C155" s="16"/>
      <c r="D155" s="16"/>
      <c r="E155" s="9">
        <f t="shared" si="3"/>
        <v>2455000</v>
      </c>
      <c r="F155" s="16"/>
      <c r="G155" s="16"/>
      <c r="H155" s="16"/>
      <c r="J155" s="4"/>
    </row>
    <row r="156" spans="3:12">
      <c r="C156" s="16"/>
      <c r="D156" s="16"/>
      <c r="E156" s="9">
        <f t="shared" si="3"/>
        <v>2455000</v>
      </c>
      <c r="F156" s="16"/>
      <c r="G156" s="16"/>
      <c r="H156" s="16"/>
      <c r="J156" s="4"/>
      <c r="K156" s="2"/>
      <c r="L156" s="20"/>
    </row>
    <row r="157" spans="3:12">
      <c r="C157" s="16"/>
      <c r="D157" s="16"/>
      <c r="E157" s="9">
        <f t="shared" si="3"/>
        <v>2455000</v>
      </c>
      <c r="F157" s="16"/>
      <c r="G157" s="16"/>
      <c r="H157" s="16"/>
      <c r="J157" s="4"/>
    </row>
    <row r="158" spans="3:12">
      <c r="C158" s="4"/>
      <c r="D158" s="16"/>
      <c r="E158" s="9">
        <f t="shared" si="3"/>
        <v>2455000</v>
      </c>
      <c r="F158" s="4"/>
      <c r="G158" s="4"/>
      <c r="H158" s="4"/>
      <c r="J158" s="4"/>
    </row>
    <row r="159" spans="3:12">
      <c r="C159" s="4"/>
      <c r="D159" s="4"/>
      <c r="E159" s="8"/>
      <c r="F159" s="4"/>
      <c r="G159" s="4"/>
      <c r="H159" s="4"/>
    </row>
    <row r="160" spans="3:12">
      <c r="C160" s="4"/>
      <c r="D160" s="4"/>
      <c r="E160" s="8"/>
      <c r="F160" s="4"/>
      <c r="G160" s="4"/>
      <c r="H160" s="4"/>
    </row>
    <row r="161" spans="3:8">
      <c r="C161" s="4"/>
      <c r="D161" s="4"/>
      <c r="E161" s="8"/>
      <c r="F161" s="4"/>
      <c r="G161" s="4"/>
      <c r="H161" s="4"/>
    </row>
    <row r="162" spans="3:8">
      <c r="C162" s="4"/>
      <c r="D162" s="4"/>
      <c r="E162" s="8"/>
      <c r="F162" s="4"/>
      <c r="G162" s="4"/>
      <c r="H162" s="4"/>
    </row>
    <row r="163" spans="3:8">
      <c r="C163" s="4"/>
      <c r="D163" s="4"/>
      <c r="E163" s="8"/>
      <c r="F163" s="4"/>
      <c r="G163" s="4"/>
      <c r="H163" s="4"/>
    </row>
    <row r="164" spans="3:8">
      <c r="C164" s="4"/>
      <c r="D164" s="4"/>
      <c r="E164" s="8"/>
      <c r="F164" s="4"/>
      <c r="G164" s="4"/>
      <c r="H164" s="4"/>
    </row>
    <row r="165" spans="3:8">
      <c r="E165" s="7"/>
    </row>
    <row r="166" spans="3:8">
      <c r="E166" s="7"/>
    </row>
    <row r="167" spans="3:8">
      <c r="E167" s="7"/>
    </row>
  </sheetData>
  <pageMargins left="0.7" right="0.7" top="0.75" bottom="0.75" header="0.3" footer="0.3"/>
  <pageSetup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>
  <dimension ref="A2:AB77"/>
  <sheetViews>
    <sheetView topLeftCell="H1" workbookViewId="0">
      <selection activeCell="I10" sqref="I10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22492300</v>
      </c>
      <c r="F4" s="29">
        <v>0</v>
      </c>
      <c r="G4" s="13"/>
      <c r="H4" s="22">
        <v>15145900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>
      <c r="B5" s="2"/>
      <c r="C5" s="16"/>
      <c r="D5" s="16"/>
      <c r="E5" s="8">
        <f>E4+C5+D5</f>
        <v>22492300</v>
      </c>
      <c r="F5" s="17"/>
      <c r="G5" s="17"/>
      <c r="H5" s="17"/>
      <c r="K5" s="47"/>
      <c r="L5" s="70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2">
        <v>44657</v>
      </c>
      <c r="C6" s="17"/>
      <c r="D6" s="17">
        <v>-35000</v>
      </c>
      <c r="E6" s="9">
        <f t="shared" ref="E6:E68" si="0">E5+C6+D6</f>
        <v>22457300</v>
      </c>
      <c r="F6" s="17"/>
      <c r="G6" s="17"/>
      <c r="H6" s="17"/>
      <c r="I6" s="1" t="s">
        <v>1497</v>
      </c>
      <c r="J6" s="10"/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44658</v>
      </c>
      <c r="C7" s="17">
        <v>20000</v>
      </c>
      <c r="D7" s="17"/>
      <c r="E7" s="9">
        <f>E6+C7+D7</f>
        <v>22477300</v>
      </c>
      <c r="F7" s="17"/>
      <c r="G7" s="17"/>
      <c r="H7" s="17"/>
      <c r="I7" s="10" t="s">
        <v>1494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2">
        <v>44658</v>
      </c>
      <c r="C8" s="17"/>
      <c r="D8" s="17"/>
      <c r="E8" s="9">
        <f t="shared" si="0"/>
        <v>22477300</v>
      </c>
      <c r="F8" s="17"/>
      <c r="G8" s="17"/>
      <c r="H8" s="17">
        <v>280000</v>
      </c>
      <c r="I8" s="1" t="s">
        <v>1495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2">
        <v>44658</v>
      </c>
      <c r="C9" s="17"/>
      <c r="D9" s="17"/>
      <c r="E9" s="9">
        <f t="shared" si="0"/>
        <v>22477300</v>
      </c>
      <c r="F9" s="17"/>
      <c r="G9" s="17"/>
      <c r="H9" s="17">
        <v>490000</v>
      </c>
      <c r="I9" s="1" t="s">
        <v>1496</v>
      </c>
      <c r="J9" s="10"/>
      <c r="K9" s="69"/>
      <c r="L9" s="7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2">
        <v>44659</v>
      </c>
      <c r="C10" s="17"/>
      <c r="D10" s="17">
        <v>-481200</v>
      </c>
      <c r="E10" s="9">
        <f t="shared" si="0"/>
        <v>21996100</v>
      </c>
      <c r="F10" s="17"/>
      <c r="G10" s="17"/>
      <c r="H10" s="17"/>
      <c r="I10" s="10" t="s">
        <v>494</v>
      </c>
      <c r="J10" s="10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2">
        <v>44659</v>
      </c>
      <c r="C11" s="17"/>
      <c r="D11" s="17"/>
      <c r="E11" s="9">
        <f t="shared" si="0"/>
        <v>21996100</v>
      </c>
      <c r="F11" s="17"/>
      <c r="G11" s="17"/>
      <c r="H11" s="17">
        <v>20000</v>
      </c>
      <c r="I11" s="1" t="s">
        <v>1501</v>
      </c>
      <c r="J11" s="50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2">
        <v>44662</v>
      </c>
      <c r="C12" s="17"/>
      <c r="D12" s="17"/>
      <c r="E12" s="9">
        <f t="shared" si="0"/>
        <v>21996100</v>
      </c>
      <c r="F12" s="17"/>
      <c r="G12" s="17"/>
      <c r="H12" s="17">
        <v>1100000</v>
      </c>
      <c r="I12" s="10" t="s">
        <v>1498</v>
      </c>
      <c r="J12" s="50"/>
      <c r="K12" s="47"/>
      <c r="L12" s="70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44662</v>
      </c>
      <c r="C13" s="17"/>
      <c r="D13" s="17"/>
      <c r="E13" s="9">
        <f t="shared" si="0"/>
        <v>21996100</v>
      </c>
      <c r="F13" s="17"/>
      <c r="G13" s="17"/>
      <c r="H13" s="17">
        <v>-200000</v>
      </c>
      <c r="I13" s="10" t="s">
        <v>1499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44662</v>
      </c>
      <c r="C14" s="17"/>
      <c r="D14" s="17"/>
      <c r="E14" s="9">
        <f t="shared" si="0"/>
        <v>21996100</v>
      </c>
      <c r="F14" s="17"/>
      <c r="G14" s="17"/>
      <c r="H14" s="17">
        <v>567500</v>
      </c>
      <c r="I14" s="1" t="s">
        <v>1502</v>
      </c>
      <c r="J14" s="50"/>
      <c r="K14" s="47"/>
      <c r="L14" s="46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44662</v>
      </c>
      <c r="C15" s="17"/>
      <c r="D15" s="17"/>
      <c r="E15" s="9">
        <f t="shared" si="0"/>
        <v>21996100</v>
      </c>
      <c r="F15" s="17"/>
      <c r="G15" s="17"/>
      <c r="H15" s="17">
        <v>100000</v>
      </c>
      <c r="I15" s="10" t="s">
        <v>1500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44665</v>
      </c>
      <c r="C16" s="17"/>
      <c r="D16" s="17"/>
      <c r="E16" s="9">
        <f t="shared" si="0"/>
        <v>21996100</v>
      </c>
      <c r="F16" s="17"/>
      <c r="G16" s="17"/>
      <c r="H16" s="17">
        <v>-91900</v>
      </c>
      <c r="I16" s="10" t="s">
        <v>1503</v>
      </c>
      <c r="J16" s="50"/>
      <c r="K16" s="69"/>
      <c r="L16" s="70"/>
      <c r="M16" s="72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2">
        <v>44669</v>
      </c>
      <c r="C17" s="17"/>
      <c r="D17" s="17">
        <v>-600</v>
      </c>
      <c r="E17" s="9">
        <f t="shared" si="0"/>
        <v>21995500</v>
      </c>
      <c r="F17" s="17"/>
      <c r="G17" s="17"/>
      <c r="I17" s="1" t="s">
        <v>1508</v>
      </c>
      <c r="J17" s="50"/>
      <c r="K17" s="47"/>
      <c r="L17" s="70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44669</v>
      </c>
      <c r="C18" s="17">
        <v>5468600</v>
      </c>
      <c r="D18" s="17"/>
      <c r="E18" s="9">
        <f t="shared" si="0"/>
        <v>27464100</v>
      </c>
      <c r="F18" s="17"/>
      <c r="G18" s="17"/>
      <c r="I18" s="1" t="s">
        <v>1505</v>
      </c>
      <c r="J18" s="50"/>
      <c r="K18" s="70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44669</v>
      </c>
      <c r="C19" s="17"/>
      <c r="D19" s="17">
        <v>-3244000</v>
      </c>
      <c r="E19" s="9">
        <f t="shared" si="0"/>
        <v>24220100</v>
      </c>
      <c r="F19" s="17"/>
      <c r="G19" s="17"/>
      <c r="I19" s="1" t="s">
        <v>1506</v>
      </c>
      <c r="J19" s="50"/>
      <c r="K19" s="70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44669</v>
      </c>
      <c r="C20" s="17"/>
      <c r="D20" s="17">
        <v>-50000</v>
      </c>
      <c r="E20" s="9">
        <f t="shared" si="0"/>
        <v>24170100</v>
      </c>
      <c r="F20" s="17">
        <v>-50000</v>
      </c>
      <c r="G20" s="17"/>
      <c r="H20" s="17"/>
      <c r="I20" s="1" t="s">
        <v>1507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2">
        <v>44671</v>
      </c>
      <c r="C21" s="17">
        <v>2000000</v>
      </c>
      <c r="D21" s="17"/>
      <c r="E21" s="9">
        <f t="shared" si="0"/>
        <v>26170100</v>
      </c>
      <c r="F21" s="17"/>
      <c r="G21" s="36"/>
      <c r="H21" s="17"/>
      <c r="I21" s="10" t="s">
        <v>1509</v>
      </c>
      <c r="J21" s="50"/>
      <c r="K21" s="70"/>
      <c r="L21" s="70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2">
        <v>44673</v>
      </c>
      <c r="C22" s="17"/>
      <c r="D22" s="17"/>
      <c r="E22" s="9">
        <f t="shared" si="0"/>
        <v>26170100</v>
      </c>
      <c r="F22" s="17"/>
      <c r="G22" s="36"/>
      <c r="H22" s="17">
        <v>250000</v>
      </c>
      <c r="I22" s="10" t="s">
        <v>1501</v>
      </c>
      <c r="J22" s="50"/>
      <c r="K22" s="70"/>
      <c r="L22" s="70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">
        <v>44676</v>
      </c>
      <c r="C23" s="17"/>
      <c r="D23" s="17"/>
      <c r="E23" s="9">
        <f t="shared" si="0"/>
        <v>26170100</v>
      </c>
      <c r="F23" s="17"/>
      <c r="G23" s="17"/>
      <c r="H23" s="17">
        <v>-251800</v>
      </c>
      <c r="I23" s="1" t="s">
        <v>917</v>
      </c>
      <c r="J23" s="50"/>
      <c r="K23" s="70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>
        <v>44676</v>
      </c>
      <c r="C24" s="17"/>
      <c r="D24" s="17"/>
      <c r="E24" s="9">
        <f t="shared" si="0"/>
        <v>26170100</v>
      </c>
      <c r="F24" s="17"/>
      <c r="G24" s="17"/>
      <c r="H24" s="17">
        <v>510000</v>
      </c>
      <c r="I24" s="10" t="s">
        <v>1511</v>
      </c>
      <c r="J24" s="50"/>
      <c r="K24" s="70"/>
      <c r="L24" s="69"/>
      <c r="M24" s="69"/>
      <c r="N24" s="70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44678</v>
      </c>
      <c r="C25" s="17"/>
      <c r="D25" s="17"/>
      <c r="E25" s="9">
        <f>E24+C25+D25</f>
        <v>26170100</v>
      </c>
      <c r="F25" s="17"/>
      <c r="G25" s="17"/>
      <c r="H25" s="17">
        <v>-115800</v>
      </c>
      <c r="I25" s="1" t="s">
        <v>1548</v>
      </c>
      <c r="J25" s="50"/>
      <c r="K25" s="70"/>
      <c r="L25" s="69"/>
      <c r="M25" s="69"/>
      <c r="N25" s="70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44679</v>
      </c>
      <c r="C26" s="17">
        <v>20000</v>
      </c>
      <c r="D26" s="17"/>
      <c r="E26" s="9">
        <f>E25+C26+D26</f>
        <v>26190100</v>
      </c>
      <c r="F26" s="17"/>
      <c r="G26" s="17"/>
      <c r="H26" s="17"/>
      <c r="I26" s="10" t="s">
        <v>1179</v>
      </c>
      <c r="J26" s="50"/>
      <c r="K26" s="70"/>
      <c r="L26" s="69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44679</v>
      </c>
      <c r="C27" s="17"/>
      <c r="D27" s="17"/>
      <c r="E27" s="9">
        <f t="shared" si="0"/>
        <v>26190100</v>
      </c>
      <c r="F27" s="17"/>
      <c r="G27" s="17"/>
      <c r="H27" s="17">
        <v>-163800</v>
      </c>
      <c r="I27" s="10" t="s">
        <v>1512</v>
      </c>
      <c r="J27" s="50"/>
      <c r="K27" s="70"/>
      <c r="L27" s="69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2">
        <v>44680</v>
      </c>
      <c r="C28" s="17"/>
      <c r="D28" s="17"/>
      <c r="E28" s="9">
        <f t="shared" si="0"/>
        <v>26190100</v>
      </c>
      <c r="F28" s="17"/>
      <c r="G28" s="17"/>
      <c r="H28" s="17">
        <v>-52000</v>
      </c>
      <c r="I28" s="1" t="s">
        <v>1513</v>
      </c>
      <c r="J28" s="50"/>
      <c r="K28" s="70"/>
      <c r="L28" s="69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2">
        <v>44680</v>
      </c>
      <c r="C29" s="17"/>
      <c r="D29" s="17"/>
      <c r="E29" s="9">
        <f t="shared" si="0"/>
        <v>26190100</v>
      </c>
      <c r="F29" s="17"/>
      <c r="G29" s="17"/>
      <c r="H29" s="17">
        <v>-285000</v>
      </c>
      <c r="I29" s="1" t="s">
        <v>1514</v>
      </c>
      <c r="J29" s="20"/>
      <c r="K29" s="70"/>
      <c r="L29" s="69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2">
        <v>44680</v>
      </c>
      <c r="C30" s="17"/>
      <c r="D30" s="17"/>
      <c r="E30" s="9">
        <f t="shared" si="0"/>
        <v>26190100</v>
      </c>
      <c r="F30" s="17"/>
      <c r="G30" s="17"/>
      <c r="H30" s="17">
        <v>-285000</v>
      </c>
      <c r="I30" s="10" t="s">
        <v>389</v>
      </c>
      <c r="J30" s="20"/>
      <c r="K30" s="70"/>
      <c r="L30" s="69"/>
      <c r="M30" s="72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2">
        <v>44680</v>
      </c>
      <c r="C31" s="17"/>
      <c r="D31" s="17"/>
      <c r="E31" s="9">
        <f t="shared" si="0"/>
        <v>26190100</v>
      </c>
      <c r="F31" s="17"/>
      <c r="G31" s="17"/>
      <c r="H31" s="17">
        <v>120000</v>
      </c>
      <c r="I31" s="10" t="s">
        <v>1518</v>
      </c>
      <c r="J31" s="20"/>
      <c r="K31" s="70"/>
      <c r="L31" s="69"/>
      <c r="M31" s="72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2"/>
      <c r="C32" s="17"/>
      <c r="D32" s="17"/>
      <c r="E32" s="9">
        <f t="shared" si="0"/>
        <v>26190100</v>
      </c>
      <c r="F32" s="17"/>
      <c r="G32" s="17"/>
      <c r="J32" s="20"/>
      <c r="K32" s="70"/>
      <c r="L32" s="69"/>
      <c r="M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/>
      <c r="E33" s="9">
        <f t="shared" si="0"/>
        <v>26190100</v>
      </c>
      <c r="F33" s="17">
        <f>SUM(F4:F32)</f>
        <v>-50000</v>
      </c>
      <c r="G33" s="17"/>
      <c r="H33" s="16">
        <f>SUM(H4:H32)</f>
        <v>17138100</v>
      </c>
      <c r="J33" s="20"/>
      <c r="K33" s="70"/>
      <c r="L33" s="69"/>
      <c r="M33" s="72"/>
      <c r="N33" s="72"/>
      <c r="O33" s="69"/>
      <c r="P33" s="70"/>
      <c r="Q33" s="70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17"/>
      <c r="D34" s="17"/>
      <c r="E34" s="9">
        <f t="shared" si="0"/>
        <v>26190100</v>
      </c>
      <c r="F34" s="17"/>
      <c r="G34" s="17"/>
      <c r="H34" s="16">
        <f>H33-F33</f>
        <v>17188100</v>
      </c>
      <c r="J34" s="20"/>
      <c r="K34" s="70"/>
      <c r="L34" s="69"/>
      <c r="M34" s="72"/>
      <c r="N34" s="72"/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17"/>
      <c r="D35" s="17"/>
      <c r="E35" s="9">
        <f t="shared" si="0"/>
        <v>26190100</v>
      </c>
      <c r="F35" s="17"/>
      <c r="G35" s="17"/>
      <c r="J35" s="20"/>
      <c r="K35" s="70"/>
      <c r="L35" s="69"/>
      <c r="M35" s="69"/>
      <c r="N35" s="69"/>
      <c r="O35" s="69"/>
      <c r="P35" s="70"/>
      <c r="Q35" s="70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17"/>
      <c r="D36" s="17"/>
      <c r="E36" s="9">
        <f t="shared" si="0"/>
        <v>26190100</v>
      </c>
      <c r="F36" s="17"/>
      <c r="G36" s="17"/>
      <c r="H36" s="17">
        <v>-2000000</v>
      </c>
      <c r="I36" s="10" t="s">
        <v>41</v>
      </c>
      <c r="J36" s="20"/>
      <c r="K36" s="70"/>
      <c r="L36" s="69"/>
      <c r="M36" s="69"/>
      <c r="N36" s="69"/>
      <c r="O36" s="69"/>
      <c r="P36" s="69"/>
      <c r="Q36" s="70"/>
      <c r="R36" s="70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2"/>
      <c r="C37" s="17"/>
      <c r="D37" s="17">
        <v>-2000000</v>
      </c>
      <c r="E37" s="9">
        <f>E36+C37+D37</f>
        <v>24190100</v>
      </c>
      <c r="F37" s="17"/>
      <c r="G37" s="17"/>
      <c r="I37" s="10" t="s">
        <v>42</v>
      </c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28" t="s">
        <v>47</v>
      </c>
      <c r="C38" s="22"/>
      <c r="D38" s="22"/>
      <c r="E38" s="14">
        <f t="shared" si="0"/>
        <v>24190100</v>
      </c>
      <c r="F38" s="22"/>
      <c r="G38" s="22"/>
      <c r="H38" s="22">
        <f>H34+H36</f>
        <v>15188100</v>
      </c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2"/>
      <c r="C39" s="17"/>
      <c r="D39" s="17"/>
      <c r="E39" s="9">
        <f t="shared" si="0"/>
        <v>24190100</v>
      </c>
      <c r="F39" s="17"/>
      <c r="G39" s="17"/>
      <c r="K39" s="69"/>
      <c r="L39" s="69"/>
      <c r="M39" s="69"/>
      <c r="N39" s="72"/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>E39+C40+D40</f>
        <v>24190100</v>
      </c>
      <c r="F40" s="17"/>
      <c r="G40" s="17"/>
      <c r="M40" s="69"/>
      <c r="N40" s="72"/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8">
        <f t="shared" si="0"/>
        <v>24190100</v>
      </c>
      <c r="F41" s="17"/>
      <c r="G41" s="17"/>
      <c r="M41" s="70"/>
      <c r="P41" s="20"/>
      <c r="R41" s="20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9">
        <f>E41+C42+D42</f>
        <v>24190100</v>
      </c>
      <c r="F42" s="17"/>
      <c r="G42" s="17"/>
      <c r="M42" s="70"/>
      <c r="P42" s="20"/>
      <c r="Q42" s="4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 t="shared" si="0"/>
        <v>24190100</v>
      </c>
      <c r="F43" s="17"/>
      <c r="G43" s="17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24190100</v>
      </c>
      <c r="F44" s="17"/>
      <c r="G44" s="17"/>
      <c r="H44" s="17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24190100</v>
      </c>
      <c r="F45" s="17"/>
      <c r="G45" s="17"/>
      <c r="H45" s="17"/>
      <c r="I45" s="10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8">
        <f t="shared" si="0"/>
        <v>24190100</v>
      </c>
      <c r="F46" s="17"/>
      <c r="G46" s="17"/>
      <c r="H46" s="17"/>
      <c r="I46" s="10"/>
      <c r="J46" s="20"/>
      <c r="K46" s="70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24190100</v>
      </c>
      <c r="F47" s="17"/>
      <c r="G47" s="17"/>
      <c r="H47" s="17"/>
      <c r="I47" s="10"/>
      <c r="J47" s="20"/>
      <c r="K47" s="70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24190100</v>
      </c>
      <c r="F48" s="17"/>
      <c r="G48" s="17"/>
      <c r="H48" s="17"/>
      <c r="I48" s="10"/>
      <c r="J48" s="20"/>
      <c r="K48" s="70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36"/>
      <c r="D49" s="17"/>
      <c r="E49" s="9">
        <f t="shared" si="0"/>
        <v>24190100</v>
      </c>
      <c r="F49" s="36"/>
      <c r="G49" s="36"/>
      <c r="H49" s="36"/>
      <c r="I49" s="10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24190100</v>
      </c>
      <c r="F50" s="17"/>
      <c r="G50" s="17"/>
      <c r="H50" s="17"/>
      <c r="I50" s="10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8">
        <f t="shared" si="0"/>
        <v>24190100</v>
      </c>
      <c r="F51" s="17"/>
      <c r="G51" s="17"/>
      <c r="H51" s="17"/>
      <c r="I51" s="10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24190100</v>
      </c>
      <c r="F52" s="17"/>
      <c r="G52" s="17"/>
      <c r="H52" s="17"/>
      <c r="I52" s="10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24190100</v>
      </c>
      <c r="F53" s="17"/>
      <c r="G53" s="17"/>
      <c r="H53" s="17"/>
      <c r="I53" s="10"/>
      <c r="J53" s="10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24190100</v>
      </c>
      <c r="F54" s="17"/>
      <c r="G54" s="17"/>
      <c r="H54" s="17"/>
      <c r="I54" s="10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24190100</v>
      </c>
      <c r="F55" s="17"/>
      <c r="G55" s="17"/>
      <c r="H55" s="17"/>
      <c r="I55" s="10"/>
      <c r="J55" s="10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2"/>
      <c r="C56" s="16"/>
      <c r="D56" s="16"/>
      <c r="E56" s="8">
        <f t="shared" si="0"/>
        <v>24190100</v>
      </c>
      <c r="F56" s="10"/>
      <c r="G56" s="10"/>
      <c r="H56" s="10"/>
      <c r="I56" s="10"/>
      <c r="J56" s="10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2"/>
      <c r="C57" s="16"/>
      <c r="D57" s="16"/>
      <c r="E57" s="9">
        <f t="shared" si="0"/>
        <v>24190100</v>
      </c>
      <c r="F57" s="10"/>
      <c r="G57" s="10"/>
      <c r="H57" s="17"/>
      <c r="I57" s="10"/>
      <c r="J57" s="10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39"/>
      <c r="C58" s="36"/>
      <c r="D58" s="36"/>
      <c r="E58" s="9">
        <f t="shared" si="0"/>
        <v>24190100</v>
      </c>
      <c r="F58" s="48"/>
      <c r="G58" s="48"/>
      <c r="H58" s="36"/>
      <c r="I58" s="10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24190100</v>
      </c>
      <c r="F59" s="17"/>
      <c r="G59" s="17"/>
      <c r="H59" s="10"/>
      <c r="I59" s="48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2"/>
      <c r="C60" s="16"/>
      <c r="D60" s="16"/>
      <c r="E60" s="9">
        <f t="shared" si="0"/>
        <v>24190100</v>
      </c>
      <c r="F60" s="17"/>
      <c r="G60" s="17"/>
      <c r="H60" s="17"/>
      <c r="I60" s="48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A61" s="44"/>
      <c r="B61" s="44"/>
      <c r="C61" s="43"/>
      <c r="D61" s="43">
        <v>-36100</v>
      </c>
      <c r="E61" s="8">
        <f t="shared" si="0"/>
        <v>24154000</v>
      </c>
      <c r="F61" s="43"/>
      <c r="G61" s="43"/>
      <c r="H61" s="43"/>
      <c r="I61" s="44" t="s">
        <v>263</v>
      </c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39"/>
      <c r="C62" s="17"/>
      <c r="D62" s="17"/>
      <c r="E62" s="9">
        <f t="shared" si="0"/>
        <v>24154000</v>
      </c>
      <c r="F62" s="17"/>
      <c r="G62" s="17"/>
      <c r="H62" s="17"/>
      <c r="I62" s="10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C63" s="16"/>
      <c r="D63" s="16">
        <v>-20000000</v>
      </c>
      <c r="E63" s="9">
        <f t="shared" si="0"/>
        <v>4154000</v>
      </c>
      <c r="F63" s="16"/>
      <c r="G63" s="16"/>
      <c r="H63" s="16"/>
      <c r="I63" s="1" t="s">
        <v>557</v>
      </c>
    </row>
    <row r="64" spans="1:28">
      <c r="C64" s="16"/>
      <c r="D64" s="16"/>
      <c r="E64" s="8">
        <f t="shared" si="0"/>
        <v>4154000</v>
      </c>
      <c r="F64" s="16"/>
      <c r="G64" s="16"/>
      <c r="H64" s="16"/>
      <c r="I64" s="2"/>
    </row>
    <row r="65" spans="3:12">
      <c r="C65" s="16"/>
      <c r="D65" s="16"/>
      <c r="E65" s="9">
        <f t="shared" si="0"/>
        <v>4154000</v>
      </c>
      <c r="F65" s="16"/>
      <c r="G65" s="16"/>
      <c r="H65" s="16"/>
      <c r="J65" s="4"/>
    </row>
    <row r="66" spans="3:12">
      <c r="C66" s="16"/>
      <c r="D66" s="16"/>
      <c r="E66" s="9">
        <f t="shared" si="0"/>
        <v>4154000</v>
      </c>
      <c r="F66" s="16"/>
      <c r="G66" s="16"/>
      <c r="H66" s="16"/>
      <c r="J66" s="4"/>
      <c r="K66" s="2"/>
      <c r="L66" s="20"/>
    </row>
    <row r="67" spans="3:12">
      <c r="C67" s="16"/>
      <c r="D67" s="16"/>
      <c r="E67" s="8">
        <f t="shared" si="0"/>
        <v>4154000</v>
      </c>
      <c r="F67" s="16"/>
      <c r="G67" s="16"/>
      <c r="H67" s="16"/>
      <c r="J67" s="4"/>
    </row>
    <row r="68" spans="3:12">
      <c r="C68" s="4"/>
      <c r="D68" s="16"/>
      <c r="E68" s="9">
        <f t="shared" si="0"/>
        <v>4154000</v>
      </c>
      <c r="F68" s="4"/>
      <c r="G68" s="4"/>
      <c r="H68" s="4"/>
      <c r="J68" s="4"/>
    </row>
    <row r="69" spans="3:12">
      <c r="C69" s="4"/>
      <c r="D69" s="4"/>
      <c r="E69" s="8"/>
      <c r="F69" s="4"/>
      <c r="G69" s="4"/>
      <c r="H69" s="4"/>
    </row>
    <row r="70" spans="3:12">
      <c r="C70" s="4"/>
      <c r="D70" s="4"/>
      <c r="E70" s="8"/>
      <c r="F70" s="4"/>
      <c r="G70" s="4"/>
      <c r="H70" s="4"/>
    </row>
    <row r="71" spans="3:12">
      <c r="C71" s="4"/>
      <c r="D71" s="4"/>
      <c r="E71" s="8"/>
      <c r="F71" s="4"/>
      <c r="G71" s="4"/>
      <c r="H71" s="4"/>
    </row>
    <row r="72" spans="3:12">
      <c r="C72" s="4"/>
      <c r="D72" s="4"/>
      <c r="E72" s="8"/>
      <c r="F72" s="4"/>
      <c r="G72" s="4"/>
      <c r="H72" s="4"/>
    </row>
    <row r="73" spans="3:12">
      <c r="C73" s="4"/>
      <c r="D73" s="4"/>
      <c r="E73" s="8"/>
      <c r="F73" s="4"/>
      <c r="G73" s="4"/>
      <c r="H73" s="4"/>
    </row>
    <row r="74" spans="3:12">
      <c r="C74" s="4"/>
      <c r="D74" s="4"/>
      <c r="E74" s="8"/>
      <c r="F74" s="4"/>
      <c r="G74" s="4"/>
      <c r="H74" s="4"/>
    </row>
    <row r="75" spans="3:12">
      <c r="E75" s="7"/>
    </row>
    <row r="76" spans="3:12">
      <c r="E76" s="7"/>
    </row>
    <row r="77" spans="3:12">
      <c r="E77" s="7"/>
    </row>
  </sheetData>
  <pageMargins left="0.7" right="0.7" top="0.75" bottom="0.75" header="0.3" footer="0.3"/>
  <pageSetup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>
  <dimension ref="A2:AB85"/>
  <sheetViews>
    <sheetView workbookViewId="0">
      <selection activeCell="I7" sqref="I7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24190100</v>
      </c>
      <c r="F4" s="29">
        <v>0</v>
      </c>
      <c r="G4" s="13"/>
      <c r="H4" s="22">
        <v>15188100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>
      <c r="B5" s="2"/>
      <c r="C5" s="16"/>
      <c r="D5" s="16"/>
      <c r="E5" s="8">
        <f>E4+C5+D5</f>
        <v>24190100</v>
      </c>
      <c r="F5" s="17"/>
      <c r="G5" s="17"/>
      <c r="H5" s="17"/>
      <c r="K5" s="47"/>
      <c r="L5" s="70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2">
        <v>44683</v>
      </c>
      <c r="C6" s="17">
        <v>1000000</v>
      </c>
      <c r="D6" s="17"/>
      <c r="E6" s="9">
        <f t="shared" ref="E6:E68" si="0">E5+C6+D6</f>
        <v>25190100</v>
      </c>
      <c r="F6" s="17"/>
      <c r="G6" s="17"/>
      <c r="H6" s="17"/>
      <c r="I6" s="1" t="s">
        <v>1515</v>
      </c>
      <c r="J6" s="10"/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44683</v>
      </c>
      <c r="C7" s="17"/>
      <c r="D7" s="17">
        <v>-1276300</v>
      </c>
      <c r="E7" s="9">
        <f>E6+C7+D7</f>
        <v>23913800</v>
      </c>
      <c r="F7" s="17"/>
      <c r="G7" s="17"/>
      <c r="H7" s="17"/>
      <c r="I7" s="10" t="s">
        <v>494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2">
        <v>44683</v>
      </c>
      <c r="C8" s="17"/>
      <c r="D8" s="17">
        <v>-45000</v>
      </c>
      <c r="E8" s="9">
        <f t="shared" si="0"/>
        <v>23868800</v>
      </c>
      <c r="F8" s="17"/>
      <c r="G8" s="17"/>
      <c r="H8" s="17"/>
      <c r="I8" s="1" t="s">
        <v>1516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2">
        <v>44683</v>
      </c>
      <c r="C9" s="17"/>
      <c r="D9" s="17">
        <v>-17000</v>
      </c>
      <c r="E9" s="9">
        <f t="shared" si="0"/>
        <v>23851800</v>
      </c>
      <c r="F9" s="17"/>
      <c r="G9" s="17"/>
      <c r="H9" s="17"/>
      <c r="I9" s="1" t="s">
        <v>1517</v>
      </c>
      <c r="J9" s="10"/>
      <c r="K9" s="69"/>
      <c r="L9" s="7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2">
        <v>44684</v>
      </c>
      <c r="C10" s="17">
        <v>70000</v>
      </c>
      <c r="D10" s="17"/>
      <c r="E10" s="9">
        <f t="shared" si="0"/>
        <v>23921800</v>
      </c>
      <c r="F10" s="17"/>
      <c r="G10" s="17"/>
      <c r="H10" s="17"/>
      <c r="I10" s="10" t="s">
        <v>1519</v>
      </c>
      <c r="J10" s="10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2">
        <v>44685</v>
      </c>
      <c r="C11" s="17">
        <v>20000</v>
      </c>
      <c r="D11" s="17"/>
      <c r="E11" s="9">
        <f t="shared" si="0"/>
        <v>23941800</v>
      </c>
      <c r="F11" s="17"/>
      <c r="G11" s="17"/>
      <c r="H11" s="17"/>
      <c r="I11" s="10" t="s">
        <v>1179</v>
      </c>
      <c r="J11" s="50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2">
        <v>44686</v>
      </c>
      <c r="C12" s="17">
        <v>200000</v>
      </c>
      <c r="D12" s="17"/>
      <c r="E12" s="9">
        <f t="shared" si="0"/>
        <v>24141800</v>
      </c>
      <c r="F12" s="17"/>
      <c r="G12" s="17"/>
      <c r="H12" s="17"/>
      <c r="I12" s="10" t="s">
        <v>1520</v>
      </c>
      <c r="J12" s="50"/>
      <c r="K12" s="47"/>
      <c r="L12" s="70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44687</v>
      </c>
      <c r="C13" s="17"/>
      <c r="D13" s="17"/>
      <c r="E13" s="9">
        <f t="shared" si="0"/>
        <v>24141800</v>
      </c>
      <c r="F13" s="17"/>
      <c r="G13" s="17"/>
      <c r="H13" s="17">
        <v>-104000</v>
      </c>
      <c r="I13" s="10" t="s">
        <v>1521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44690</v>
      </c>
      <c r="C14" s="17">
        <v>15000</v>
      </c>
      <c r="D14" s="17"/>
      <c r="E14" s="9">
        <f t="shared" si="0"/>
        <v>24156800</v>
      </c>
      <c r="F14" s="17"/>
      <c r="G14" s="17"/>
      <c r="H14" s="17"/>
      <c r="I14" s="10" t="s">
        <v>1179</v>
      </c>
      <c r="J14" s="50"/>
      <c r="K14" s="47"/>
      <c r="L14" s="46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44692</v>
      </c>
      <c r="C15" s="17">
        <v>5000000</v>
      </c>
      <c r="D15" s="17"/>
      <c r="E15" s="9">
        <f t="shared" si="0"/>
        <v>29156800</v>
      </c>
      <c r="F15" s="17"/>
      <c r="G15" s="17"/>
      <c r="H15" s="16"/>
      <c r="I15" s="1" t="s">
        <v>1524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44693</v>
      </c>
      <c r="C16" s="17">
        <v>30000</v>
      </c>
      <c r="D16" s="17"/>
      <c r="E16" s="9">
        <f t="shared" si="0"/>
        <v>29186800</v>
      </c>
      <c r="F16" s="17"/>
      <c r="G16" s="17"/>
      <c r="H16" s="16"/>
      <c r="I16" s="10" t="s">
        <v>1179</v>
      </c>
      <c r="J16" s="50"/>
      <c r="K16" s="69"/>
      <c r="L16" s="70"/>
      <c r="M16" s="72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2">
        <v>44693</v>
      </c>
      <c r="C17" s="17"/>
      <c r="D17" s="17">
        <v>-7000</v>
      </c>
      <c r="E17" s="9">
        <f t="shared" si="0"/>
        <v>29179800</v>
      </c>
      <c r="F17" s="17"/>
      <c r="G17" s="17"/>
      <c r="H17" s="16"/>
      <c r="I17" s="1" t="s">
        <v>1525</v>
      </c>
      <c r="J17" s="50"/>
      <c r="K17" s="47"/>
      <c r="L17" s="70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44694</v>
      </c>
      <c r="C18" s="17"/>
      <c r="D18" s="17"/>
      <c r="E18" s="9">
        <f t="shared" si="0"/>
        <v>29179800</v>
      </c>
      <c r="F18" s="17"/>
      <c r="G18" s="17"/>
      <c r="H18" s="17">
        <v>-119250</v>
      </c>
      <c r="I18" s="10" t="s">
        <v>1503</v>
      </c>
      <c r="J18" s="50"/>
      <c r="K18" s="70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44694</v>
      </c>
      <c r="C19" s="17">
        <v>3500000</v>
      </c>
      <c r="D19" s="17"/>
      <c r="E19" s="9">
        <f t="shared" si="0"/>
        <v>32679800</v>
      </c>
      <c r="F19" s="17"/>
      <c r="G19" s="17"/>
      <c r="H19" s="16"/>
      <c r="I19" s="1" t="s">
        <v>1526</v>
      </c>
      <c r="J19" s="50"/>
      <c r="K19" s="70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44694</v>
      </c>
      <c r="C20" s="17"/>
      <c r="D20" s="17"/>
      <c r="E20" s="9">
        <f t="shared" si="0"/>
        <v>32679800</v>
      </c>
      <c r="F20" s="17"/>
      <c r="G20" s="17"/>
      <c r="H20" s="17">
        <v>100000</v>
      </c>
      <c r="I20" s="1" t="s">
        <v>1529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2">
        <v>44698</v>
      </c>
      <c r="C21" s="17">
        <v>60000</v>
      </c>
      <c r="D21" s="17"/>
      <c r="E21" s="9">
        <f t="shared" si="0"/>
        <v>32739800</v>
      </c>
      <c r="F21" s="17"/>
      <c r="G21" s="36"/>
      <c r="H21" s="16"/>
      <c r="I21" s="1" t="s">
        <v>1527</v>
      </c>
      <c r="J21" s="50"/>
      <c r="K21" s="70"/>
      <c r="L21" s="70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2">
        <v>44698</v>
      </c>
      <c r="C22" s="17">
        <v>15000</v>
      </c>
      <c r="D22" s="17"/>
      <c r="E22" s="9">
        <f t="shared" si="0"/>
        <v>32754800</v>
      </c>
      <c r="F22" s="17"/>
      <c r="G22" s="36"/>
      <c r="H22" s="16"/>
      <c r="I22" s="1" t="s">
        <v>1528</v>
      </c>
      <c r="J22" s="50"/>
      <c r="K22" s="70"/>
      <c r="L22" s="70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">
        <v>44698</v>
      </c>
      <c r="C23" s="17"/>
      <c r="D23" s="17">
        <v>-104000</v>
      </c>
      <c r="E23" s="9">
        <f t="shared" si="0"/>
        <v>32650800</v>
      </c>
      <c r="F23" s="17"/>
      <c r="G23" s="17"/>
      <c r="H23" s="16"/>
      <c r="I23" s="1" t="s">
        <v>1530</v>
      </c>
      <c r="J23" s="50"/>
      <c r="K23" s="70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>
        <v>44699</v>
      </c>
      <c r="C24" s="17"/>
      <c r="D24" s="17"/>
      <c r="E24" s="9">
        <f t="shared" si="0"/>
        <v>32650800</v>
      </c>
      <c r="F24" s="17"/>
      <c r="G24" s="17"/>
      <c r="H24" s="17">
        <v>-1370300</v>
      </c>
      <c r="I24" s="1" t="s">
        <v>1532</v>
      </c>
      <c r="J24" s="50"/>
      <c r="K24" s="70"/>
      <c r="L24" s="69"/>
      <c r="M24" s="69"/>
      <c r="N24" s="70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2">
        <v>44699</v>
      </c>
      <c r="C25" s="17"/>
      <c r="D25" s="17"/>
      <c r="E25" s="9">
        <f>E24+C25+D25</f>
        <v>32650800</v>
      </c>
      <c r="F25" s="17"/>
      <c r="G25" s="17"/>
      <c r="H25" s="17">
        <v>150000</v>
      </c>
      <c r="I25" s="1" t="s">
        <v>1533</v>
      </c>
      <c r="J25" s="50"/>
      <c r="K25" s="70"/>
      <c r="L25" s="69"/>
      <c r="M25" s="69"/>
      <c r="N25" s="70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2">
        <v>44700</v>
      </c>
      <c r="C26" s="17"/>
      <c r="D26" s="17"/>
      <c r="E26" s="9">
        <f>E25+C26+D26</f>
        <v>32650800</v>
      </c>
      <c r="F26" s="17"/>
      <c r="G26" s="17"/>
      <c r="H26" s="17">
        <v>100000</v>
      </c>
      <c r="I26" s="1" t="s">
        <v>1533</v>
      </c>
      <c r="J26" s="50"/>
      <c r="K26" s="70"/>
      <c r="L26" s="69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44701</v>
      </c>
      <c r="C27" s="17"/>
      <c r="D27" s="17">
        <v>-95200</v>
      </c>
      <c r="E27" s="9">
        <f t="shared" si="0"/>
        <v>32555600</v>
      </c>
      <c r="F27" s="17"/>
      <c r="G27" s="17"/>
      <c r="H27" s="16"/>
      <c r="I27" s="1" t="s">
        <v>1531</v>
      </c>
      <c r="J27" s="50"/>
      <c r="K27" s="70"/>
      <c r="L27" s="69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44704</v>
      </c>
      <c r="C28" s="17"/>
      <c r="D28" s="17"/>
      <c r="E28" s="9">
        <f t="shared" si="0"/>
        <v>32555600</v>
      </c>
      <c r="F28" s="17"/>
      <c r="G28" s="17"/>
      <c r="H28" s="17">
        <v>-259500</v>
      </c>
      <c r="I28" s="1" t="s">
        <v>917</v>
      </c>
      <c r="J28" s="50"/>
      <c r="K28" s="70"/>
      <c r="L28" s="69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2">
        <v>44705</v>
      </c>
      <c r="C29" s="17"/>
      <c r="D29" s="17">
        <v>-17000</v>
      </c>
      <c r="E29" s="9">
        <f t="shared" si="0"/>
        <v>32538600</v>
      </c>
      <c r="F29" s="17"/>
      <c r="G29" s="17"/>
      <c r="H29" s="16"/>
      <c r="I29" s="1" t="s">
        <v>1534</v>
      </c>
      <c r="J29" s="20"/>
      <c r="K29" s="70"/>
      <c r="L29" s="69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2">
        <v>44706</v>
      </c>
      <c r="C30" s="17"/>
      <c r="D30" s="17">
        <v>-338000</v>
      </c>
      <c r="E30" s="9">
        <f t="shared" si="0"/>
        <v>32200600</v>
      </c>
      <c r="F30" s="17"/>
      <c r="G30" s="17"/>
      <c r="H30" s="16"/>
      <c r="I30" s="1" t="s">
        <v>1530</v>
      </c>
      <c r="J30" s="20"/>
      <c r="K30" s="70"/>
      <c r="L30" s="69"/>
      <c r="M30" s="72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2">
        <v>44706</v>
      </c>
      <c r="C31" s="17"/>
      <c r="D31" s="17"/>
      <c r="E31" s="9">
        <f t="shared" si="0"/>
        <v>32200600</v>
      </c>
      <c r="F31" s="17"/>
      <c r="G31" s="17"/>
      <c r="H31" s="16">
        <v>-14900</v>
      </c>
      <c r="I31" s="1" t="s">
        <v>1535</v>
      </c>
      <c r="J31" s="20"/>
      <c r="K31" s="70"/>
      <c r="L31" s="69"/>
      <c r="M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>
        <v>44707</v>
      </c>
      <c r="C32" s="17"/>
      <c r="D32" s="17">
        <v>-31000</v>
      </c>
      <c r="E32" s="9">
        <f t="shared" si="0"/>
        <v>32169600</v>
      </c>
      <c r="F32" s="17"/>
      <c r="G32" s="17"/>
      <c r="H32" s="16"/>
      <c r="I32" s="1" t="s">
        <v>1536</v>
      </c>
      <c r="J32" s="20"/>
      <c r="K32" s="70"/>
      <c r="L32" s="69"/>
      <c r="M32" s="72"/>
      <c r="N32" s="72"/>
      <c r="O32" s="69"/>
      <c r="P32" s="70"/>
      <c r="Q32" s="70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>
        <v>44707</v>
      </c>
      <c r="C33" s="17"/>
      <c r="D33" s="17">
        <v>-12200</v>
      </c>
      <c r="E33" s="9">
        <f t="shared" si="0"/>
        <v>32157400</v>
      </c>
      <c r="F33" s="17"/>
      <c r="G33" s="17"/>
      <c r="H33" s="16"/>
      <c r="I33" s="1" t="s">
        <v>1537</v>
      </c>
      <c r="J33" s="20"/>
      <c r="K33" s="70"/>
      <c r="L33" s="69"/>
      <c r="M33" s="72"/>
      <c r="N33" s="72"/>
      <c r="O33" s="69"/>
      <c r="P33" s="70"/>
      <c r="Q33" s="70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>
        <v>44707</v>
      </c>
      <c r="C34" s="17"/>
      <c r="D34" s="17">
        <v>-3000</v>
      </c>
      <c r="E34" s="9">
        <f t="shared" si="0"/>
        <v>32154400</v>
      </c>
      <c r="F34" s="17"/>
      <c r="G34" s="17"/>
      <c r="H34" s="16"/>
      <c r="I34" s="1" t="s">
        <v>1538</v>
      </c>
      <c r="J34" s="20"/>
      <c r="K34" s="70"/>
      <c r="L34" s="69"/>
      <c r="M34" s="69"/>
      <c r="N34" s="69"/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>
        <v>44707</v>
      </c>
      <c r="C35" s="17"/>
      <c r="D35" s="17">
        <v>-24000</v>
      </c>
      <c r="E35" s="9">
        <f t="shared" si="0"/>
        <v>32130400</v>
      </c>
      <c r="F35" s="17"/>
      <c r="G35" s="17"/>
      <c r="H35" s="16"/>
      <c r="I35" s="1" t="s">
        <v>1539</v>
      </c>
      <c r="J35" s="20"/>
      <c r="K35" s="70"/>
      <c r="L35" s="69"/>
      <c r="M35" s="69"/>
      <c r="N35" s="69"/>
      <c r="O35" s="69"/>
      <c r="P35" s="69"/>
      <c r="Q35" s="70"/>
      <c r="R35" s="70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2">
        <v>44707</v>
      </c>
      <c r="C36" s="17"/>
      <c r="D36" s="17"/>
      <c r="E36" s="9">
        <f>E35+C36+D36</f>
        <v>32130400</v>
      </c>
      <c r="F36" s="17"/>
      <c r="G36" s="17"/>
      <c r="H36" s="16">
        <v>460000</v>
      </c>
      <c r="I36" s="1" t="s">
        <v>1551</v>
      </c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2">
        <v>44707</v>
      </c>
      <c r="C37" s="17"/>
      <c r="D37" s="17"/>
      <c r="E37" s="9">
        <f t="shared" si="0"/>
        <v>32130400</v>
      </c>
      <c r="F37" s="17"/>
      <c r="G37" s="17"/>
      <c r="H37" s="17">
        <v>24000</v>
      </c>
      <c r="I37" s="1" t="s">
        <v>1552</v>
      </c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2">
        <v>44708</v>
      </c>
      <c r="C38" s="17">
        <v>50000</v>
      </c>
      <c r="D38" s="17"/>
      <c r="E38" s="9">
        <f t="shared" si="0"/>
        <v>32180400</v>
      </c>
      <c r="F38" s="17"/>
      <c r="G38" s="17"/>
      <c r="H38" s="17"/>
      <c r="I38" s="1" t="s">
        <v>1540</v>
      </c>
      <c r="K38" s="69"/>
      <c r="L38" s="69"/>
      <c r="M38" s="69"/>
      <c r="N38" s="72"/>
      <c r="O38" s="69"/>
      <c r="P38" s="70"/>
      <c r="Q38" s="70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>
        <v>44708</v>
      </c>
      <c r="C39" s="17">
        <v>22500</v>
      </c>
      <c r="D39" s="17"/>
      <c r="E39" s="9">
        <f>E38+C39+D39</f>
        <v>32202900</v>
      </c>
      <c r="F39" s="17"/>
      <c r="G39" s="17"/>
      <c r="H39" s="16"/>
      <c r="I39" s="1" t="s">
        <v>1265</v>
      </c>
      <c r="M39" s="69"/>
      <c r="N39" s="72"/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>
        <v>44708</v>
      </c>
      <c r="C40" s="17"/>
      <c r="D40" s="17">
        <v>-125000</v>
      </c>
      <c r="E40" s="8">
        <f t="shared" si="0"/>
        <v>32077900</v>
      </c>
      <c r="F40" s="17"/>
      <c r="G40" s="17"/>
      <c r="H40" s="16"/>
      <c r="I40" s="1" t="s">
        <v>1541</v>
      </c>
      <c r="M40" s="70"/>
      <c r="P40" s="20"/>
      <c r="R40" s="20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>
        <v>44708</v>
      </c>
      <c r="C41" s="17"/>
      <c r="D41" s="17">
        <v>-350000</v>
      </c>
      <c r="E41" s="9">
        <f>E40+C41+D41</f>
        <v>31727900</v>
      </c>
      <c r="F41" s="17"/>
      <c r="G41" s="17"/>
      <c r="H41" s="16"/>
      <c r="I41" s="1" t="s">
        <v>1542</v>
      </c>
      <c r="M41" s="70"/>
      <c r="P41" s="20"/>
      <c r="Q41" s="4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>
        <v>44708</v>
      </c>
      <c r="C42" s="17">
        <v>14000</v>
      </c>
      <c r="D42" s="17"/>
      <c r="E42" s="9">
        <f t="shared" si="0"/>
        <v>31741900</v>
      </c>
      <c r="F42" s="17"/>
      <c r="G42" s="17"/>
      <c r="H42" s="16"/>
      <c r="I42" s="10" t="s">
        <v>1179</v>
      </c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>
        <v>44708</v>
      </c>
      <c r="C43" s="17">
        <v>2000000</v>
      </c>
      <c r="D43" s="17"/>
      <c r="E43" s="9">
        <f t="shared" si="0"/>
        <v>33741900</v>
      </c>
      <c r="F43" s="17"/>
      <c r="G43" s="17"/>
      <c r="H43" s="16"/>
      <c r="I43" s="1" t="s">
        <v>1544</v>
      </c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>
        <v>44712</v>
      </c>
      <c r="C44" s="17"/>
      <c r="D44" s="17"/>
      <c r="E44" s="9">
        <f t="shared" si="0"/>
        <v>33741900</v>
      </c>
      <c r="F44" s="17"/>
      <c r="G44" s="17"/>
      <c r="H44" s="17">
        <v>-285000</v>
      </c>
      <c r="I44" s="1" t="s">
        <v>1545</v>
      </c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>
        <v>44712</v>
      </c>
      <c r="C45" s="17"/>
      <c r="D45" s="17"/>
      <c r="E45" s="9">
        <f t="shared" si="0"/>
        <v>33741900</v>
      </c>
      <c r="F45" s="17"/>
      <c r="G45" s="17"/>
      <c r="H45" s="17">
        <v>-285000</v>
      </c>
      <c r="I45" s="10" t="s">
        <v>406</v>
      </c>
      <c r="J45" s="20"/>
      <c r="K45" s="70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>
        <v>44712</v>
      </c>
      <c r="C46" s="17"/>
      <c r="D46" s="17"/>
      <c r="E46" s="9">
        <f t="shared" si="0"/>
        <v>33741900</v>
      </c>
      <c r="F46" s="17"/>
      <c r="G46" s="17"/>
      <c r="H46" s="17">
        <v>-129450</v>
      </c>
      <c r="I46" s="10" t="s">
        <v>977</v>
      </c>
      <c r="J46" s="20"/>
      <c r="K46" s="70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>
        <v>44712</v>
      </c>
      <c r="C47" s="17"/>
      <c r="D47" s="17">
        <v>-1185400</v>
      </c>
      <c r="E47" s="9">
        <f t="shared" si="0"/>
        <v>32556500</v>
      </c>
      <c r="F47" s="17"/>
      <c r="G47" s="17"/>
      <c r="H47" s="16"/>
      <c r="I47" s="1" t="s">
        <v>1546</v>
      </c>
      <c r="J47" s="20"/>
      <c r="K47" s="70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32556500</v>
      </c>
      <c r="F48" s="17"/>
      <c r="G48" s="17"/>
      <c r="H48" s="16">
        <f>SUM(H4:H47)</f>
        <v>13454700</v>
      </c>
      <c r="J48" s="20"/>
      <c r="K48" s="70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36"/>
      <c r="D49" s="17"/>
      <c r="E49" s="9">
        <f t="shared" si="0"/>
        <v>32556500</v>
      </c>
      <c r="F49" s="36"/>
      <c r="G49" s="36"/>
      <c r="H49" s="17">
        <v>-2000000</v>
      </c>
      <c r="I49" s="10" t="s">
        <v>41</v>
      </c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>
        <v>-2000000</v>
      </c>
      <c r="E50" s="9">
        <f t="shared" si="0"/>
        <v>30556500</v>
      </c>
      <c r="F50" s="17"/>
      <c r="G50" s="17"/>
      <c r="H50" s="16"/>
      <c r="I50" s="10" t="s">
        <v>42</v>
      </c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28" t="s">
        <v>47</v>
      </c>
      <c r="C51" s="22"/>
      <c r="D51" s="22"/>
      <c r="E51" s="14">
        <f t="shared" si="0"/>
        <v>30556500</v>
      </c>
      <c r="F51" s="22"/>
      <c r="G51" s="22"/>
      <c r="H51" s="22">
        <f>H48+H49</f>
        <v>11454700</v>
      </c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30556500</v>
      </c>
      <c r="F52" s="17"/>
      <c r="G52" s="17"/>
      <c r="H52" s="16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30556500</v>
      </c>
      <c r="F53" s="17"/>
      <c r="G53" s="17"/>
      <c r="H53" s="16"/>
      <c r="J53" s="10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30556500</v>
      </c>
      <c r="F54" s="17"/>
      <c r="G54" s="17"/>
      <c r="H54" s="16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30556500</v>
      </c>
      <c r="F55" s="17"/>
      <c r="G55" s="17"/>
      <c r="H55" s="16"/>
      <c r="J55" s="10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2"/>
      <c r="C56" s="16"/>
      <c r="D56" s="16"/>
      <c r="E56" s="8">
        <f t="shared" si="0"/>
        <v>30556500</v>
      </c>
      <c r="F56" s="17"/>
      <c r="G56" s="17"/>
      <c r="H56" s="16"/>
      <c r="J56" s="10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2"/>
      <c r="C57" s="16"/>
      <c r="D57" s="16"/>
      <c r="E57" s="9">
        <f t="shared" si="0"/>
        <v>30556500</v>
      </c>
      <c r="F57" s="17"/>
      <c r="G57" s="17"/>
      <c r="H57" s="16"/>
      <c r="J57" s="10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39"/>
      <c r="C58" s="36"/>
      <c r="D58" s="36"/>
      <c r="E58" s="9">
        <f t="shared" si="0"/>
        <v>30556500</v>
      </c>
      <c r="F58" s="36"/>
      <c r="G58" s="36"/>
      <c r="H58" s="16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30556500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2"/>
      <c r="C60" s="16"/>
      <c r="D60" s="16"/>
      <c r="E60" s="9">
        <f t="shared" si="0"/>
        <v>30556500</v>
      </c>
      <c r="F60" s="17"/>
      <c r="G60" s="17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A61" s="44"/>
      <c r="B61" s="44"/>
      <c r="C61" s="43"/>
      <c r="D61" s="43">
        <v>-30500</v>
      </c>
      <c r="E61" s="8">
        <f t="shared" si="0"/>
        <v>30526000</v>
      </c>
      <c r="F61" s="43"/>
      <c r="G61" s="43"/>
      <c r="H61" s="43"/>
      <c r="I61" s="44" t="s">
        <v>263</v>
      </c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39"/>
      <c r="C62" s="17"/>
      <c r="D62" s="17"/>
      <c r="E62" s="9">
        <f t="shared" si="0"/>
        <v>30526000</v>
      </c>
      <c r="F62" s="17"/>
      <c r="G62" s="17"/>
      <c r="H62" s="17"/>
      <c r="I62" s="10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C63" s="16"/>
      <c r="D63" s="16">
        <v>-25000000</v>
      </c>
      <c r="E63" s="9">
        <f t="shared" si="0"/>
        <v>5526000</v>
      </c>
      <c r="F63" s="16"/>
      <c r="G63" s="16"/>
      <c r="H63" s="16"/>
      <c r="I63" s="1" t="s">
        <v>557</v>
      </c>
    </row>
    <row r="64" spans="1:28">
      <c r="C64" s="16"/>
      <c r="D64" s="16"/>
      <c r="E64" s="8">
        <f t="shared" si="0"/>
        <v>5526000</v>
      </c>
      <c r="F64" s="16"/>
      <c r="G64" s="16"/>
      <c r="H64" s="16"/>
      <c r="I64" s="2"/>
    </row>
    <row r="65" spans="3:12">
      <c r="C65" s="16"/>
      <c r="D65" s="16"/>
      <c r="E65" s="9">
        <f t="shared" si="0"/>
        <v>5526000</v>
      </c>
      <c r="F65" s="16"/>
      <c r="G65" s="16"/>
      <c r="H65" s="16"/>
      <c r="J65" s="4"/>
    </row>
    <row r="66" spans="3:12">
      <c r="C66" s="16"/>
      <c r="D66" s="16"/>
      <c r="E66" s="9">
        <f t="shared" si="0"/>
        <v>5526000</v>
      </c>
      <c r="F66" s="16"/>
      <c r="G66" s="16"/>
      <c r="H66" s="16"/>
      <c r="J66" s="4"/>
      <c r="K66" s="2"/>
      <c r="L66" s="20"/>
    </row>
    <row r="67" spans="3:12">
      <c r="C67" s="16"/>
      <c r="D67" s="16"/>
      <c r="E67" s="8">
        <f t="shared" si="0"/>
        <v>5526000</v>
      </c>
      <c r="F67" s="16"/>
      <c r="G67" s="16"/>
      <c r="H67" s="16"/>
      <c r="J67" s="2">
        <v>44698</v>
      </c>
      <c r="K67" s="17">
        <v>-104000</v>
      </c>
      <c r="L67" s="1" t="s">
        <v>1530</v>
      </c>
    </row>
    <row r="68" spans="3:12">
      <c r="C68" s="4"/>
      <c r="D68" s="16"/>
      <c r="E68" s="9">
        <f t="shared" si="0"/>
        <v>5526000</v>
      </c>
      <c r="F68" s="16"/>
      <c r="G68" s="16"/>
      <c r="H68" s="16"/>
      <c r="J68" s="2">
        <v>44706</v>
      </c>
      <c r="K68" s="17">
        <v>-14000</v>
      </c>
      <c r="L68" s="1" t="s">
        <v>1530</v>
      </c>
    </row>
    <row r="69" spans="3:12">
      <c r="C69" s="4"/>
      <c r="D69" s="4"/>
      <c r="E69" s="8"/>
      <c r="F69" s="4"/>
      <c r="G69" s="4"/>
      <c r="H69" s="17">
        <v>700000</v>
      </c>
      <c r="I69" s="10" t="s">
        <v>1450</v>
      </c>
      <c r="J69" s="2">
        <v>44707</v>
      </c>
      <c r="K69" s="17">
        <v>-31000</v>
      </c>
      <c r="L69" s="1" t="s">
        <v>1536</v>
      </c>
    </row>
    <row r="70" spans="3:12">
      <c r="C70" s="4"/>
      <c r="D70" s="4"/>
      <c r="E70" s="8"/>
      <c r="F70" s="4"/>
      <c r="G70" s="4"/>
      <c r="H70" s="17">
        <v>220000</v>
      </c>
      <c r="I70" s="1" t="s">
        <v>1510</v>
      </c>
      <c r="J70" s="2">
        <v>44707</v>
      </c>
      <c r="K70" s="17">
        <v>-12200</v>
      </c>
      <c r="L70" s="1" t="s">
        <v>1537</v>
      </c>
    </row>
    <row r="71" spans="3:12">
      <c r="C71" s="4"/>
      <c r="D71" s="4"/>
      <c r="E71" s="8"/>
      <c r="F71" s="4"/>
      <c r="G71" s="4"/>
      <c r="H71" s="17">
        <v>300000</v>
      </c>
      <c r="I71" s="1" t="s">
        <v>1522</v>
      </c>
      <c r="J71" s="2">
        <v>44707</v>
      </c>
      <c r="K71" s="17">
        <v>-3000</v>
      </c>
      <c r="L71" s="1" t="s">
        <v>1538</v>
      </c>
    </row>
    <row r="72" spans="3:12">
      <c r="C72" s="4"/>
      <c r="D72" s="4"/>
      <c r="E72" s="8"/>
      <c r="F72" s="4"/>
      <c r="G72" s="4"/>
      <c r="H72" s="17">
        <v>120000</v>
      </c>
      <c r="I72" s="1" t="s">
        <v>1523</v>
      </c>
    </row>
    <row r="73" spans="3:12">
      <c r="C73" s="4"/>
      <c r="D73" s="4"/>
      <c r="E73" s="8"/>
      <c r="F73" s="4"/>
      <c r="G73" s="4"/>
    </row>
    <row r="74" spans="3:12">
      <c r="C74" s="4"/>
      <c r="D74" s="4"/>
      <c r="E74" s="8"/>
      <c r="F74" s="4"/>
      <c r="G74" s="4"/>
    </row>
    <row r="75" spans="3:12">
      <c r="E75" s="7"/>
      <c r="H75" s="17">
        <v>-104000</v>
      </c>
      <c r="I75" s="1" t="s">
        <v>1530</v>
      </c>
    </row>
    <row r="76" spans="3:12">
      <c r="E76" s="7"/>
      <c r="H76" s="17">
        <v>-95200</v>
      </c>
      <c r="I76" s="77" t="s">
        <v>1531</v>
      </c>
    </row>
    <row r="77" spans="3:12">
      <c r="E77" s="7"/>
      <c r="H77" s="17">
        <v>-14000</v>
      </c>
      <c r="I77" s="1" t="s">
        <v>1530</v>
      </c>
    </row>
    <row r="78" spans="3:12">
      <c r="H78" s="17">
        <v>-324000</v>
      </c>
      <c r="I78" s="77" t="s">
        <v>1543</v>
      </c>
    </row>
    <row r="79" spans="3:12">
      <c r="H79" s="17">
        <v>-31000</v>
      </c>
      <c r="I79" s="1" t="s">
        <v>1536</v>
      </c>
    </row>
    <row r="80" spans="3:12">
      <c r="H80" s="17">
        <v>-12200</v>
      </c>
      <c r="I80" s="1" t="s">
        <v>1537</v>
      </c>
      <c r="J80" s="2">
        <v>44701</v>
      </c>
      <c r="K80" s="17">
        <v>-95200</v>
      </c>
      <c r="L80" s="77" t="s">
        <v>1531</v>
      </c>
    </row>
    <row r="81" spans="8:12">
      <c r="H81" s="17">
        <v>-3000</v>
      </c>
      <c r="I81" s="1" t="s">
        <v>1538</v>
      </c>
      <c r="J81" s="2">
        <v>44706</v>
      </c>
      <c r="K81" s="17">
        <v>-324000</v>
      </c>
      <c r="L81" s="77" t="s">
        <v>1543</v>
      </c>
    </row>
    <row r="82" spans="8:12">
      <c r="H82" s="17">
        <v>-125000</v>
      </c>
      <c r="I82" s="77" t="s">
        <v>1541</v>
      </c>
      <c r="J82" s="2">
        <v>44708</v>
      </c>
      <c r="K82" s="17">
        <v>-125000</v>
      </c>
      <c r="L82" s="77" t="s">
        <v>1541</v>
      </c>
    </row>
    <row r="83" spans="8:12">
      <c r="H83" s="17">
        <v>-325000</v>
      </c>
      <c r="I83" s="77" t="s">
        <v>1542</v>
      </c>
      <c r="J83" s="2">
        <v>44708</v>
      </c>
      <c r="K83" s="17">
        <v>-325000</v>
      </c>
      <c r="L83" s="77" t="s">
        <v>1542</v>
      </c>
    </row>
    <row r="84" spans="8:12">
      <c r="H84" s="17">
        <v>-1185400</v>
      </c>
      <c r="I84" s="77" t="s">
        <v>1546</v>
      </c>
      <c r="J84" s="2">
        <v>44712</v>
      </c>
    </row>
    <row r="85" spans="8:12">
      <c r="H85" s="17">
        <v>-16600</v>
      </c>
      <c r="I85" s="1" t="s">
        <v>1547</v>
      </c>
      <c r="J85" s="2">
        <v>44712</v>
      </c>
    </row>
  </sheetData>
  <pageMargins left="0.7" right="0.7" top="0.75" bottom="0.75" header="0.3" footer="0.3"/>
  <pageSetup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>
  <dimension ref="A2:AB96"/>
  <sheetViews>
    <sheetView workbookViewId="0">
      <selection activeCell="I76" sqref="I76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30556500</v>
      </c>
      <c r="F4" s="29">
        <v>0</v>
      </c>
      <c r="G4" s="13"/>
      <c r="H4" s="22">
        <v>11454700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>
      <c r="B5" s="2"/>
      <c r="C5" s="16"/>
      <c r="D5" s="16"/>
      <c r="E5" s="8">
        <f>E4+C5+D5</f>
        <v>30556500</v>
      </c>
      <c r="F5" s="17"/>
      <c r="G5" s="17"/>
      <c r="H5" s="17"/>
      <c r="K5" s="47"/>
      <c r="L5" s="70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2">
        <v>44713</v>
      </c>
      <c r="C6" s="17"/>
      <c r="D6" s="17"/>
      <c r="E6" s="9">
        <f t="shared" ref="E6:E68" si="0">E5+C6+D6</f>
        <v>30556500</v>
      </c>
      <c r="F6" s="17"/>
      <c r="G6" s="17"/>
      <c r="H6" s="17">
        <v>-1900</v>
      </c>
      <c r="I6" s="1" t="s">
        <v>1549</v>
      </c>
      <c r="J6" s="10"/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2">
        <v>44713</v>
      </c>
      <c r="C7" s="17"/>
      <c r="D7" s="17"/>
      <c r="E7" s="9">
        <f>E6+C7+D7</f>
        <v>30556500</v>
      </c>
      <c r="F7" s="17"/>
      <c r="G7" s="17"/>
      <c r="H7" s="17">
        <v>220000</v>
      </c>
      <c r="I7" s="1" t="s">
        <v>1553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2">
        <v>44713</v>
      </c>
      <c r="C8" s="17"/>
      <c r="D8" s="17"/>
      <c r="E8" s="9">
        <f t="shared" si="0"/>
        <v>30556500</v>
      </c>
      <c r="F8" s="17"/>
      <c r="G8" s="17"/>
      <c r="H8" s="17">
        <v>300000</v>
      </c>
      <c r="I8" s="1" t="s">
        <v>1554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2">
        <v>44713</v>
      </c>
      <c r="C9" s="17"/>
      <c r="D9" s="17"/>
      <c r="E9" s="9">
        <f t="shared" si="0"/>
        <v>30556500</v>
      </c>
      <c r="F9" s="17"/>
      <c r="G9" s="17"/>
      <c r="H9" s="17">
        <v>120000</v>
      </c>
      <c r="I9" s="1" t="s">
        <v>1555</v>
      </c>
      <c r="J9" s="10"/>
      <c r="K9" s="69"/>
      <c r="L9" s="7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2">
        <v>44714</v>
      </c>
      <c r="C10" s="17"/>
      <c r="D10" s="17">
        <v>-8900</v>
      </c>
      <c r="E10" s="9">
        <f t="shared" si="0"/>
        <v>30547600</v>
      </c>
      <c r="F10" s="17"/>
      <c r="G10" s="17"/>
      <c r="H10" s="17"/>
      <c r="I10" s="10" t="s">
        <v>1550</v>
      </c>
      <c r="J10" s="10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2">
        <v>44718</v>
      </c>
      <c r="C11" s="17"/>
      <c r="D11" s="17">
        <v>-9700</v>
      </c>
      <c r="E11" s="9">
        <f t="shared" si="0"/>
        <v>30537900</v>
      </c>
      <c r="F11" s="17"/>
      <c r="G11" s="17"/>
      <c r="H11" s="17"/>
      <c r="I11" s="10" t="s">
        <v>1537</v>
      </c>
      <c r="J11" s="50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2">
        <v>44719</v>
      </c>
      <c r="C12" s="17"/>
      <c r="D12" s="17"/>
      <c r="E12" s="9">
        <f t="shared" si="0"/>
        <v>30537900</v>
      </c>
      <c r="F12" s="17"/>
      <c r="G12" s="17"/>
      <c r="H12" s="17">
        <v>-92000</v>
      </c>
      <c r="I12" s="10" t="s">
        <v>62</v>
      </c>
      <c r="J12" s="50"/>
      <c r="K12" s="47"/>
      <c r="L12" s="70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44721</v>
      </c>
      <c r="C13" s="17"/>
      <c r="D13" s="17"/>
      <c r="E13" s="9">
        <f t="shared" si="0"/>
        <v>30537900</v>
      </c>
      <c r="F13" s="17"/>
      <c r="G13" s="17"/>
      <c r="H13" s="17">
        <v>60000</v>
      </c>
      <c r="I13" s="1" t="s">
        <v>1556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44721</v>
      </c>
      <c r="C14" s="17"/>
      <c r="D14" s="17"/>
      <c r="E14" s="9">
        <f t="shared" si="0"/>
        <v>30537900</v>
      </c>
      <c r="F14" s="17"/>
      <c r="G14" s="17"/>
      <c r="H14" s="17">
        <v>120000</v>
      </c>
      <c r="I14" s="10" t="s">
        <v>1557</v>
      </c>
      <c r="J14" s="50"/>
      <c r="K14" s="47"/>
      <c r="L14" s="46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44721</v>
      </c>
      <c r="C15" s="17"/>
      <c r="D15" s="17">
        <v>-53000</v>
      </c>
      <c r="E15" s="9">
        <f t="shared" si="0"/>
        <v>30484900</v>
      </c>
      <c r="F15" s="17"/>
      <c r="G15" s="17"/>
      <c r="H15" s="16"/>
      <c r="I15" s="1" t="s">
        <v>1558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44721</v>
      </c>
      <c r="C16" s="17"/>
      <c r="D16" s="17">
        <v>-6000</v>
      </c>
      <c r="E16" s="9">
        <f t="shared" si="0"/>
        <v>30478900</v>
      </c>
      <c r="F16" s="17"/>
      <c r="G16" s="17"/>
      <c r="H16" s="16"/>
      <c r="I16" s="10" t="s">
        <v>793</v>
      </c>
      <c r="J16" s="50"/>
      <c r="K16" s="69"/>
      <c r="L16" s="70"/>
      <c r="M16" s="72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2">
        <v>44726</v>
      </c>
      <c r="C17" s="17">
        <v>100000</v>
      </c>
      <c r="D17" s="17"/>
      <c r="E17" s="9">
        <f t="shared" si="0"/>
        <v>30578900</v>
      </c>
      <c r="F17" s="17"/>
      <c r="G17" s="17"/>
      <c r="H17" s="16"/>
      <c r="I17" s="1" t="s">
        <v>1559</v>
      </c>
      <c r="J17" s="50"/>
      <c r="K17" s="47"/>
      <c r="L17" s="70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44726</v>
      </c>
      <c r="C18" s="17"/>
      <c r="D18" s="17">
        <v>-100000</v>
      </c>
      <c r="E18" s="9">
        <f t="shared" si="0"/>
        <v>30478900</v>
      </c>
      <c r="F18" s="17"/>
      <c r="G18" s="17"/>
      <c r="H18" s="17"/>
      <c r="I18" s="10" t="s">
        <v>275</v>
      </c>
      <c r="J18" s="50"/>
      <c r="K18" s="70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44729</v>
      </c>
      <c r="C19" s="17">
        <v>25000</v>
      </c>
      <c r="D19" s="17"/>
      <c r="E19" s="9">
        <f t="shared" si="0"/>
        <v>30503900</v>
      </c>
      <c r="F19" s="17"/>
      <c r="G19" s="17"/>
      <c r="H19" s="16"/>
      <c r="I19" s="10" t="s">
        <v>1179</v>
      </c>
      <c r="J19" s="50"/>
      <c r="K19" s="70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44729</v>
      </c>
      <c r="C20" s="17">
        <v>150000</v>
      </c>
      <c r="D20" s="17"/>
      <c r="E20" s="9">
        <f t="shared" si="0"/>
        <v>30653900</v>
      </c>
      <c r="F20" s="17"/>
      <c r="G20" s="17"/>
      <c r="H20" s="17"/>
      <c r="I20" s="1" t="s">
        <v>1560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2">
        <v>44733</v>
      </c>
      <c r="C21" s="17">
        <v>60000</v>
      </c>
      <c r="D21" s="17"/>
      <c r="E21" s="9">
        <f t="shared" si="0"/>
        <v>30713900</v>
      </c>
      <c r="F21" s="17"/>
      <c r="G21" s="36"/>
      <c r="H21" s="16"/>
      <c r="I21" s="10" t="s">
        <v>1561</v>
      </c>
      <c r="J21" s="50"/>
      <c r="K21" s="70"/>
      <c r="L21" s="70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2">
        <v>44733</v>
      </c>
      <c r="C22" s="17"/>
      <c r="D22" s="17">
        <v>-64000</v>
      </c>
      <c r="E22" s="9">
        <f t="shared" si="0"/>
        <v>30649900</v>
      </c>
      <c r="F22" s="17"/>
      <c r="G22" s="36"/>
      <c r="H22" s="16"/>
      <c r="I22" s="1" t="s">
        <v>1562</v>
      </c>
      <c r="J22" s="50"/>
      <c r="K22" s="70"/>
      <c r="L22" s="70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">
        <v>44733</v>
      </c>
      <c r="C23" s="17"/>
      <c r="D23" s="17"/>
      <c r="E23" s="9">
        <f t="shared" si="0"/>
        <v>30649900</v>
      </c>
      <c r="F23" s="17"/>
      <c r="G23" s="17"/>
      <c r="H23" s="16">
        <v>100000</v>
      </c>
      <c r="I23" s="1" t="s">
        <v>1573</v>
      </c>
      <c r="J23" s="50"/>
      <c r="K23" s="70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>
        <v>44734</v>
      </c>
      <c r="C24" s="17">
        <v>130000</v>
      </c>
      <c r="D24" s="17"/>
      <c r="E24" s="9">
        <f t="shared" si="0"/>
        <v>30779900</v>
      </c>
      <c r="F24" s="17"/>
      <c r="G24" s="17"/>
      <c r="H24" s="17"/>
      <c r="I24" s="10" t="s">
        <v>1563</v>
      </c>
      <c r="J24" s="50"/>
      <c r="K24" s="70"/>
      <c r="L24" s="69"/>
      <c r="M24" s="69"/>
      <c r="N24" s="70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2">
        <v>44735</v>
      </c>
      <c r="C25" s="17"/>
      <c r="D25" s="17">
        <v>-300000</v>
      </c>
      <c r="E25" s="9">
        <f>E24+C25+D25</f>
        <v>30479900</v>
      </c>
      <c r="F25" s="17"/>
      <c r="G25" s="17"/>
      <c r="H25" s="17"/>
      <c r="I25" s="1" t="s">
        <v>1564</v>
      </c>
      <c r="J25" s="50"/>
      <c r="K25" s="70"/>
      <c r="L25" s="69"/>
      <c r="M25" s="69"/>
      <c r="N25" s="70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2">
        <v>44736</v>
      </c>
      <c r="C26" s="17"/>
      <c r="D26" s="17"/>
      <c r="E26" s="9">
        <f>E25+C26+D26</f>
        <v>30479900</v>
      </c>
      <c r="F26" s="17"/>
      <c r="G26" s="17"/>
      <c r="H26" s="17">
        <v>-238200</v>
      </c>
      <c r="I26" s="1" t="s">
        <v>917</v>
      </c>
      <c r="J26" s="50"/>
      <c r="K26" s="70"/>
      <c r="L26" s="69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44736</v>
      </c>
      <c r="C27" s="17"/>
      <c r="D27" s="17"/>
      <c r="E27" s="9">
        <f t="shared" si="0"/>
        <v>30479900</v>
      </c>
      <c r="F27" s="17"/>
      <c r="G27" s="17"/>
      <c r="H27" s="16">
        <v>5515800</v>
      </c>
      <c r="I27" s="1" t="s">
        <v>1566</v>
      </c>
      <c r="J27" s="50"/>
      <c r="K27" s="70"/>
      <c r="L27" s="69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44736</v>
      </c>
      <c r="C28" s="17"/>
      <c r="D28" s="17">
        <v>-34400</v>
      </c>
      <c r="E28" s="9">
        <f t="shared" si="0"/>
        <v>30445500</v>
      </c>
      <c r="F28" s="17"/>
      <c r="G28" s="17"/>
      <c r="H28" s="17"/>
      <c r="I28" s="1" t="s">
        <v>1567</v>
      </c>
      <c r="J28" s="50"/>
      <c r="K28" s="70"/>
      <c r="L28" s="69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2">
        <v>44740</v>
      </c>
      <c r="C29" s="17"/>
      <c r="D29" s="17"/>
      <c r="E29" s="9">
        <f t="shared" si="0"/>
        <v>30445500</v>
      </c>
      <c r="F29" s="17"/>
      <c r="G29" s="17"/>
      <c r="H29" s="16">
        <v>2900000</v>
      </c>
      <c r="I29" s="1" t="s">
        <v>1570</v>
      </c>
      <c r="J29" s="20"/>
      <c r="K29" s="70"/>
      <c r="L29" s="69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2">
        <v>44740</v>
      </c>
      <c r="C30" s="17"/>
      <c r="D30" s="17">
        <v>-2000</v>
      </c>
      <c r="E30" s="9">
        <f t="shared" si="0"/>
        <v>30443500</v>
      </c>
      <c r="F30" s="17"/>
      <c r="G30" s="17"/>
      <c r="H30" s="16"/>
      <c r="I30" s="1" t="s">
        <v>189</v>
      </c>
      <c r="J30" s="20"/>
      <c r="K30" s="70"/>
      <c r="L30" s="69"/>
      <c r="M30" s="72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2">
        <v>44740</v>
      </c>
      <c r="C31" s="17"/>
      <c r="D31" s="17"/>
      <c r="E31" s="9">
        <f t="shared" si="0"/>
        <v>30443500</v>
      </c>
      <c r="F31" s="17"/>
      <c r="G31" s="17"/>
      <c r="H31" s="16">
        <v>-3000000</v>
      </c>
      <c r="I31" s="1" t="s">
        <v>1571</v>
      </c>
      <c r="J31" s="20"/>
      <c r="K31" s="70"/>
      <c r="L31" s="69"/>
      <c r="M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2">
        <v>44740</v>
      </c>
      <c r="C32" s="17"/>
      <c r="D32" s="17"/>
      <c r="E32" s="9">
        <f t="shared" si="0"/>
        <v>30443500</v>
      </c>
      <c r="F32" s="17"/>
      <c r="G32" s="17"/>
      <c r="H32" s="16">
        <v>100000</v>
      </c>
      <c r="I32" s="1" t="s">
        <v>1574</v>
      </c>
      <c r="J32" s="20"/>
      <c r="K32" s="70"/>
      <c r="L32" s="69"/>
      <c r="M32" s="72"/>
      <c r="N32" s="72"/>
      <c r="O32" s="69"/>
      <c r="P32" s="70"/>
      <c r="Q32" s="70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2">
        <v>44740</v>
      </c>
      <c r="C33" s="17"/>
      <c r="D33" s="17"/>
      <c r="E33" s="9">
        <f t="shared" si="0"/>
        <v>30443500</v>
      </c>
      <c r="F33" s="17"/>
      <c r="G33" s="17"/>
      <c r="H33" s="16">
        <v>-1000000</v>
      </c>
      <c r="I33" s="1" t="s">
        <v>1577</v>
      </c>
      <c r="J33" s="20"/>
      <c r="K33" s="70"/>
      <c r="L33" s="69"/>
      <c r="M33" s="72"/>
      <c r="N33" s="72"/>
      <c r="O33" s="69"/>
      <c r="P33" s="70"/>
      <c r="Q33" s="70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2">
        <v>44740</v>
      </c>
      <c r="C34" s="17"/>
      <c r="D34" s="17"/>
      <c r="E34" s="9">
        <f t="shared" si="0"/>
        <v>30443500</v>
      </c>
      <c r="F34" s="17"/>
      <c r="G34" s="17"/>
      <c r="H34" s="16">
        <v>-1000000</v>
      </c>
      <c r="I34" s="1" t="s">
        <v>1576</v>
      </c>
      <c r="J34" s="20"/>
      <c r="K34" s="70"/>
      <c r="L34" s="69"/>
      <c r="M34" s="69"/>
      <c r="N34" s="69"/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2">
        <v>44740</v>
      </c>
      <c r="C35" s="17"/>
      <c r="D35" s="17"/>
      <c r="E35" s="9">
        <f t="shared" si="0"/>
        <v>30443500</v>
      </c>
      <c r="F35" s="17"/>
      <c r="G35" s="17"/>
      <c r="H35" s="16">
        <v>-5000000</v>
      </c>
      <c r="I35" s="1" t="s">
        <v>1575</v>
      </c>
      <c r="J35" s="20"/>
      <c r="K35" s="70"/>
      <c r="L35" s="69"/>
      <c r="M35" s="69"/>
      <c r="N35" s="69"/>
      <c r="O35" s="69"/>
      <c r="P35" s="69"/>
      <c r="Q35" s="70"/>
      <c r="R35" s="70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2">
        <v>44741</v>
      </c>
      <c r="C36" s="17"/>
      <c r="D36" s="17"/>
      <c r="E36" s="9">
        <f>E35+C36+D36</f>
        <v>30443500</v>
      </c>
      <c r="F36" s="17"/>
      <c r="G36" s="17"/>
      <c r="H36" s="17">
        <v>-285000</v>
      </c>
      <c r="I36" s="1" t="s">
        <v>1572</v>
      </c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2">
        <v>44741</v>
      </c>
      <c r="C37" s="17"/>
      <c r="D37" s="17"/>
      <c r="E37" s="9">
        <f t="shared" si="0"/>
        <v>30443500</v>
      </c>
      <c r="F37" s="17"/>
      <c r="G37" s="17"/>
      <c r="H37" s="17">
        <v>-285000</v>
      </c>
      <c r="I37" s="10" t="s">
        <v>429</v>
      </c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2">
        <v>44741</v>
      </c>
      <c r="C38" s="17"/>
      <c r="D38" s="17">
        <v>-10650</v>
      </c>
      <c r="E38" s="9">
        <f t="shared" si="0"/>
        <v>30432850</v>
      </c>
      <c r="F38" s="17"/>
      <c r="G38" s="17"/>
      <c r="H38" s="17"/>
      <c r="I38" s="10" t="s">
        <v>1580</v>
      </c>
      <c r="K38" s="69"/>
      <c r="L38" s="69"/>
      <c r="M38" s="69"/>
      <c r="N38" s="72"/>
      <c r="O38" s="69"/>
      <c r="P38" s="70"/>
      <c r="Q38" s="70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2">
        <v>44741</v>
      </c>
      <c r="C39" s="17"/>
      <c r="D39" s="17">
        <v>-54350</v>
      </c>
      <c r="E39" s="9">
        <f>E38+C39+D39</f>
        <v>30378500</v>
      </c>
      <c r="F39" s="17"/>
      <c r="G39" s="17"/>
      <c r="H39" s="16"/>
      <c r="I39" s="1" t="s">
        <v>1578</v>
      </c>
      <c r="M39" s="69"/>
      <c r="N39" s="72"/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2">
        <v>44741</v>
      </c>
      <c r="C40" s="17"/>
      <c r="D40" s="17">
        <v>-4000</v>
      </c>
      <c r="E40" s="8">
        <f t="shared" si="0"/>
        <v>30374500</v>
      </c>
      <c r="F40" s="17"/>
      <c r="G40" s="17"/>
      <c r="H40" s="16"/>
      <c r="I40" s="1" t="s">
        <v>1579</v>
      </c>
      <c r="M40" s="70"/>
      <c r="P40" s="20"/>
      <c r="R40" s="20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>
        <v>44741</v>
      </c>
      <c r="C41" s="17">
        <v>3000000</v>
      </c>
      <c r="D41" s="17"/>
      <c r="E41" s="9">
        <f>E40+C41+D41</f>
        <v>33374500</v>
      </c>
      <c r="F41" s="17"/>
      <c r="G41" s="17"/>
      <c r="H41" s="16"/>
      <c r="I41" s="1" t="s">
        <v>1582</v>
      </c>
      <c r="M41" s="70"/>
      <c r="P41" s="20"/>
      <c r="Q41" s="4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9">
        <f t="shared" si="0"/>
        <v>33374500</v>
      </c>
      <c r="F42" s="17"/>
      <c r="G42" s="17"/>
      <c r="H42" s="16"/>
      <c r="I42" s="10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 t="shared" si="0"/>
        <v>33374500</v>
      </c>
      <c r="F43" s="17"/>
      <c r="G43" s="17"/>
      <c r="H43" s="16">
        <f>SUM(H4:H42)</f>
        <v>9988400</v>
      </c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33374500</v>
      </c>
      <c r="F44" s="17"/>
      <c r="G44" s="17"/>
      <c r="H44" s="17">
        <v>-2500000</v>
      </c>
      <c r="I44" s="10" t="s">
        <v>41</v>
      </c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>
        <v>-2500000</v>
      </c>
      <c r="E45" s="9">
        <f t="shared" si="0"/>
        <v>30874500</v>
      </c>
      <c r="F45" s="17"/>
      <c r="G45" s="17"/>
      <c r="H45" s="16"/>
      <c r="I45" s="10" t="s">
        <v>42</v>
      </c>
      <c r="J45" s="20"/>
      <c r="K45" s="70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28" t="s">
        <v>47</v>
      </c>
      <c r="C46" s="22"/>
      <c r="D46" s="22"/>
      <c r="E46" s="14">
        <f t="shared" si="0"/>
        <v>30874500</v>
      </c>
      <c r="F46" s="22"/>
      <c r="G46" s="22"/>
      <c r="H46" s="22">
        <f>H43+H44</f>
        <v>7488400</v>
      </c>
      <c r="I46" s="10"/>
      <c r="J46" s="20"/>
      <c r="K46" s="70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30874500</v>
      </c>
      <c r="F47" s="17"/>
      <c r="G47" s="17"/>
      <c r="H47" s="16"/>
      <c r="J47" s="20"/>
      <c r="K47" s="70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30874500</v>
      </c>
      <c r="F48" s="17"/>
      <c r="G48" s="17"/>
      <c r="H48" s="16"/>
      <c r="J48" s="20"/>
      <c r="K48" s="70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36"/>
      <c r="D49" s="17"/>
      <c r="E49" s="9">
        <f t="shared" si="0"/>
        <v>30874500</v>
      </c>
      <c r="F49" s="36"/>
      <c r="G49" s="36"/>
      <c r="H49" s="17"/>
      <c r="I49" s="10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30874500</v>
      </c>
      <c r="F50" s="17"/>
      <c r="G50" s="17"/>
      <c r="H50" s="16"/>
      <c r="I50" s="10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30874500</v>
      </c>
      <c r="F51" s="17"/>
      <c r="G51" s="17"/>
      <c r="H51" s="17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30874500</v>
      </c>
      <c r="F52" s="17"/>
      <c r="G52" s="17"/>
      <c r="H52" s="16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30874500</v>
      </c>
      <c r="F53" s="17"/>
      <c r="G53" s="17"/>
      <c r="H53" s="16"/>
      <c r="J53" s="10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30874500</v>
      </c>
      <c r="F54" s="17"/>
      <c r="G54" s="17"/>
      <c r="H54" s="16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30874500</v>
      </c>
      <c r="F55" s="17"/>
      <c r="G55" s="17"/>
      <c r="H55" s="16"/>
      <c r="J55" s="10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2"/>
      <c r="C56" s="16"/>
      <c r="D56" s="16"/>
      <c r="E56" s="8">
        <f t="shared" si="0"/>
        <v>30874500</v>
      </c>
      <c r="F56" s="17"/>
      <c r="G56" s="17"/>
      <c r="H56" s="16"/>
      <c r="J56" s="10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2"/>
      <c r="C57" s="16"/>
      <c r="D57" s="16"/>
      <c r="E57" s="9">
        <f t="shared" si="0"/>
        <v>30874500</v>
      </c>
      <c r="F57" s="17"/>
      <c r="G57" s="17"/>
      <c r="H57" s="16"/>
      <c r="J57" s="10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39"/>
      <c r="C58" s="36"/>
      <c r="D58" s="36"/>
      <c r="E58" s="9">
        <f t="shared" si="0"/>
        <v>30874500</v>
      </c>
      <c r="F58" s="36"/>
      <c r="G58" s="36"/>
      <c r="H58" s="16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30874500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2"/>
      <c r="C60" s="16"/>
      <c r="D60" s="16"/>
      <c r="E60" s="9">
        <f t="shared" si="0"/>
        <v>30874500</v>
      </c>
      <c r="F60" s="17"/>
      <c r="G60" s="17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A61" s="44"/>
      <c r="B61" s="44"/>
      <c r="C61" s="43"/>
      <c r="D61" s="43">
        <v>-28500</v>
      </c>
      <c r="E61" s="8">
        <f t="shared" si="0"/>
        <v>30846000</v>
      </c>
      <c r="F61" s="43"/>
      <c r="G61" s="43"/>
      <c r="H61" s="43"/>
      <c r="I61" s="44" t="s">
        <v>263</v>
      </c>
      <c r="K61" s="17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39"/>
      <c r="C62" s="17"/>
      <c r="D62" s="17"/>
      <c r="E62" s="9">
        <f t="shared" si="0"/>
        <v>30846000</v>
      </c>
      <c r="F62" s="17"/>
      <c r="G62" s="17"/>
      <c r="H62" s="17"/>
      <c r="I62" s="10"/>
      <c r="K62" s="16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C63" s="16"/>
      <c r="D63" s="16">
        <v>-25000000</v>
      </c>
      <c r="E63" s="9">
        <f t="shared" si="0"/>
        <v>5846000</v>
      </c>
      <c r="F63" s="16"/>
      <c r="G63" s="16"/>
      <c r="H63" s="16"/>
      <c r="I63" s="1" t="s">
        <v>557</v>
      </c>
      <c r="K63" s="16"/>
      <c r="L63" s="16"/>
    </row>
    <row r="64" spans="1:28">
      <c r="C64" s="16"/>
      <c r="D64" s="16"/>
      <c r="E64" s="8">
        <f t="shared" si="0"/>
        <v>5846000</v>
      </c>
      <c r="F64" s="16"/>
      <c r="G64" s="16"/>
      <c r="H64" s="16"/>
      <c r="I64" s="2"/>
    </row>
    <row r="65" spans="3:12">
      <c r="C65" s="16"/>
      <c r="D65" s="16"/>
      <c r="E65" s="9">
        <f t="shared" si="0"/>
        <v>5846000</v>
      </c>
      <c r="F65" s="16"/>
      <c r="G65" s="16"/>
      <c r="H65" s="16"/>
      <c r="J65" s="4"/>
    </row>
    <row r="66" spans="3:12">
      <c r="C66" s="16"/>
      <c r="D66" s="16"/>
      <c r="E66" s="9">
        <f t="shared" si="0"/>
        <v>5846000</v>
      </c>
      <c r="F66" s="16"/>
      <c r="G66" s="16"/>
      <c r="H66" s="16"/>
      <c r="J66" s="4"/>
      <c r="K66" s="2"/>
      <c r="L66" s="20"/>
    </row>
    <row r="67" spans="3:12">
      <c r="C67" s="16"/>
      <c r="D67" s="16"/>
      <c r="E67" s="8">
        <f t="shared" si="0"/>
        <v>5846000</v>
      </c>
      <c r="F67" s="16"/>
      <c r="G67" s="16"/>
      <c r="H67" s="16"/>
      <c r="J67" s="2">
        <v>44698</v>
      </c>
      <c r="K67" s="17">
        <v>-104000</v>
      </c>
      <c r="L67" s="1" t="s">
        <v>1530</v>
      </c>
    </row>
    <row r="68" spans="3:12">
      <c r="C68" s="4"/>
      <c r="D68" s="16"/>
      <c r="E68" s="9">
        <f t="shared" si="0"/>
        <v>5846000</v>
      </c>
      <c r="F68" s="16"/>
      <c r="G68" s="16"/>
      <c r="H68" s="16"/>
      <c r="J68" s="2">
        <v>44706</v>
      </c>
      <c r="K68" s="17">
        <v>-14000</v>
      </c>
      <c r="L68" s="1" t="s">
        <v>1530</v>
      </c>
    </row>
    <row r="69" spans="3:12">
      <c r="C69" s="4"/>
      <c r="D69" s="4"/>
      <c r="E69" s="8"/>
      <c r="F69" s="4"/>
      <c r="G69" s="4"/>
      <c r="H69" s="17">
        <v>500000</v>
      </c>
      <c r="I69" s="10" t="s">
        <v>1450</v>
      </c>
      <c r="J69" s="2">
        <v>44707</v>
      </c>
      <c r="K69" s="17">
        <v>-31000</v>
      </c>
      <c r="L69" s="1" t="s">
        <v>1536</v>
      </c>
    </row>
    <row r="70" spans="3:12">
      <c r="C70" s="4"/>
      <c r="D70" s="4"/>
      <c r="E70" s="8"/>
      <c r="F70" s="4"/>
      <c r="G70" s="4"/>
      <c r="H70" s="17"/>
      <c r="J70" s="2">
        <v>44707</v>
      </c>
      <c r="K70" s="17">
        <v>-12200</v>
      </c>
      <c r="L70" s="1" t="s">
        <v>1537</v>
      </c>
    </row>
    <row r="71" spans="3:12">
      <c r="C71" s="4"/>
      <c r="D71" s="4"/>
      <c r="E71" s="8"/>
      <c r="F71" s="4"/>
      <c r="G71" s="4"/>
      <c r="J71" s="2">
        <v>44707</v>
      </c>
      <c r="K71" s="17">
        <v>-3000</v>
      </c>
      <c r="L71" s="1" t="s">
        <v>1538</v>
      </c>
    </row>
    <row r="72" spans="3:12">
      <c r="C72" s="4"/>
      <c r="D72" s="4"/>
      <c r="E72" s="8"/>
      <c r="F72" s="4"/>
      <c r="G72" s="4"/>
      <c r="K72" s="17">
        <v>-16600</v>
      </c>
      <c r="L72" s="1" t="s">
        <v>1547</v>
      </c>
    </row>
    <row r="73" spans="3:12">
      <c r="C73" s="4"/>
      <c r="D73" s="4"/>
      <c r="E73" s="8"/>
      <c r="F73" s="4"/>
      <c r="G73" s="4"/>
      <c r="K73" s="17">
        <v>-1900</v>
      </c>
      <c r="L73" s="1" t="s">
        <v>1549</v>
      </c>
    </row>
    <row r="74" spans="3:12">
      <c r="C74" s="4"/>
      <c r="D74" s="4"/>
      <c r="E74" s="8"/>
      <c r="F74" s="4"/>
      <c r="G74" s="4"/>
      <c r="K74" s="17">
        <v>-9000</v>
      </c>
      <c r="L74" s="10" t="s">
        <v>1550</v>
      </c>
    </row>
    <row r="75" spans="3:12">
      <c r="E75" s="7"/>
      <c r="H75" s="17">
        <v>-104000</v>
      </c>
      <c r="I75" s="1" t="s">
        <v>1530</v>
      </c>
      <c r="K75" s="17">
        <v>-9700</v>
      </c>
      <c r="L75" s="10" t="s">
        <v>1537</v>
      </c>
    </row>
    <row r="76" spans="3:12">
      <c r="E76" s="7"/>
      <c r="H76" s="17">
        <v>-95200</v>
      </c>
      <c r="I76" s="77" t="s">
        <v>1531</v>
      </c>
      <c r="K76" s="17">
        <v>-100000</v>
      </c>
      <c r="L76" s="1" t="s">
        <v>1565</v>
      </c>
    </row>
    <row r="77" spans="3:12">
      <c r="E77" s="7"/>
      <c r="H77" s="17">
        <v>-14000</v>
      </c>
      <c r="I77" s="1" t="s">
        <v>1530</v>
      </c>
      <c r="K77" s="17">
        <v>-5000000</v>
      </c>
      <c r="L77" s="1" t="s">
        <v>1568</v>
      </c>
    </row>
    <row r="78" spans="3:12">
      <c r="H78" s="17">
        <v>-324000</v>
      </c>
      <c r="I78" s="77" t="s">
        <v>1543</v>
      </c>
      <c r="K78" s="17">
        <v>-1000000</v>
      </c>
      <c r="L78" s="1" t="s">
        <v>1569</v>
      </c>
    </row>
    <row r="79" spans="3:12">
      <c r="H79" s="17">
        <v>-31000</v>
      </c>
      <c r="I79" s="1" t="s">
        <v>1536</v>
      </c>
      <c r="K79" s="16"/>
    </row>
    <row r="80" spans="3:12">
      <c r="H80" s="17">
        <v>-12200</v>
      </c>
      <c r="I80" s="1" t="s">
        <v>1537</v>
      </c>
      <c r="J80" s="2">
        <v>44701</v>
      </c>
      <c r="K80" s="17">
        <v>-95200</v>
      </c>
      <c r="L80" s="77" t="s">
        <v>1531</v>
      </c>
    </row>
    <row r="81" spans="8:12">
      <c r="H81" s="17">
        <v>-3000</v>
      </c>
      <c r="I81" s="1" t="s">
        <v>1538</v>
      </c>
      <c r="J81" s="2">
        <v>44706</v>
      </c>
      <c r="K81" s="17">
        <v>-324000</v>
      </c>
      <c r="L81" s="77" t="s">
        <v>1543</v>
      </c>
    </row>
    <row r="82" spans="8:12">
      <c r="H82" s="17">
        <v>-125000</v>
      </c>
      <c r="I82" s="77" t="s">
        <v>1541</v>
      </c>
      <c r="J82" s="2">
        <v>44708</v>
      </c>
      <c r="K82" s="17">
        <v>-125000</v>
      </c>
      <c r="L82" s="77" t="s">
        <v>1541</v>
      </c>
    </row>
    <row r="83" spans="8:12">
      <c r="H83" s="17">
        <v>-325000</v>
      </c>
      <c r="I83" s="77" t="s">
        <v>1542</v>
      </c>
      <c r="J83" s="2">
        <v>44708</v>
      </c>
      <c r="K83" s="17">
        <v>-325000</v>
      </c>
      <c r="L83" s="77" t="s">
        <v>1542</v>
      </c>
    </row>
    <row r="84" spans="8:12">
      <c r="H84" s="17">
        <v>-1185400</v>
      </c>
      <c r="I84" s="77" t="s">
        <v>1546</v>
      </c>
      <c r="J84" s="2">
        <v>44712</v>
      </c>
      <c r="K84" s="17">
        <v>-1185400</v>
      </c>
      <c r="L84" s="77" t="s">
        <v>1546</v>
      </c>
    </row>
    <row r="85" spans="8:12">
      <c r="H85" s="17">
        <v>-16600</v>
      </c>
      <c r="I85" s="1" t="s">
        <v>1547</v>
      </c>
      <c r="J85" s="2">
        <v>44712</v>
      </c>
      <c r="K85" s="17">
        <v>-64000</v>
      </c>
      <c r="L85" s="1" t="s">
        <v>1562</v>
      </c>
    </row>
    <row r="86" spans="8:12">
      <c r="H86" s="17">
        <v>-1900</v>
      </c>
      <c r="I86" s="1" t="s">
        <v>1549</v>
      </c>
      <c r="J86" s="2">
        <v>44713</v>
      </c>
      <c r="K86" s="17">
        <v>-300000</v>
      </c>
      <c r="L86" s="1" t="s">
        <v>1564</v>
      </c>
    </row>
    <row r="87" spans="8:12">
      <c r="H87" s="17">
        <v>-9000</v>
      </c>
      <c r="I87" s="10" t="s">
        <v>1550</v>
      </c>
      <c r="J87" s="2">
        <v>44714</v>
      </c>
      <c r="K87" s="17">
        <v>-34400</v>
      </c>
      <c r="L87" s="1" t="s">
        <v>1567</v>
      </c>
    </row>
    <row r="88" spans="8:12">
      <c r="H88" s="17">
        <v>-9700</v>
      </c>
      <c r="I88" s="10" t="s">
        <v>1537</v>
      </c>
      <c r="J88" s="2">
        <v>44718</v>
      </c>
    </row>
    <row r="89" spans="8:12">
      <c r="H89" s="17">
        <v>-100000</v>
      </c>
      <c r="I89" s="1" t="s">
        <v>1565</v>
      </c>
      <c r="J89" s="2">
        <v>44726</v>
      </c>
      <c r="K89" s="17">
        <v>-10700</v>
      </c>
      <c r="L89" s="10" t="s">
        <v>1580</v>
      </c>
    </row>
    <row r="90" spans="8:12">
      <c r="H90" s="17">
        <v>-64000</v>
      </c>
      <c r="I90" s="1" t="s">
        <v>1562</v>
      </c>
      <c r="J90" s="2">
        <v>44733</v>
      </c>
      <c r="K90" s="17">
        <v>-1800</v>
      </c>
      <c r="L90" s="1" t="s">
        <v>1578</v>
      </c>
    </row>
    <row r="91" spans="8:12">
      <c r="H91" s="17">
        <v>-300000</v>
      </c>
      <c r="I91" s="1" t="s">
        <v>1564</v>
      </c>
      <c r="J91" s="2">
        <v>44735</v>
      </c>
      <c r="K91" s="17">
        <v>-4000</v>
      </c>
      <c r="L91" s="1" t="s">
        <v>1579</v>
      </c>
    </row>
    <row r="92" spans="8:12">
      <c r="H92" s="17">
        <v>-34400</v>
      </c>
      <c r="I92" s="1" t="s">
        <v>1567</v>
      </c>
      <c r="J92" s="32">
        <v>44736</v>
      </c>
      <c r="K92" s="16">
        <f>SUM(K80:K91)</f>
        <v>-2469500</v>
      </c>
    </row>
    <row r="93" spans="8:12">
      <c r="H93" s="17">
        <v>-1000000</v>
      </c>
      <c r="I93" s="1" t="s">
        <v>1576</v>
      </c>
      <c r="J93" s="2">
        <v>44740</v>
      </c>
      <c r="K93" s="78">
        <f>6500000+K92</f>
        <v>4030500</v>
      </c>
      <c r="L93" s="79" t="s">
        <v>1581</v>
      </c>
    </row>
    <row r="94" spans="8:12">
      <c r="H94" s="17">
        <v>-10700</v>
      </c>
      <c r="I94" s="10" t="s">
        <v>1580</v>
      </c>
      <c r="J94" s="2">
        <v>44741</v>
      </c>
      <c r="K94" s="78">
        <f>K93/2</f>
        <v>2015250</v>
      </c>
      <c r="L94" s="80">
        <v>0.5</v>
      </c>
    </row>
    <row r="95" spans="8:12">
      <c r="H95" s="17">
        <v>-1800</v>
      </c>
      <c r="I95" s="1" t="s">
        <v>1578</v>
      </c>
      <c r="J95" s="2">
        <v>44741</v>
      </c>
      <c r="K95" s="17">
        <v>-1000000</v>
      </c>
      <c r="L95" s="1" t="s">
        <v>1576</v>
      </c>
    </row>
    <row r="96" spans="8:12">
      <c r="H96" s="17">
        <v>-4000</v>
      </c>
      <c r="I96" s="1" t="s">
        <v>1579</v>
      </c>
      <c r="J96" s="2">
        <v>44741</v>
      </c>
    </row>
  </sheetData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>
  <dimension ref="A2:AB97"/>
  <sheetViews>
    <sheetView workbookViewId="0">
      <selection activeCell="I6" sqref="I6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30874500</v>
      </c>
      <c r="F4" s="29">
        <v>0</v>
      </c>
      <c r="G4" s="13"/>
      <c r="H4" s="22">
        <v>7488400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>
      <c r="B5" s="2"/>
      <c r="C5" s="16"/>
      <c r="D5" s="16"/>
      <c r="E5" s="8">
        <f>E4+C5+D5</f>
        <v>30874500</v>
      </c>
      <c r="F5" s="17"/>
      <c r="G5" s="17"/>
      <c r="H5" s="17"/>
      <c r="K5" s="47"/>
      <c r="L5" s="70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2">
        <v>44747</v>
      </c>
      <c r="C6" s="17"/>
      <c r="D6" s="17">
        <v>-300</v>
      </c>
      <c r="E6" s="9">
        <f t="shared" ref="E6:E68" si="0">E5+C6+D6</f>
        <v>30874200</v>
      </c>
      <c r="F6" s="17"/>
      <c r="G6" s="17"/>
      <c r="H6" s="17"/>
      <c r="I6" s="1" t="s">
        <v>1583</v>
      </c>
      <c r="J6" s="10"/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2">
        <v>44747</v>
      </c>
      <c r="C7" s="17"/>
      <c r="D7" s="17">
        <v>-9000</v>
      </c>
      <c r="E7" s="9">
        <f>E6+C7+D7</f>
        <v>30865200</v>
      </c>
      <c r="F7" s="17"/>
      <c r="G7" s="17"/>
      <c r="H7" s="17"/>
      <c r="I7" s="1" t="s">
        <v>1584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2">
        <v>44748</v>
      </c>
      <c r="C8" s="17"/>
      <c r="D8" s="17"/>
      <c r="E8" s="9">
        <f t="shared" si="0"/>
        <v>30865200</v>
      </c>
      <c r="F8" s="17"/>
      <c r="G8" s="17"/>
      <c r="H8" s="17">
        <v>100000</v>
      </c>
      <c r="I8" s="1" t="s">
        <v>1585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2">
        <v>44748</v>
      </c>
      <c r="C9" s="17"/>
      <c r="D9" s="17"/>
      <c r="E9" s="9">
        <f t="shared" si="0"/>
        <v>30865200</v>
      </c>
      <c r="F9" s="17"/>
      <c r="G9" s="17"/>
      <c r="H9" s="17">
        <v>-65700</v>
      </c>
      <c r="I9" s="1" t="s">
        <v>62</v>
      </c>
      <c r="J9" s="10"/>
      <c r="K9" s="69"/>
      <c r="L9" s="7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2">
        <v>44748</v>
      </c>
      <c r="C10" s="17"/>
      <c r="D10" s="17">
        <v>-117000</v>
      </c>
      <c r="E10" s="9">
        <f t="shared" si="0"/>
        <v>30748200</v>
      </c>
      <c r="F10" s="17"/>
      <c r="G10" s="17"/>
      <c r="H10" s="17"/>
      <c r="I10" s="10" t="s">
        <v>1586</v>
      </c>
      <c r="J10" s="10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2">
        <v>44748</v>
      </c>
      <c r="C11" s="17"/>
      <c r="D11" s="17">
        <v>-139200</v>
      </c>
      <c r="E11" s="9">
        <f t="shared" si="0"/>
        <v>30609000</v>
      </c>
      <c r="F11" s="17"/>
      <c r="G11" s="17"/>
      <c r="H11" s="17"/>
      <c r="I11" s="10" t="s">
        <v>1587</v>
      </c>
      <c r="J11" s="50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2">
        <v>44748</v>
      </c>
      <c r="C12" s="17"/>
      <c r="D12" s="17">
        <v>-1015250</v>
      </c>
      <c r="E12" s="9">
        <f t="shared" si="0"/>
        <v>29593750</v>
      </c>
      <c r="F12" s="17"/>
      <c r="G12" s="17"/>
      <c r="H12" s="17"/>
      <c r="I12" s="10" t="s">
        <v>1588</v>
      </c>
      <c r="J12" s="50"/>
      <c r="K12" s="47"/>
      <c r="L12" s="70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44753</v>
      </c>
      <c r="C13" s="17"/>
      <c r="D13" s="17"/>
      <c r="E13" s="9">
        <f t="shared" si="0"/>
        <v>29593750</v>
      </c>
      <c r="F13" s="17"/>
      <c r="G13" s="17"/>
      <c r="H13" s="17">
        <v>-130500</v>
      </c>
      <c r="I13" s="1" t="s">
        <v>1589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44753</v>
      </c>
      <c r="C14" s="17"/>
      <c r="D14" s="17"/>
      <c r="E14" s="9">
        <f t="shared" si="0"/>
        <v>29593750</v>
      </c>
      <c r="F14" s="17"/>
      <c r="G14" s="17"/>
      <c r="H14" s="17">
        <v>-37600</v>
      </c>
      <c r="I14" s="10" t="s">
        <v>1590</v>
      </c>
      <c r="J14" s="50"/>
      <c r="K14" s="47"/>
      <c r="L14" s="46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2">
        <v>44754</v>
      </c>
      <c r="C15" s="17"/>
      <c r="D15" s="17"/>
      <c r="E15" s="9">
        <f t="shared" si="0"/>
        <v>29593750</v>
      </c>
      <c r="F15" s="17"/>
      <c r="G15" s="17"/>
      <c r="H15" s="16">
        <v>150000</v>
      </c>
      <c r="I15" s="1" t="s">
        <v>1591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44756</v>
      </c>
      <c r="C16" s="17"/>
      <c r="D16" s="17">
        <v>-15900</v>
      </c>
      <c r="E16" s="9">
        <f t="shared" si="0"/>
        <v>29577850</v>
      </c>
      <c r="F16" s="17"/>
      <c r="G16" s="17"/>
      <c r="H16" s="16"/>
      <c r="I16" s="1" t="s">
        <v>143</v>
      </c>
      <c r="J16" s="50"/>
      <c r="K16" s="69"/>
      <c r="L16" s="70"/>
      <c r="M16" s="72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44756</v>
      </c>
      <c r="C17" s="17"/>
      <c r="D17" s="17"/>
      <c r="E17" s="9">
        <f t="shared" si="0"/>
        <v>29577850</v>
      </c>
      <c r="F17" s="17"/>
      <c r="G17" s="17"/>
      <c r="H17" s="16">
        <v>320000</v>
      </c>
      <c r="I17" s="1" t="s">
        <v>1592</v>
      </c>
      <c r="J17" s="50"/>
      <c r="K17" s="47"/>
      <c r="L17" s="70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44761</v>
      </c>
      <c r="C18" s="17"/>
      <c r="D18" s="17">
        <v>-50000</v>
      </c>
      <c r="E18" s="9">
        <f t="shared" si="0"/>
        <v>29527850</v>
      </c>
      <c r="F18" s="17"/>
      <c r="G18" s="17"/>
      <c r="H18" s="17"/>
      <c r="I18" s="10" t="s">
        <v>1610</v>
      </c>
      <c r="J18" s="50"/>
      <c r="K18" s="70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44765</v>
      </c>
      <c r="C19" s="17"/>
      <c r="D19" s="17"/>
      <c r="E19" s="9">
        <f t="shared" si="0"/>
        <v>29527850</v>
      </c>
      <c r="F19" s="17"/>
      <c r="G19" s="17"/>
      <c r="H19" s="16">
        <v>400000</v>
      </c>
      <c r="I19" s="1" t="s">
        <v>1595</v>
      </c>
      <c r="J19" s="50"/>
      <c r="K19" s="70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44767</v>
      </c>
      <c r="C20" s="17"/>
      <c r="D20" s="17">
        <v>-30850</v>
      </c>
      <c r="E20" s="9">
        <f t="shared" si="0"/>
        <v>29497000</v>
      </c>
      <c r="F20" s="17"/>
      <c r="G20" s="17"/>
      <c r="H20" s="17"/>
      <c r="I20" s="10" t="s">
        <v>1593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2">
        <v>44767</v>
      </c>
      <c r="C21" s="17"/>
      <c r="D21" s="17"/>
      <c r="E21" s="9">
        <f t="shared" si="0"/>
        <v>29497000</v>
      </c>
      <c r="F21" s="17"/>
      <c r="G21" s="36"/>
      <c r="H21" s="17">
        <v>-341600</v>
      </c>
      <c r="I21" s="1" t="s">
        <v>917</v>
      </c>
      <c r="J21" s="50"/>
      <c r="K21" s="70"/>
      <c r="L21" s="70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2">
        <v>44767</v>
      </c>
      <c r="C22" s="17"/>
      <c r="D22" s="17"/>
      <c r="E22" s="9">
        <f t="shared" si="0"/>
        <v>29497000</v>
      </c>
      <c r="F22" s="17"/>
      <c r="G22" s="36"/>
      <c r="H22" s="17">
        <v>-285000</v>
      </c>
      <c r="I22" s="1" t="s">
        <v>1594</v>
      </c>
      <c r="J22" s="50"/>
      <c r="K22" s="70"/>
      <c r="L22" s="70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">
        <v>44767</v>
      </c>
      <c r="C23" s="17"/>
      <c r="D23" s="17"/>
      <c r="E23" s="9">
        <f t="shared" si="0"/>
        <v>29497000</v>
      </c>
      <c r="F23" s="17"/>
      <c r="G23" s="17"/>
      <c r="H23" s="16">
        <v>-285000</v>
      </c>
      <c r="I23" s="10" t="s">
        <v>471</v>
      </c>
      <c r="J23" s="50"/>
      <c r="K23" s="70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>
        <v>44768</v>
      </c>
      <c r="C24" s="17">
        <v>250000</v>
      </c>
      <c r="D24" s="17"/>
      <c r="E24" s="9">
        <f t="shared" si="0"/>
        <v>29747000</v>
      </c>
      <c r="F24" s="17"/>
      <c r="G24" s="17"/>
      <c r="H24" s="17"/>
      <c r="I24" s="1" t="s">
        <v>1596</v>
      </c>
      <c r="J24" s="50"/>
      <c r="K24" s="70"/>
      <c r="L24" s="69"/>
      <c r="M24" s="69"/>
      <c r="N24" s="70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2">
        <v>44770</v>
      </c>
      <c r="C25" s="17"/>
      <c r="D25" s="17">
        <v>-9000</v>
      </c>
      <c r="E25" s="9">
        <f>E24+C25+D25</f>
        <v>29738000</v>
      </c>
      <c r="F25" s="17"/>
      <c r="G25" s="17"/>
      <c r="H25" s="17"/>
      <c r="I25" s="1" t="s">
        <v>1598</v>
      </c>
      <c r="J25" s="50"/>
      <c r="K25" s="70"/>
      <c r="L25" s="69"/>
      <c r="M25" s="69"/>
      <c r="N25" s="70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2">
        <v>44770</v>
      </c>
      <c r="C26" s="17"/>
      <c r="D26" s="17"/>
      <c r="E26" s="9">
        <f>E25+C26+D26</f>
        <v>29738000</v>
      </c>
      <c r="F26" s="17"/>
      <c r="G26" s="17"/>
      <c r="H26" s="17">
        <v>160000</v>
      </c>
      <c r="I26" s="1" t="s">
        <v>1597</v>
      </c>
      <c r="J26" s="50"/>
      <c r="K26" s="70"/>
      <c r="L26" s="69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44770</v>
      </c>
      <c r="C27" s="17"/>
      <c r="D27" s="17"/>
      <c r="E27" s="9">
        <f t="shared" si="0"/>
        <v>29738000</v>
      </c>
      <c r="F27" s="17"/>
      <c r="G27" s="17"/>
      <c r="H27" s="16">
        <v>150000</v>
      </c>
      <c r="I27" s="1" t="s">
        <v>1599</v>
      </c>
      <c r="J27" s="50"/>
      <c r="K27" s="70"/>
      <c r="L27" s="69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/>
      <c r="C28" s="17"/>
      <c r="D28" s="17"/>
      <c r="E28" s="9">
        <f t="shared" si="0"/>
        <v>29738000</v>
      </c>
      <c r="F28" s="17"/>
      <c r="G28" s="17"/>
      <c r="H28" s="17"/>
      <c r="J28" s="50"/>
      <c r="K28" s="70"/>
      <c r="L28" s="69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2"/>
      <c r="C29" s="17"/>
      <c r="D29" s="17"/>
      <c r="E29" s="9">
        <f t="shared" si="0"/>
        <v>29738000</v>
      </c>
      <c r="F29" s="17"/>
      <c r="G29" s="17"/>
      <c r="H29" s="16">
        <f>SUM(H4:H28)</f>
        <v>7623000</v>
      </c>
      <c r="J29" s="20"/>
      <c r="K29" s="70"/>
      <c r="L29" s="69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2"/>
      <c r="C30" s="17"/>
      <c r="D30" s="17"/>
      <c r="E30" s="9">
        <f t="shared" si="0"/>
        <v>29738000</v>
      </c>
      <c r="F30" s="17"/>
      <c r="G30" s="17"/>
      <c r="H30" s="16">
        <v>-2000000</v>
      </c>
      <c r="I30" s="10" t="s">
        <v>41</v>
      </c>
      <c r="J30" s="20"/>
      <c r="K30" s="70"/>
      <c r="L30" s="69"/>
      <c r="M30" s="72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2"/>
      <c r="C31" s="17"/>
      <c r="D31" s="17">
        <v>-2000000</v>
      </c>
      <c r="E31" s="9">
        <f t="shared" si="0"/>
        <v>27738000</v>
      </c>
      <c r="F31" s="17"/>
      <c r="G31" s="17"/>
      <c r="H31" s="16"/>
      <c r="I31" s="10" t="s">
        <v>42</v>
      </c>
      <c r="J31" s="20"/>
      <c r="K31" s="70"/>
      <c r="L31" s="69"/>
      <c r="M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28" t="s">
        <v>47</v>
      </c>
      <c r="C32" s="22"/>
      <c r="D32" s="22"/>
      <c r="E32" s="14">
        <f t="shared" si="0"/>
        <v>27738000</v>
      </c>
      <c r="F32" s="22"/>
      <c r="G32" s="22"/>
      <c r="H32" s="22">
        <f>H29+H30</f>
        <v>5623000</v>
      </c>
      <c r="J32" s="20"/>
      <c r="K32" s="70"/>
      <c r="L32" s="69"/>
      <c r="M32" s="72"/>
      <c r="N32" s="72"/>
      <c r="O32" s="69"/>
      <c r="P32" s="70"/>
      <c r="Q32" s="70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2"/>
      <c r="C33" s="17"/>
      <c r="D33" s="17"/>
      <c r="E33" s="9">
        <f t="shared" si="0"/>
        <v>27738000</v>
      </c>
      <c r="F33" s="17"/>
      <c r="G33" s="17"/>
      <c r="H33" s="16"/>
      <c r="J33" s="20"/>
      <c r="K33" s="70"/>
      <c r="L33" s="69"/>
      <c r="M33" s="72"/>
      <c r="N33" s="72"/>
      <c r="O33" s="69"/>
      <c r="P33" s="70"/>
      <c r="Q33" s="70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2"/>
      <c r="C34" s="17"/>
      <c r="D34" s="17"/>
      <c r="E34" s="9">
        <f t="shared" si="0"/>
        <v>27738000</v>
      </c>
      <c r="F34" s="17"/>
      <c r="G34" s="17"/>
      <c r="H34" s="16"/>
      <c r="J34" s="20"/>
      <c r="K34" s="70"/>
      <c r="L34" s="69"/>
      <c r="M34" s="69"/>
      <c r="N34" s="69"/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2"/>
      <c r="C35" s="17"/>
      <c r="D35" s="17"/>
      <c r="E35" s="9">
        <f t="shared" si="0"/>
        <v>27738000</v>
      </c>
      <c r="F35" s="17"/>
      <c r="G35" s="17"/>
      <c r="H35" s="16"/>
      <c r="J35" s="20"/>
      <c r="K35" s="70"/>
      <c r="L35" s="69"/>
      <c r="M35" s="69"/>
      <c r="N35" s="69"/>
      <c r="O35" s="69"/>
      <c r="P35" s="69"/>
      <c r="Q35" s="70"/>
      <c r="R35" s="70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2"/>
      <c r="C36" s="17"/>
      <c r="D36" s="17"/>
      <c r="E36" s="9">
        <f>E35+C36+D36</f>
        <v>27738000</v>
      </c>
      <c r="F36" s="17"/>
      <c r="G36" s="17"/>
      <c r="H36" s="17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2"/>
      <c r="C37" s="17"/>
      <c r="D37" s="17"/>
      <c r="E37" s="9">
        <f t="shared" si="0"/>
        <v>27738000</v>
      </c>
      <c r="F37" s="17"/>
      <c r="G37" s="17"/>
      <c r="H37" s="17"/>
      <c r="I37" s="10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2"/>
      <c r="C38" s="17"/>
      <c r="D38" s="17"/>
      <c r="E38" s="9">
        <f t="shared" si="0"/>
        <v>27738000</v>
      </c>
      <c r="F38" s="17"/>
      <c r="G38" s="17"/>
      <c r="H38" s="17"/>
      <c r="I38" s="10"/>
      <c r="K38" s="69"/>
      <c r="L38" s="69"/>
      <c r="M38" s="69"/>
      <c r="N38" s="72"/>
      <c r="O38" s="69"/>
      <c r="P38" s="70"/>
      <c r="Q38" s="70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2"/>
      <c r="C39" s="17"/>
      <c r="D39" s="17"/>
      <c r="E39" s="9">
        <f>E38+C39+D39</f>
        <v>27738000</v>
      </c>
      <c r="F39" s="17"/>
      <c r="G39" s="17"/>
      <c r="H39" s="16"/>
      <c r="M39" s="69"/>
      <c r="N39" s="72"/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2"/>
      <c r="C40" s="17"/>
      <c r="D40" s="17"/>
      <c r="E40" s="8">
        <f t="shared" si="0"/>
        <v>27738000</v>
      </c>
      <c r="F40" s="17"/>
      <c r="G40" s="17"/>
      <c r="H40" s="16"/>
      <c r="M40" s="70"/>
      <c r="P40" s="20"/>
      <c r="R40" s="20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>E40+C41+D41</f>
        <v>27738000</v>
      </c>
      <c r="F41" s="17"/>
      <c r="G41" s="17"/>
      <c r="H41" s="16"/>
      <c r="M41" s="70"/>
      <c r="P41" s="20"/>
      <c r="Q41" s="4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9">
        <f t="shared" si="0"/>
        <v>27738000</v>
      </c>
      <c r="F42" s="17"/>
      <c r="G42" s="17"/>
      <c r="H42" s="16"/>
      <c r="I42" s="10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 t="shared" si="0"/>
        <v>27738000</v>
      </c>
      <c r="F43" s="17"/>
      <c r="G43" s="17"/>
      <c r="H43" s="16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27738000</v>
      </c>
      <c r="F44" s="17"/>
      <c r="G44" s="17"/>
      <c r="H44" s="17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27738000</v>
      </c>
      <c r="F45" s="17"/>
      <c r="G45" s="17"/>
      <c r="H45" s="16"/>
      <c r="I45" s="10"/>
      <c r="J45" s="20"/>
      <c r="K45" s="70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27738000</v>
      </c>
      <c r="F46" s="17"/>
      <c r="G46" s="17"/>
      <c r="H46" s="17"/>
      <c r="I46" s="10"/>
      <c r="J46" s="20"/>
      <c r="K46" s="70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27738000</v>
      </c>
      <c r="F47" s="17"/>
      <c r="G47" s="17"/>
      <c r="H47" s="16"/>
      <c r="J47" s="20"/>
      <c r="K47" s="70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27738000</v>
      </c>
      <c r="F48" s="17"/>
      <c r="G48" s="17"/>
      <c r="H48" s="16"/>
      <c r="J48" s="20"/>
      <c r="K48" s="70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36"/>
      <c r="D49" s="17"/>
      <c r="E49" s="9">
        <f t="shared" si="0"/>
        <v>27738000</v>
      </c>
      <c r="F49" s="36"/>
      <c r="G49" s="36"/>
      <c r="H49" s="17"/>
      <c r="I49" s="10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27738000</v>
      </c>
      <c r="F50" s="17"/>
      <c r="G50" s="17"/>
      <c r="H50" s="16"/>
      <c r="I50" s="10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27738000</v>
      </c>
      <c r="F51" s="17"/>
      <c r="G51" s="17"/>
      <c r="H51" s="17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27738000</v>
      </c>
      <c r="F52" s="17"/>
      <c r="G52" s="17"/>
      <c r="H52" s="16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27738000</v>
      </c>
      <c r="F53" s="17"/>
      <c r="G53" s="17"/>
      <c r="H53" s="16"/>
      <c r="J53" s="10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27738000</v>
      </c>
      <c r="F54" s="17"/>
      <c r="G54" s="17"/>
      <c r="H54" s="16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27738000</v>
      </c>
      <c r="F55" s="17"/>
      <c r="G55" s="17"/>
      <c r="H55" s="16"/>
      <c r="J55" s="10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2"/>
      <c r="C56" s="16"/>
      <c r="D56" s="16"/>
      <c r="E56" s="8">
        <f t="shared" si="0"/>
        <v>27738000</v>
      </c>
      <c r="F56" s="17"/>
      <c r="G56" s="17"/>
      <c r="H56" s="16"/>
      <c r="J56" s="10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2"/>
      <c r="C57" s="16"/>
      <c r="D57" s="16"/>
      <c r="E57" s="9">
        <f t="shared" si="0"/>
        <v>27738000</v>
      </c>
      <c r="F57" s="17"/>
      <c r="G57" s="17"/>
      <c r="H57" s="16"/>
      <c r="J57" s="10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39"/>
      <c r="C58" s="36"/>
      <c r="D58" s="36"/>
      <c r="E58" s="9">
        <f t="shared" si="0"/>
        <v>27738000</v>
      </c>
      <c r="F58" s="36"/>
      <c r="G58" s="36"/>
      <c r="H58" s="16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27738000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2"/>
      <c r="C60" s="16"/>
      <c r="D60" s="16"/>
      <c r="E60" s="9">
        <f t="shared" si="0"/>
        <v>27738000</v>
      </c>
      <c r="F60" s="17"/>
      <c r="G60" s="17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A61" s="44"/>
      <c r="B61" s="44"/>
      <c r="C61" s="43"/>
      <c r="D61" s="43">
        <v>-28000</v>
      </c>
      <c r="E61" s="8">
        <f t="shared" si="0"/>
        <v>27710000</v>
      </c>
      <c r="F61" s="43"/>
      <c r="G61" s="43"/>
      <c r="H61" s="43"/>
      <c r="I61" s="44" t="s">
        <v>263</v>
      </c>
      <c r="K61" s="17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39"/>
      <c r="C62" s="17"/>
      <c r="D62" s="17"/>
      <c r="E62" s="9">
        <f t="shared" si="0"/>
        <v>27710000</v>
      </c>
      <c r="F62" s="17"/>
      <c r="G62" s="17"/>
      <c r="H62" s="17"/>
      <c r="I62" s="10"/>
      <c r="K62" s="16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C63" s="16"/>
      <c r="D63" s="16">
        <v>-25000000</v>
      </c>
      <c r="E63" s="9">
        <f t="shared" si="0"/>
        <v>2710000</v>
      </c>
      <c r="F63" s="16"/>
      <c r="G63" s="16"/>
      <c r="H63" s="16"/>
      <c r="I63" s="1" t="s">
        <v>557</v>
      </c>
      <c r="K63" s="16"/>
      <c r="L63" s="16"/>
    </row>
    <row r="64" spans="1:28">
      <c r="C64" s="16"/>
      <c r="D64" s="16"/>
      <c r="E64" s="8">
        <f t="shared" si="0"/>
        <v>2710000</v>
      </c>
      <c r="F64" s="16"/>
      <c r="G64" s="16"/>
      <c r="H64" s="16"/>
      <c r="I64" s="2"/>
    </row>
    <row r="65" spans="3:12">
      <c r="C65" s="16"/>
      <c r="D65" s="16"/>
      <c r="E65" s="9">
        <f t="shared" si="0"/>
        <v>2710000</v>
      </c>
      <c r="F65" s="16"/>
      <c r="G65" s="16"/>
      <c r="H65" s="16"/>
      <c r="J65" s="4"/>
    </row>
    <row r="66" spans="3:12">
      <c r="C66" s="16"/>
      <c r="D66" s="16"/>
      <c r="E66" s="9">
        <f t="shared" si="0"/>
        <v>2710000</v>
      </c>
      <c r="F66" s="16"/>
      <c r="G66" s="16"/>
      <c r="H66" s="16"/>
      <c r="J66" s="4"/>
      <c r="K66" s="2"/>
      <c r="L66" s="20"/>
    </row>
    <row r="67" spans="3:12">
      <c r="C67" s="16"/>
      <c r="D67" s="16"/>
      <c r="E67" s="8">
        <f t="shared" si="0"/>
        <v>2710000</v>
      </c>
      <c r="F67" s="16"/>
      <c r="G67" s="16"/>
      <c r="H67" s="16"/>
      <c r="J67" s="2">
        <v>44698</v>
      </c>
      <c r="K67" s="17">
        <v>-104000</v>
      </c>
      <c r="L67" s="1" t="s">
        <v>1530</v>
      </c>
    </row>
    <row r="68" spans="3:12">
      <c r="C68" s="4"/>
      <c r="D68" s="16"/>
      <c r="E68" s="9">
        <f t="shared" si="0"/>
        <v>2710000</v>
      </c>
      <c r="F68" s="16"/>
      <c r="G68" s="16"/>
      <c r="H68" s="16"/>
      <c r="J68" s="2">
        <v>44706</v>
      </c>
      <c r="K68" s="17">
        <v>-14000</v>
      </c>
      <c r="L68" s="1" t="s">
        <v>1530</v>
      </c>
    </row>
    <row r="69" spans="3:12">
      <c r="C69" s="4"/>
      <c r="D69" s="4"/>
      <c r="E69" s="8"/>
      <c r="F69" s="4"/>
      <c r="G69" s="4"/>
      <c r="H69" s="17">
        <v>500000</v>
      </c>
      <c r="I69" s="10" t="s">
        <v>1450</v>
      </c>
      <c r="J69" s="2">
        <v>44707</v>
      </c>
      <c r="K69" s="17">
        <v>-31000</v>
      </c>
      <c r="L69" s="1" t="s">
        <v>1536</v>
      </c>
    </row>
    <row r="70" spans="3:12">
      <c r="C70" s="4"/>
      <c r="D70" s="4"/>
      <c r="E70" s="8"/>
      <c r="F70" s="4"/>
      <c r="G70" s="4"/>
      <c r="H70" s="17"/>
      <c r="J70" s="2">
        <v>44707</v>
      </c>
      <c r="K70" s="17">
        <v>-12200</v>
      </c>
      <c r="L70" s="1" t="s">
        <v>1537</v>
      </c>
    </row>
    <row r="71" spans="3:12">
      <c r="C71" s="4"/>
      <c r="D71" s="4"/>
      <c r="E71" s="8"/>
      <c r="F71" s="4"/>
      <c r="G71" s="4"/>
      <c r="J71" s="2">
        <v>44707</v>
      </c>
      <c r="K71" s="17">
        <v>-3000</v>
      </c>
      <c r="L71" s="1" t="s">
        <v>1538</v>
      </c>
    </row>
    <row r="72" spans="3:12">
      <c r="C72" s="4"/>
      <c r="D72" s="4"/>
      <c r="E72" s="8"/>
      <c r="F72" s="4"/>
      <c r="G72" s="4"/>
      <c r="K72" s="17">
        <v>-16600</v>
      </c>
      <c r="L72" s="1" t="s">
        <v>1547</v>
      </c>
    </row>
    <row r="73" spans="3:12">
      <c r="C73" s="4"/>
      <c r="D73" s="4"/>
      <c r="E73" s="8"/>
      <c r="F73" s="4"/>
      <c r="G73" s="4"/>
      <c r="K73" s="17">
        <v>-1900</v>
      </c>
      <c r="L73" s="1" t="s">
        <v>1549</v>
      </c>
    </row>
    <row r="74" spans="3:12">
      <c r="C74" s="4"/>
      <c r="D74" s="4"/>
      <c r="E74" s="8"/>
      <c r="F74" s="4"/>
      <c r="G74" s="4"/>
      <c r="K74" s="17">
        <v>-9000</v>
      </c>
      <c r="L74" s="10" t="s">
        <v>1550</v>
      </c>
    </row>
    <row r="75" spans="3:12">
      <c r="E75" s="7"/>
      <c r="H75" s="17">
        <v>-104000</v>
      </c>
      <c r="I75" s="1" t="s">
        <v>1530</v>
      </c>
      <c r="K75" s="17">
        <v>-9700</v>
      </c>
      <c r="L75" s="10" t="s">
        <v>1537</v>
      </c>
    </row>
    <row r="76" spans="3:12">
      <c r="E76" s="7"/>
      <c r="H76" s="17">
        <v>-95200</v>
      </c>
      <c r="I76" s="77" t="s">
        <v>1531</v>
      </c>
      <c r="K76" s="17">
        <v>-100000</v>
      </c>
      <c r="L76" s="1" t="s">
        <v>1565</v>
      </c>
    </row>
    <row r="77" spans="3:12">
      <c r="E77" s="7"/>
      <c r="H77" s="17">
        <v>-14000</v>
      </c>
      <c r="I77" s="1" t="s">
        <v>1530</v>
      </c>
      <c r="K77" s="17">
        <v>-5000000</v>
      </c>
      <c r="L77" s="1" t="s">
        <v>1568</v>
      </c>
    </row>
    <row r="78" spans="3:12">
      <c r="H78" s="17">
        <v>-324000</v>
      </c>
      <c r="I78" s="77" t="s">
        <v>1543</v>
      </c>
      <c r="K78" s="17">
        <v>-1000000</v>
      </c>
      <c r="L78" s="1" t="s">
        <v>1569</v>
      </c>
    </row>
    <row r="79" spans="3:12">
      <c r="H79" s="17">
        <v>-31000</v>
      </c>
      <c r="I79" s="1" t="s">
        <v>1536</v>
      </c>
      <c r="K79" s="16"/>
    </row>
    <row r="80" spans="3:12">
      <c r="H80" s="17">
        <v>-12200</v>
      </c>
      <c r="I80" s="1" t="s">
        <v>1537</v>
      </c>
      <c r="J80" s="2">
        <v>44701</v>
      </c>
      <c r="K80" s="17">
        <v>-95200</v>
      </c>
      <c r="L80" s="77" t="s">
        <v>1531</v>
      </c>
    </row>
    <row r="81" spans="8:12">
      <c r="H81" s="17">
        <v>-3000</v>
      </c>
      <c r="I81" s="1" t="s">
        <v>1538</v>
      </c>
      <c r="J81" s="2">
        <v>44706</v>
      </c>
      <c r="K81" s="17">
        <v>-324000</v>
      </c>
      <c r="L81" s="77" t="s">
        <v>1543</v>
      </c>
    </row>
    <row r="82" spans="8:12">
      <c r="H82" s="17">
        <v>-125000</v>
      </c>
      <c r="I82" s="77" t="s">
        <v>1541</v>
      </c>
      <c r="J82" s="2">
        <v>44708</v>
      </c>
      <c r="K82" s="17">
        <v>-125000</v>
      </c>
      <c r="L82" s="77" t="s">
        <v>1541</v>
      </c>
    </row>
    <row r="83" spans="8:12">
      <c r="H83" s="17">
        <v>-325000</v>
      </c>
      <c r="I83" s="77" t="s">
        <v>1542</v>
      </c>
      <c r="J83" s="2">
        <v>44708</v>
      </c>
      <c r="K83" s="17">
        <v>-325000</v>
      </c>
      <c r="L83" s="77" t="s">
        <v>1542</v>
      </c>
    </row>
    <row r="84" spans="8:12">
      <c r="H84" s="17">
        <v>-1185400</v>
      </c>
      <c r="I84" s="77" t="s">
        <v>1546</v>
      </c>
      <c r="J84" s="2">
        <v>44712</v>
      </c>
      <c r="K84" s="17">
        <v>-1185400</v>
      </c>
      <c r="L84" s="77" t="s">
        <v>1546</v>
      </c>
    </row>
    <row r="85" spans="8:12">
      <c r="H85" s="17">
        <v>-16600</v>
      </c>
      <c r="I85" s="1" t="s">
        <v>1547</v>
      </c>
      <c r="J85" s="2">
        <v>44712</v>
      </c>
      <c r="K85" s="17">
        <v>-64000</v>
      </c>
      <c r="L85" s="1" t="s">
        <v>1562</v>
      </c>
    </row>
    <row r="86" spans="8:12">
      <c r="H86" s="17">
        <v>-1900</v>
      </c>
      <c r="I86" s="1" t="s">
        <v>1549</v>
      </c>
      <c r="J86" s="2">
        <v>44713</v>
      </c>
      <c r="K86" s="17">
        <v>-300000</v>
      </c>
      <c r="L86" s="1" t="s">
        <v>1564</v>
      </c>
    </row>
    <row r="87" spans="8:12">
      <c r="H87" s="17">
        <v>-9000</v>
      </c>
      <c r="I87" s="10" t="s">
        <v>1550</v>
      </c>
      <c r="J87" s="2">
        <v>44714</v>
      </c>
      <c r="K87" s="17">
        <v>-34400</v>
      </c>
      <c r="L87" s="1" t="s">
        <v>1567</v>
      </c>
    </row>
    <row r="88" spans="8:12">
      <c r="H88" s="17">
        <v>-9700</v>
      </c>
      <c r="I88" s="10" t="s">
        <v>1537</v>
      </c>
      <c r="J88" s="2">
        <v>44718</v>
      </c>
    </row>
    <row r="89" spans="8:12">
      <c r="H89" s="17">
        <v>-100000</v>
      </c>
      <c r="I89" s="1" t="s">
        <v>1565</v>
      </c>
      <c r="J89" s="2">
        <v>44726</v>
      </c>
      <c r="K89" s="17">
        <v>-10700</v>
      </c>
      <c r="L89" s="10" t="s">
        <v>1580</v>
      </c>
    </row>
    <row r="90" spans="8:12">
      <c r="H90" s="17">
        <v>-64000</v>
      </c>
      <c r="I90" s="1" t="s">
        <v>1562</v>
      </c>
      <c r="J90" s="2">
        <v>44733</v>
      </c>
      <c r="K90" s="17">
        <v>-1800</v>
      </c>
      <c r="L90" s="1" t="s">
        <v>1578</v>
      </c>
    </row>
    <row r="91" spans="8:12">
      <c r="H91" s="17">
        <v>-300000</v>
      </c>
      <c r="I91" s="1" t="s">
        <v>1564</v>
      </c>
      <c r="J91" s="2">
        <v>44735</v>
      </c>
      <c r="K91" s="17">
        <v>-4000</v>
      </c>
      <c r="L91" s="1" t="s">
        <v>1579</v>
      </c>
    </row>
    <row r="92" spans="8:12">
      <c r="H92" s="17">
        <v>-34400</v>
      </c>
      <c r="I92" s="1" t="s">
        <v>1567</v>
      </c>
      <c r="J92" s="32">
        <v>44736</v>
      </c>
      <c r="K92" s="16">
        <f>SUM(K80:K91)</f>
        <v>-2469500</v>
      </c>
    </row>
    <row r="93" spans="8:12">
      <c r="H93" s="17">
        <v>-1000000</v>
      </c>
      <c r="I93" s="1" t="s">
        <v>1576</v>
      </c>
      <c r="J93" s="2">
        <v>44740</v>
      </c>
      <c r="K93" s="78">
        <f>6500000+K92</f>
        <v>4030500</v>
      </c>
      <c r="L93" s="79" t="s">
        <v>1581</v>
      </c>
    </row>
    <row r="94" spans="8:12">
      <c r="H94" s="17">
        <v>-10700</v>
      </c>
      <c r="I94" s="10" t="s">
        <v>1580</v>
      </c>
      <c r="J94" s="2">
        <v>44741</v>
      </c>
      <c r="K94" s="78">
        <f>K93/2</f>
        <v>2015250</v>
      </c>
      <c r="L94" s="80">
        <v>0.5</v>
      </c>
    </row>
    <row r="95" spans="8:12">
      <c r="H95" s="17">
        <v>-1800</v>
      </c>
      <c r="I95" s="1" t="s">
        <v>1578</v>
      </c>
      <c r="J95" s="2">
        <v>44741</v>
      </c>
      <c r="K95" s="17">
        <v>-1000000</v>
      </c>
      <c r="L95" s="1" t="s">
        <v>1576</v>
      </c>
    </row>
    <row r="96" spans="8:12">
      <c r="H96" s="17">
        <v>-4000</v>
      </c>
      <c r="I96" s="1" t="s">
        <v>1579</v>
      </c>
      <c r="J96" s="2">
        <v>44741</v>
      </c>
      <c r="K96" s="17">
        <v>-1015250</v>
      </c>
      <c r="L96" s="10" t="s">
        <v>1588</v>
      </c>
    </row>
    <row r="97" spans="8:10">
      <c r="H97" s="17">
        <v>-1015250</v>
      </c>
      <c r="I97" s="10" t="s">
        <v>1588</v>
      </c>
      <c r="J97" s="2">
        <v>44748</v>
      </c>
    </row>
  </sheetData>
  <pageMargins left="0.7" right="0.7" top="0.75" bottom="0.75" header="0.3" footer="0.3"/>
  <pageSetup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>
  <dimension ref="A2:AB98"/>
  <sheetViews>
    <sheetView workbookViewId="0">
      <selection activeCell="L19" sqref="L19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27738000</v>
      </c>
      <c r="F4" s="29">
        <v>0</v>
      </c>
      <c r="G4" s="13"/>
      <c r="H4" s="22">
        <v>5623000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>
      <c r="B5" s="2"/>
      <c r="C5" s="16"/>
      <c r="D5" s="16"/>
      <c r="E5" s="8">
        <f>E4+C5+D5</f>
        <v>27738000</v>
      </c>
      <c r="F5" s="17"/>
      <c r="G5" s="17"/>
      <c r="H5" s="17"/>
      <c r="K5" s="47"/>
      <c r="L5" s="70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2">
        <v>44774</v>
      </c>
      <c r="C6" s="17"/>
      <c r="D6" s="17"/>
      <c r="E6" s="9">
        <f t="shared" ref="E6:E68" si="0">E5+C6+D6</f>
        <v>27738000</v>
      </c>
      <c r="F6" s="17"/>
      <c r="G6" s="17"/>
      <c r="H6" s="17">
        <v>-162000</v>
      </c>
      <c r="I6" s="10" t="s">
        <v>977</v>
      </c>
      <c r="J6" s="10"/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2">
        <v>44774</v>
      </c>
      <c r="C7" s="17"/>
      <c r="D7" s="17"/>
      <c r="E7" s="9">
        <f>E6+C7+D7</f>
        <v>27738000</v>
      </c>
      <c r="F7" s="17"/>
      <c r="G7" s="17"/>
      <c r="H7" s="17">
        <v>-35000</v>
      </c>
      <c r="I7" s="10" t="s">
        <v>1600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2">
        <v>44775</v>
      </c>
      <c r="C8" s="17"/>
      <c r="D8" s="17">
        <v>30000</v>
      </c>
      <c r="E8" s="9">
        <f t="shared" si="0"/>
        <v>27768000</v>
      </c>
      <c r="F8" s="17"/>
      <c r="G8" s="17"/>
      <c r="H8" s="17"/>
      <c r="I8" s="10" t="s">
        <v>1601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2">
        <v>44775</v>
      </c>
      <c r="C9" s="17">
        <v>2000000</v>
      </c>
      <c r="D9" s="17"/>
      <c r="E9" s="9">
        <f t="shared" si="0"/>
        <v>29768000</v>
      </c>
      <c r="F9" s="17"/>
      <c r="G9" s="17"/>
      <c r="H9" s="17"/>
      <c r="I9" s="10" t="s">
        <v>1524</v>
      </c>
      <c r="J9" s="10"/>
      <c r="K9" s="69"/>
      <c r="L9" s="7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2">
        <v>44777</v>
      </c>
      <c r="C10" s="17"/>
      <c r="D10" s="17"/>
      <c r="E10" s="9">
        <f t="shared" si="0"/>
        <v>29768000</v>
      </c>
      <c r="F10" s="17"/>
      <c r="G10" s="17"/>
      <c r="H10" s="17">
        <v>-137200</v>
      </c>
      <c r="I10" s="1" t="s">
        <v>1613</v>
      </c>
      <c r="J10" s="10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2">
        <v>44778</v>
      </c>
      <c r="C11" s="17"/>
      <c r="D11" s="17">
        <v>-1000</v>
      </c>
      <c r="E11" s="9">
        <f t="shared" si="0"/>
        <v>29767000</v>
      </c>
      <c r="F11" s="17">
        <v>-1000</v>
      </c>
      <c r="G11" s="17"/>
      <c r="H11" s="17"/>
      <c r="I11" s="10" t="s">
        <v>1602</v>
      </c>
      <c r="J11" s="50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2">
        <v>44781</v>
      </c>
      <c r="C12" s="17">
        <v>2000000</v>
      </c>
      <c r="D12" s="17"/>
      <c r="E12" s="9">
        <f t="shared" si="0"/>
        <v>31767000</v>
      </c>
      <c r="F12" s="17"/>
      <c r="G12" s="17"/>
      <c r="H12" s="17"/>
      <c r="I12" s="10" t="s">
        <v>1462</v>
      </c>
      <c r="J12" s="50"/>
      <c r="K12" s="47"/>
      <c r="L12" s="70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44781</v>
      </c>
      <c r="C13" s="17">
        <v>50000</v>
      </c>
      <c r="D13" s="17"/>
      <c r="E13" s="9">
        <f t="shared" si="0"/>
        <v>31817000</v>
      </c>
      <c r="F13" s="17"/>
      <c r="G13" s="17"/>
      <c r="H13" s="17"/>
      <c r="I13" s="10" t="s">
        <v>1603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44782</v>
      </c>
      <c r="C14" s="17">
        <v>90000</v>
      </c>
      <c r="D14" s="17"/>
      <c r="E14" s="9">
        <f t="shared" si="0"/>
        <v>31907000</v>
      </c>
      <c r="F14" s="17"/>
      <c r="G14" s="17"/>
      <c r="H14" s="17"/>
      <c r="I14" s="10" t="s">
        <v>1604</v>
      </c>
      <c r="J14" s="50"/>
      <c r="K14" s="47"/>
      <c r="L14" s="46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2">
        <v>44783</v>
      </c>
      <c r="C15" s="17">
        <v>80000</v>
      </c>
      <c r="D15" s="17"/>
      <c r="E15" s="9">
        <f t="shared" si="0"/>
        <v>31987000</v>
      </c>
      <c r="F15" s="17"/>
      <c r="G15" s="17"/>
      <c r="H15" s="17"/>
      <c r="I15" s="10" t="s">
        <v>1605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2">
        <v>44783</v>
      </c>
      <c r="C16" s="17"/>
      <c r="D16" s="17">
        <v>-10000</v>
      </c>
      <c r="E16" s="9">
        <f t="shared" si="0"/>
        <v>31977000</v>
      </c>
      <c r="F16" s="17"/>
      <c r="G16" s="17"/>
      <c r="H16" s="17"/>
      <c r="I16" s="10" t="s">
        <v>1606</v>
      </c>
      <c r="J16" s="50"/>
      <c r="K16" s="69"/>
      <c r="L16" s="70"/>
      <c r="M16" s="72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44783</v>
      </c>
      <c r="C17" s="17">
        <v>300000</v>
      </c>
      <c r="D17" s="17"/>
      <c r="E17" s="9">
        <f t="shared" si="0"/>
        <v>32277000</v>
      </c>
      <c r="F17" s="17"/>
      <c r="G17" s="17"/>
      <c r="H17" s="17"/>
      <c r="I17" s="10" t="s">
        <v>1624</v>
      </c>
      <c r="J17" s="50"/>
      <c r="K17" s="47"/>
      <c r="L17" s="70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44784</v>
      </c>
      <c r="C18" s="17"/>
      <c r="D18" s="17">
        <v>-457900</v>
      </c>
      <c r="E18" s="9">
        <f t="shared" si="0"/>
        <v>31819100</v>
      </c>
      <c r="F18" s="17"/>
      <c r="G18" s="17"/>
      <c r="H18" s="17"/>
      <c r="I18" s="10" t="s">
        <v>630</v>
      </c>
      <c r="J18" s="50"/>
      <c r="K18" s="70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>
        <v>44785</v>
      </c>
      <c r="C19" s="17"/>
      <c r="D19" s="17"/>
      <c r="E19" s="9">
        <f t="shared" si="0"/>
        <v>31819100</v>
      </c>
      <c r="F19" s="17"/>
      <c r="G19" s="17"/>
      <c r="H19" s="17">
        <v>2000000</v>
      </c>
      <c r="I19" s="10" t="s">
        <v>1607</v>
      </c>
      <c r="J19" s="50"/>
      <c r="K19" s="70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44785</v>
      </c>
      <c r="C20" s="17"/>
      <c r="D20" s="17">
        <v>-100000</v>
      </c>
      <c r="E20" s="9">
        <f t="shared" si="0"/>
        <v>31719100</v>
      </c>
      <c r="F20" s="17"/>
      <c r="G20" s="17"/>
      <c r="H20" s="17"/>
      <c r="I20" s="1" t="s">
        <v>1608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2">
        <v>44789</v>
      </c>
      <c r="C21" s="17"/>
      <c r="D21" s="17"/>
      <c r="E21" s="9">
        <f t="shared" si="0"/>
        <v>31719100</v>
      </c>
      <c r="F21" s="17"/>
      <c r="G21" s="17"/>
      <c r="H21" s="17">
        <v>-63600</v>
      </c>
      <c r="I21" s="10" t="s">
        <v>62</v>
      </c>
      <c r="J21" s="50"/>
      <c r="K21" s="70"/>
      <c r="L21" s="70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2">
        <v>44789</v>
      </c>
      <c r="C22" s="17"/>
      <c r="D22" s="17"/>
      <c r="E22" s="9">
        <f t="shared" si="0"/>
        <v>31719100</v>
      </c>
      <c r="F22" s="17"/>
      <c r="G22" s="17"/>
      <c r="H22" s="17">
        <v>278000</v>
      </c>
      <c r="I22" s="10" t="s">
        <v>1609</v>
      </c>
      <c r="J22" s="50"/>
      <c r="K22" s="70"/>
      <c r="L22" s="70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">
        <v>44789</v>
      </c>
      <c r="C23" s="17">
        <v>130000</v>
      </c>
      <c r="D23" s="17"/>
      <c r="E23" s="9">
        <f t="shared" si="0"/>
        <v>31849100</v>
      </c>
      <c r="F23" s="17"/>
      <c r="G23" s="17"/>
      <c r="H23" s="17"/>
      <c r="I23" s="1" t="s">
        <v>1611</v>
      </c>
      <c r="J23" s="50"/>
      <c r="K23" s="70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>
        <v>44791</v>
      </c>
      <c r="C24" s="17">
        <v>50000</v>
      </c>
      <c r="D24" s="17"/>
      <c r="E24" s="9">
        <f t="shared" si="0"/>
        <v>31899100</v>
      </c>
      <c r="F24" s="17"/>
      <c r="G24" s="17"/>
      <c r="H24" s="17"/>
      <c r="I24" s="10" t="s">
        <v>1612</v>
      </c>
      <c r="J24" s="50"/>
      <c r="K24" s="70"/>
      <c r="L24" s="69"/>
      <c r="M24" s="69"/>
      <c r="N24" s="70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2">
        <v>44791</v>
      </c>
      <c r="C25" s="17">
        <v>71250</v>
      </c>
      <c r="D25" s="17"/>
      <c r="E25" s="9">
        <f>E24+C25+D25</f>
        <v>31970350</v>
      </c>
      <c r="F25" s="17"/>
      <c r="G25" s="17"/>
      <c r="H25" s="17"/>
      <c r="I25" s="10" t="s">
        <v>529</v>
      </c>
      <c r="J25" s="50"/>
      <c r="K25" s="70"/>
      <c r="L25" s="69"/>
      <c r="M25" s="69"/>
      <c r="N25" s="70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2">
        <v>44792</v>
      </c>
      <c r="C26" s="17"/>
      <c r="D26" s="17"/>
      <c r="E26" s="9">
        <f>E25+C26+D26</f>
        <v>31970350</v>
      </c>
      <c r="F26" s="17"/>
      <c r="G26" s="17"/>
      <c r="H26" s="17">
        <v>-52000</v>
      </c>
      <c r="I26" s="10" t="s">
        <v>1600</v>
      </c>
      <c r="J26" s="50"/>
      <c r="K26" s="70"/>
      <c r="L26" s="69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44794</v>
      </c>
      <c r="C27" s="17"/>
      <c r="D27" s="17"/>
      <c r="E27" s="9">
        <f t="shared" si="0"/>
        <v>31970350</v>
      </c>
      <c r="F27" s="17"/>
      <c r="G27" s="17"/>
      <c r="H27" s="17">
        <v>170000</v>
      </c>
      <c r="I27" s="10" t="s">
        <v>1614</v>
      </c>
      <c r="J27" s="50"/>
      <c r="K27" s="70"/>
      <c r="L27" s="69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44796</v>
      </c>
      <c r="C28" s="17"/>
      <c r="D28" s="17">
        <v>-30600</v>
      </c>
      <c r="E28" s="9">
        <f t="shared" si="0"/>
        <v>31939750</v>
      </c>
      <c r="F28" s="17"/>
      <c r="G28" s="17"/>
      <c r="H28" s="17"/>
      <c r="I28" s="10" t="s">
        <v>1615</v>
      </c>
      <c r="J28" s="50"/>
      <c r="K28" s="70"/>
      <c r="L28" s="69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2">
        <v>44796</v>
      </c>
      <c r="C29" s="17"/>
      <c r="D29" s="17"/>
      <c r="E29" s="9">
        <f t="shared" si="0"/>
        <v>31939750</v>
      </c>
      <c r="F29" s="17"/>
      <c r="G29" s="17"/>
      <c r="H29" s="17">
        <v>30600</v>
      </c>
      <c r="I29" s="10" t="s">
        <v>1616</v>
      </c>
      <c r="J29" s="20"/>
      <c r="K29" s="70"/>
      <c r="L29" s="69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2">
        <v>44798</v>
      </c>
      <c r="C30" s="17"/>
      <c r="D30" s="17"/>
      <c r="E30" s="9">
        <f t="shared" si="0"/>
        <v>31939750</v>
      </c>
      <c r="F30" s="17"/>
      <c r="G30" s="17"/>
      <c r="H30" s="17">
        <v>-252900</v>
      </c>
      <c r="I30" s="10" t="s">
        <v>917</v>
      </c>
      <c r="J30" s="20"/>
      <c r="K30" s="70"/>
      <c r="L30" s="69"/>
      <c r="M30" s="72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2">
        <v>44799</v>
      </c>
      <c r="C31" s="17"/>
      <c r="D31" s="17"/>
      <c r="E31" s="9">
        <f t="shared" si="0"/>
        <v>31939750</v>
      </c>
      <c r="F31" s="17"/>
      <c r="G31" s="17"/>
      <c r="H31" s="17">
        <v>570000</v>
      </c>
      <c r="I31" s="10" t="s">
        <v>1617</v>
      </c>
      <c r="J31" s="20"/>
      <c r="K31" s="70"/>
      <c r="L31" s="69"/>
      <c r="M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>
        <v>44799</v>
      </c>
      <c r="C32" s="17"/>
      <c r="D32" s="17">
        <v>-529100</v>
      </c>
      <c r="E32" s="9">
        <f t="shared" si="0"/>
        <v>31410650</v>
      </c>
      <c r="F32" s="17"/>
      <c r="G32" s="17"/>
      <c r="H32" s="17"/>
      <c r="I32" s="10" t="s">
        <v>1618</v>
      </c>
      <c r="J32" s="20"/>
      <c r="K32" s="70"/>
      <c r="L32" s="69"/>
      <c r="M32" s="72"/>
      <c r="N32" s="72"/>
      <c r="O32" s="69"/>
      <c r="P32" s="70"/>
      <c r="Q32" s="70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2">
        <v>44802</v>
      </c>
      <c r="C33" s="17">
        <v>450000</v>
      </c>
      <c r="D33" s="17"/>
      <c r="E33" s="9">
        <f t="shared" si="0"/>
        <v>31860650</v>
      </c>
      <c r="F33" s="17"/>
      <c r="G33" s="17"/>
      <c r="H33" s="17"/>
      <c r="I33" s="10" t="s">
        <v>1619</v>
      </c>
      <c r="J33" s="20"/>
      <c r="K33" s="70"/>
      <c r="L33" s="69"/>
      <c r="M33" s="72"/>
      <c r="N33" s="72"/>
      <c r="O33" s="69"/>
      <c r="P33" s="70"/>
      <c r="Q33" s="70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2">
        <v>44803</v>
      </c>
      <c r="C34" s="17"/>
      <c r="D34" s="17"/>
      <c r="E34" s="9">
        <f t="shared" si="0"/>
        <v>31860650</v>
      </c>
      <c r="F34" s="17"/>
      <c r="G34" s="17"/>
      <c r="H34" s="17">
        <v>-285000</v>
      </c>
      <c r="I34" s="1" t="s">
        <v>1620</v>
      </c>
      <c r="J34" s="20"/>
      <c r="K34" s="70"/>
      <c r="L34" s="69"/>
      <c r="M34" s="69"/>
      <c r="N34" s="69"/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2">
        <v>44803</v>
      </c>
      <c r="C35" s="17"/>
      <c r="D35" s="17"/>
      <c r="E35" s="9">
        <f t="shared" si="0"/>
        <v>31860650</v>
      </c>
      <c r="F35" s="17"/>
      <c r="G35" s="17"/>
      <c r="H35" s="16">
        <v>-285000</v>
      </c>
      <c r="I35" s="10" t="s">
        <v>491</v>
      </c>
      <c r="J35" s="20"/>
      <c r="K35" s="70"/>
      <c r="L35" s="69"/>
      <c r="M35" s="69"/>
      <c r="N35" s="69"/>
      <c r="O35" s="69"/>
      <c r="P35" s="69"/>
      <c r="Q35" s="70"/>
      <c r="R35" s="70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2">
        <v>44803</v>
      </c>
      <c r="C36" s="17">
        <v>1800000</v>
      </c>
      <c r="D36" s="17"/>
      <c r="E36" s="9">
        <f>E35+C36+D36</f>
        <v>33660650</v>
      </c>
      <c r="F36" s="17"/>
      <c r="G36" s="17"/>
      <c r="H36" s="17"/>
      <c r="I36" s="1" t="s">
        <v>1395</v>
      </c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2"/>
      <c r="C37" s="17"/>
      <c r="D37" s="17"/>
      <c r="E37" s="9">
        <f t="shared" si="0"/>
        <v>33660650</v>
      </c>
      <c r="F37" s="17">
        <f>SUM(F4:F36)</f>
        <v>-1000</v>
      </c>
      <c r="G37" s="17"/>
      <c r="H37" s="17">
        <f>SUM(H4:H36)</f>
        <v>7398900</v>
      </c>
      <c r="I37" s="10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2"/>
      <c r="C38" s="17"/>
      <c r="D38" s="17"/>
      <c r="E38" s="9">
        <f t="shared" si="0"/>
        <v>33660650</v>
      </c>
      <c r="F38" s="17"/>
      <c r="G38" s="17"/>
      <c r="H38" s="17">
        <f>H37-F37</f>
        <v>7399900</v>
      </c>
      <c r="I38" s="10"/>
      <c r="K38" s="69"/>
      <c r="L38" s="69"/>
      <c r="M38" s="69"/>
      <c r="N38" s="72"/>
      <c r="O38" s="69"/>
      <c r="P38" s="70"/>
      <c r="Q38" s="70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2"/>
      <c r="C39" s="17"/>
      <c r="D39" s="17"/>
      <c r="E39" s="9">
        <f>E38+C39+D39</f>
        <v>33660650</v>
      </c>
      <c r="F39" s="17"/>
      <c r="G39" s="17"/>
      <c r="H39" s="16"/>
      <c r="M39" s="69"/>
      <c r="N39" s="72"/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2"/>
      <c r="C40" s="17"/>
      <c r="D40" s="17"/>
      <c r="E40" s="8">
        <f t="shared" si="0"/>
        <v>33660650</v>
      </c>
      <c r="F40" s="17"/>
      <c r="G40" s="17"/>
      <c r="H40" s="16">
        <v>-2000000</v>
      </c>
      <c r="I40" s="10" t="s">
        <v>41</v>
      </c>
      <c r="M40" s="70"/>
      <c r="P40" s="20"/>
      <c r="R40" s="20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>
        <v>-2000000</v>
      </c>
      <c r="E41" s="9">
        <f>E40+C41+D41</f>
        <v>31660650</v>
      </c>
      <c r="F41" s="17"/>
      <c r="G41" s="17"/>
      <c r="H41" s="16"/>
      <c r="I41" s="10" t="s">
        <v>42</v>
      </c>
      <c r="M41" s="70"/>
      <c r="P41" s="20"/>
      <c r="Q41" s="4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28" t="s">
        <v>47</v>
      </c>
      <c r="C42" s="22"/>
      <c r="D42" s="22"/>
      <c r="E42" s="14">
        <f t="shared" si="0"/>
        <v>31660650</v>
      </c>
      <c r="F42" s="22"/>
      <c r="G42" s="22"/>
      <c r="H42" s="22">
        <f>H38+H40</f>
        <v>5399900</v>
      </c>
      <c r="I42" s="10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 t="shared" si="0"/>
        <v>31660650</v>
      </c>
      <c r="F43" s="17"/>
      <c r="G43" s="17"/>
      <c r="H43" s="16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31660650</v>
      </c>
      <c r="F44" s="17"/>
      <c r="G44" s="17"/>
      <c r="H44" s="17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31660650</v>
      </c>
      <c r="F45" s="17"/>
      <c r="G45" s="17"/>
      <c r="H45" s="16"/>
      <c r="I45" s="10"/>
      <c r="J45" s="20"/>
      <c r="K45" s="70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31660650</v>
      </c>
      <c r="F46" s="17"/>
      <c r="G46" s="17"/>
      <c r="H46" s="17"/>
      <c r="I46" s="10"/>
      <c r="J46" s="20"/>
      <c r="K46" s="70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31660650</v>
      </c>
      <c r="F47" s="17"/>
      <c r="G47" s="17"/>
      <c r="H47" s="16"/>
      <c r="J47" s="20"/>
      <c r="K47" s="70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31660650</v>
      </c>
      <c r="F48" s="17"/>
      <c r="G48" s="17"/>
      <c r="H48" s="16"/>
      <c r="J48" s="20"/>
      <c r="K48" s="70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36"/>
      <c r="D49" s="17"/>
      <c r="E49" s="9">
        <f t="shared" si="0"/>
        <v>31660650</v>
      </c>
      <c r="F49" s="36"/>
      <c r="G49" s="36"/>
      <c r="H49" s="17"/>
      <c r="I49" s="10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31660650</v>
      </c>
      <c r="F50" s="17"/>
      <c r="G50" s="17"/>
      <c r="H50" s="16"/>
      <c r="I50" s="10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31660650</v>
      </c>
      <c r="F51" s="17"/>
      <c r="G51" s="17"/>
      <c r="H51" s="17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31660650</v>
      </c>
      <c r="F52" s="17"/>
      <c r="G52" s="17"/>
      <c r="H52" s="16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31660650</v>
      </c>
      <c r="F53" s="17"/>
      <c r="G53" s="17"/>
      <c r="H53" s="16"/>
      <c r="J53" s="10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31660650</v>
      </c>
      <c r="F54" s="17"/>
      <c r="G54" s="17"/>
      <c r="H54" s="16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31660650</v>
      </c>
      <c r="F55" s="17"/>
      <c r="G55" s="17"/>
      <c r="H55" s="16"/>
      <c r="J55" s="10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2"/>
      <c r="C56" s="16"/>
      <c r="D56" s="16"/>
      <c r="E56" s="8">
        <f t="shared" si="0"/>
        <v>31660650</v>
      </c>
      <c r="F56" s="17"/>
      <c r="G56" s="17"/>
      <c r="H56" s="16"/>
      <c r="J56" s="10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2"/>
      <c r="C57" s="16"/>
      <c r="D57" s="16"/>
      <c r="E57" s="9">
        <f t="shared" si="0"/>
        <v>31660650</v>
      </c>
      <c r="F57" s="17"/>
      <c r="G57" s="17"/>
      <c r="H57" s="16"/>
      <c r="J57" s="10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39"/>
      <c r="C58" s="36"/>
      <c r="D58" s="36"/>
      <c r="E58" s="9">
        <f t="shared" si="0"/>
        <v>31660650</v>
      </c>
      <c r="F58" s="36"/>
      <c r="G58" s="36"/>
      <c r="H58" s="16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31660650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2"/>
      <c r="C60" s="16"/>
      <c r="D60" s="16"/>
      <c r="E60" s="9">
        <f t="shared" si="0"/>
        <v>31660650</v>
      </c>
      <c r="F60" s="17"/>
      <c r="G60" s="17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A61" s="44"/>
      <c r="B61" s="44"/>
      <c r="C61" s="43"/>
      <c r="D61" s="43">
        <v>-26650</v>
      </c>
      <c r="E61" s="8">
        <f t="shared" si="0"/>
        <v>31634000</v>
      </c>
      <c r="F61" s="43"/>
      <c r="G61" s="43"/>
      <c r="H61" s="43"/>
      <c r="I61" s="44" t="s">
        <v>263</v>
      </c>
      <c r="K61" s="17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39"/>
      <c r="C62" s="17"/>
      <c r="D62" s="17"/>
      <c r="E62" s="9">
        <f t="shared" si="0"/>
        <v>31634000</v>
      </c>
      <c r="F62" s="17"/>
      <c r="G62" s="17"/>
      <c r="H62" s="17"/>
      <c r="I62" s="10"/>
      <c r="K62" s="16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C63" s="16"/>
      <c r="D63" s="16">
        <v>-30000000</v>
      </c>
      <c r="E63" s="9">
        <f t="shared" si="0"/>
        <v>1634000</v>
      </c>
      <c r="F63" s="16"/>
      <c r="G63" s="16"/>
      <c r="H63" s="16"/>
      <c r="I63" s="1" t="s">
        <v>557</v>
      </c>
      <c r="K63" s="16"/>
      <c r="L63" s="16"/>
    </row>
    <row r="64" spans="1:28">
      <c r="C64" s="16"/>
      <c r="D64" s="16"/>
      <c r="E64" s="8">
        <f t="shared" si="0"/>
        <v>1634000</v>
      </c>
      <c r="F64" s="16"/>
      <c r="G64" s="16"/>
      <c r="H64" s="16"/>
      <c r="I64" s="2"/>
    </row>
    <row r="65" spans="3:13">
      <c r="C65" s="16"/>
      <c r="D65" s="16"/>
      <c r="E65" s="9">
        <f t="shared" si="0"/>
        <v>1634000</v>
      </c>
      <c r="F65" s="16"/>
      <c r="G65" s="16"/>
      <c r="H65" s="16"/>
      <c r="J65" s="4"/>
    </row>
    <row r="66" spans="3:13">
      <c r="C66" s="16"/>
      <c r="D66" s="16"/>
      <c r="E66" s="9">
        <f t="shared" si="0"/>
        <v>1634000</v>
      </c>
      <c r="F66" s="16"/>
      <c r="G66" s="16"/>
      <c r="H66" s="16"/>
      <c r="J66" s="4"/>
      <c r="K66" s="2"/>
      <c r="L66" s="20"/>
    </row>
    <row r="67" spans="3:13">
      <c r="C67" s="16"/>
      <c r="D67" s="16"/>
      <c r="E67" s="8">
        <f t="shared" si="0"/>
        <v>1634000</v>
      </c>
      <c r="F67" s="16"/>
      <c r="G67" s="16"/>
      <c r="H67" s="16"/>
      <c r="J67" s="32"/>
      <c r="K67" s="17"/>
      <c r="L67" s="10"/>
      <c r="M67" s="10"/>
    </row>
    <row r="68" spans="3:13">
      <c r="C68" s="4"/>
      <c r="D68" s="16"/>
      <c r="E68" s="9">
        <f t="shared" si="0"/>
        <v>1634000</v>
      </c>
      <c r="F68" s="16"/>
      <c r="G68" s="16"/>
      <c r="H68" s="16"/>
      <c r="J68" s="32"/>
      <c r="K68" s="17"/>
      <c r="L68" s="10"/>
      <c r="M68" s="10"/>
    </row>
    <row r="69" spans="3:13">
      <c r="C69" s="4"/>
      <c r="D69" s="4"/>
      <c r="E69" s="8"/>
      <c r="F69" s="4"/>
      <c r="G69" s="4"/>
      <c r="H69" s="17">
        <v>500000</v>
      </c>
      <c r="I69" s="10" t="s">
        <v>1450</v>
      </c>
      <c r="J69" s="32"/>
      <c r="K69" s="17"/>
      <c r="L69" s="10"/>
      <c r="M69" s="10"/>
    </row>
    <row r="70" spans="3:13">
      <c r="C70" s="4"/>
      <c r="D70" s="4"/>
      <c r="E70" s="8"/>
      <c r="F70" s="4"/>
      <c r="G70" s="4"/>
      <c r="H70" s="17"/>
      <c r="J70" s="32"/>
      <c r="K70" s="17"/>
      <c r="L70" s="10"/>
      <c r="M70" s="10"/>
    </row>
    <row r="71" spans="3:13">
      <c r="C71" s="4"/>
      <c r="D71" s="4"/>
      <c r="E71" s="8"/>
      <c r="F71" s="4"/>
      <c r="G71" s="4"/>
      <c r="J71" s="32"/>
      <c r="K71" s="17"/>
      <c r="L71" s="10"/>
      <c r="M71" s="10"/>
    </row>
    <row r="72" spans="3:13">
      <c r="C72" s="4"/>
      <c r="D72" s="4"/>
      <c r="E72" s="8"/>
      <c r="F72" s="4"/>
      <c r="G72" s="4"/>
      <c r="J72" s="10"/>
      <c r="K72" s="17"/>
      <c r="L72" s="10"/>
      <c r="M72" s="10"/>
    </row>
    <row r="73" spans="3:13">
      <c r="C73" s="4"/>
      <c r="D73" s="4"/>
      <c r="E73" s="8"/>
      <c r="F73" s="4"/>
      <c r="G73" s="4"/>
      <c r="J73" s="10"/>
      <c r="K73" s="17"/>
      <c r="L73" s="10"/>
      <c r="M73" s="10"/>
    </row>
    <row r="74" spans="3:13">
      <c r="C74" s="4"/>
      <c r="D74" s="4"/>
      <c r="E74" s="8"/>
      <c r="F74" s="4"/>
      <c r="G74" s="4"/>
      <c r="H74" s="10"/>
      <c r="I74" s="10"/>
      <c r="J74" s="10"/>
      <c r="K74" s="17"/>
      <c r="L74" s="10"/>
      <c r="M74" s="10"/>
    </row>
    <row r="75" spans="3:13">
      <c r="E75" s="7"/>
      <c r="H75" s="17"/>
      <c r="I75" s="10"/>
      <c r="J75" s="10"/>
      <c r="K75" s="17"/>
      <c r="L75" s="10"/>
      <c r="M75" s="10"/>
    </row>
    <row r="76" spans="3:13">
      <c r="E76" s="7"/>
      <c r="H76" s="17"/>
      <c r="I76" s="10"/>
      <c r="J76" s="10"/>
      <c r="K76" s="17"/>
      <c r="L76" s="10"/>
      <c r="M76" s="10"/>
    </row>
    <row r="77" spans="3:13">
      <c r="E77" s="7"/>
      <c r="H77" s="17"/>
      <c r="I77" s="10"/>
      <c r="J77" s="10"/>
      <c r="K77" s="17"/>
      <c r="L77" s="10"/>
      <c r="M77" s="10"/>
    </row>
    <row r="78" spans="3:13">
      <c r="H78" s="17"/>
      <c r="I78" s="10"/>
      <c r="J78" s="10"/>
      <c r="K78" s="17"/>
      <c r="L78" s="10"/>
      <c r="M78" s="10"/>
    </row>
    <row r="79" spans="3:13">
      <c r="H79" s="17"/>
      <c r="I79" s="10"/>
      <c r="J79" s="10"/>
      <c r="K79" s="17"/>
      <c r="L79" s="10"/>
      <c r="M79" s="10"/>
    </row>
    <row r="80" spans="3:13">
      <c r="H80" s="17"/>
      <c r="I80" s="10"/>
      <c r="J80" s="32"/>
      <c r="K80" s="17"/>
      <c r="L80" s="10"/>
      <c r="M80" s="10"/>
    </row>
    <row r="81" spans="8:13">
      <c r="H81" s="17"/>
      <c r="I81" s="10"/>
      <c r="J81" s="32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0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7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36"/>
      <c r="L93" s="48"/>
      <c r="M93" s="10"/>
    </row>
    <row r="94" spans="8:13">
      <c r="H94" s="17"/>
      <c r="I94" s="10"/>
      <c r="J94" s="32"/>
      <c r="K94" s="36"/>
      <c r="L94" s="81"/>
      <c r="M94" s="10"/>
    </row>
    <row r="95" spans="8:13">
      <c r="H95" s="17"/>
      <c r="I95" s="10"/>
      <c r="J95" s="32"/>
      <c r="K95" s="17"/>
      <c r="L95" s="10"/>
      <c r="M95" s="10"/>
    </row>
    <row r="96" spans="8:13">
      <c r="H96" s="17"/>
      <c r="I96" s="10"/>
      <c r="J96" s="32"/>
      <c r="K96" s="17"/>
      <c r="L96" s="10"/>
      <c r="M96" s="10"/>
    </row>
    <row r="97" spans="8:13">
      <c r="H97" s="17"/>
      <c r="I97" s="10"/>
      <c r="J97" s="32"/>
      <c r="K97" s="10"/>
      <c r="L97" s="10"/>
      <c r="M97" s="10"/>
    </row>
    <row r="98" spans="8:13">
      <c r="H98" s="10"/>
      <c r="I98" s="10"/>
      <c r="J98" s="10"/>
      <c r="K98" s="10"/>
      <c r="L98" s="10"/>
      <c r="M98" s="10"/>
    </row>
  </sheetData>
  <pageMargins left="0.7" right="0.7" top="0.75" bottom="0.75" header="0.3" footer="0.3"/>
  <pageSetup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>
  <dimension ref="A2:AB98"/>
  <sheetViews>
    <sheetView workbookViewId="0">
      <selection activeCell="I15" sqref="I15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31660650</v>
      </c>
      <c r="F4" s="29">
        <v>0</v>
      </c>
      <c r="G4" s="13"/>
      <c r="H4" s="22">
        <v>5399900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>
      <c r="B5" s="2"/>
      <c r="C5" s="16"/>
      <c r="D5" s="16"/>
      <c r="E5" s="8">
        <f>E4+C5+D5</f>
        <v>31660650</v>
      </c>
      <c r="F5" s="17"/>
      <c r="G5" s="17"/>
      <c r="H5" s="17"/>
      <c r="K5" s="47"/>
      <c r="L5" s="70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2">
        <v>44805</v>
      </c>
      <c r="C6" s="17">
        <v>40000</v>
      </c>
      <c r="D6" s="17"/>
      <c r="E6" s="9">
        <f t="shared" ref="E6:E68" si="0">E5+C6+D6</f>
        <v>31700650</v>
      </c>
      <c r="F6" s="17"/>
      <c r="G6" s="17"/>
      <c r="H6" s="17"/>
      <c r="I6" s="10" t="s">
        <v>1621</v>
      </c>
      <c r="J6" s="10"/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2">
        <v>44809</v>
      </c>
      <c r="C7" s="17">
        <v>2700000</v>
      </c>
      <c r="D7" s="17"/>
      <c r="E7" s="9">
        <f>E6+C7+D7</f>
        <v>34400650</v>
      </c>
      <c r="F7" s="17"/>
      <c r="G7" s="17"/>
      <c r="H7" s="17"/>
      <c r="I7" s="10" t="s">
        <v>1524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2">
        <v>44810</v>
      </c>
      <c r="C8" s="17">
        <v>10000000</v>
      </c>
      <c r="D8" s="17"/>
      <c r="E8" s="9">
        <f t="shared" si="0"/>
        <v>44400650</v>
      </c>
      <c r="F8" s="17"/>
      <c r="G8" s="17"/>
      <c r="H8" s="17"/>
      <c r="I8" s="10" t="s">
        <v>1622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2">
        <v>44810</v>
      </c>
      <c r="C9" s="17"/>
      <c r="D9" s="17">
        <v>-38000000</v>
      </c>
      <c r="E9" s="9">
        <f t="shared" si="0"/>
        <v>6400650</v>
      </c>
      <c r="F9" s="17"/>
      <c r="G9" s="17"/>
      <c r="H9" s="17"/>
      <c r="I9" s="10" t="s">
        <v>1623</v>
      </c>
      <c r="J9" s="10"/>
      <c r="K9" s="69"/>
      <c r="L9" s="7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2">
        <v>44810</v>
      </c>
      <c r="C10" s="17"/>
      <c r="D10" s="17"/>
      <c r="E10" s="9">
        <f t="shared" si="0"/>
        <v>6400650</v>
      </c>
      <c r="F10" s="17"/>
      <c r="G10" s="17"/>
      <c r="H10" s="17">
        <v>-92200</v>
      </c>
      <c r="I10" s="1" t="s">
        <v>62</v>
      </c>
      <c r="J10" s="10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2">
        <v>44810</v>
      </c>
      <c r="C11" s="17">
        <v>400000</v>
      </c>
      <c r="D11" s="17"/>
      <c r="E11" s="9">
        <f t="shared" si="0"/>
        <v>6800650</v>
      </c>
      <c r="F11" s="17"/>
      <c r="G11" s="17"/>
      <c r="H11" s="17"/>
      <c r="I11" s="10" t="s">
        <v>1625</v>
      </c>
      <c r="J11" s="50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2">
        <v>44810</v>
      </c>
      <c r="C12" s="17"/>
      <c r="D12" s="17"/>
      <c r="E12" s="9">
        <f t="shared" si="0"/>
        <v>6800650</v>
      </c>
      <c r="F12" s="17"/>
      <c r="G12" s="17"/>
      <c r="H12" s="17">
        <v>200000</v>
      </c>
      <c r="I12" s="10" t="s">
        <v>1625</v>
      </c>
      <c r="J12" s="50"/>
      <c r="K12" s="47"/>
      <c r="L12" s="70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44810</v>
      </c>
      <c r="C13" s="17"/>
      <c r="D13" s="17">
        <v>-65000</v>
      </c>
      <c r="E13" s="9">
        <f t="shared" si="0"/>
        <v>6735650</v>
      </c>
      <c r="F13" s="17"/>
      <c r="G13" s="17"/>
      <c r="H13" s="17"/>
      <c r="I13" s="10" t="s">
        <v>1626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44810</v>
      </c>
      <c r="C14" s="17"/>
      <c r="D14" s="17">
        <v>-150000</v>
      </c>
      <c r="E14" s="9">
        <f t="shared" si="0"/>
        <v>6585650</v>
      </c>
      <c r="F14" s="17"/>
      <c r="G14" s="17"/>
      <c r="H14" s="17"/>
      <c r="I14" s="10" t="s">
        <v>1627</v>
      </c>
      <c r="J14" s="50"/>
      <c r="K14" s="47"/>
      <c r="L14" s="46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2">
        <v>44810</v>
      </c>
      <c r="C15" s="17"/>
      <c r="D15" s="17">
        <v>-70000</v>
      </c>
      <c r="E15" s="9">
        <f t="shared" si="0"/>
        <v>6515650</v>
      </c>
      <c r="F15" s="17"/>
      <c r="G15" s="17"/>
      <c r="H15" s="17"/>
      <c r="I15" s="10" t="s">
        <v>1628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2">
        <v>44811</v>
      </c>
      <c r="C16" s="17">
        <v>900000</v>
      </c>
      <c r="D16" s="17"/>
      <c r="E16" s="9">
        <f t="shared" si="0"/>
        <v>7415650</v>
      </c>
      <c r="F16" s="17"/>
      <c r="G16" s="17"/>
      <c r="H16" s="17"/>
      <c r="I16" s="10" t="s">
        <v>1629</v>
      </c>
      <c r="J16" s="50"/>
      <c r="K16" s="69"/>
      <c r="L16" s="70"/>
      <c r="M16" s="72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44812</v>
      </c>
      <c r="C17" s="17"/>
      <c r="D17" s="17">
        <v>-11000</v>
      </c>
      <c r="E17" s="9">
        <f t="shared" si="0"/>
        <v>7404650</v>
      </c>
      <c r="F17" s="17"/>
      <c r="G17" s="17"/>
      <c r="H17" s="17"/>
      <c r="I17" s="10" t="s">
        <v>1631</v>
      </c>
      <c r="J17" s="50"/>
      <c r="K17" s="47"/>
      <c r="L17" s="70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44812</v>
      </c>
      <c r="C18" s="17"/>
      <c r="D18" s="17">
        <v>-21500</v>
      </c>
      <c r="E18" s="9">
        <f t="shared" si="0"/>
        <v>7383150</v>
      </c>
      <c r="F18" s="17"/>
      <c r="G18" s="17"/>
      <c r="H18" s="17"/>
      <c r="I18" s="10" t="s">
        <v>1630</v>
      </c>
      <c r="J18" s="50"/>
      <c r="K18" s="70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>
        <v>44813</v>
      </c>
      <c r="C19" s="17"/>
      <c r="D19" s="17"/>
      <c r="E19" s="9">
        <f t="shared" si="0"/>
        <v>7383150</v>
      </c>
      <c r="F19" s="17"/>
      <c r="G19" s="17"/>
      <c r="H19" s="17">
        <v>800000</v>
      </c>
      <c r="I19" s="10" t="s">
        <v>1632</v>
      </c>
      <c r="J19" s="50"/>
      <c r="K19" s="70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44813</v>
      </c>
      <c r="C20" s="17"/>
      <c r="D20" s="17">
        <v>-110000</v>
      </c>
      <c r="E20" s="9">
        <f t="shared" si="0"/>
        <v>7273150</v>
      </c>
      <c r="F20" s="17"/>
      <c r="G20" s="17"/>
      <c r="H20" s="17"/>
      <c r="I20" s="1" t="s">
        <v>1633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2">
        <v>44813</v>
      </c>
      <c r="C21" s="17"/>
      <c r="D21" s="17">
        <v>-17000</v>
      </c>
      <c r="E21" s="9">
        <f t="shared" si="0"/>
        <v>7256150</v>
      </c>
      <c r="F21" s="17"/>
      <c r="G21" s="17"/>
      <c r="H21" s="17"/>
      <c r="I21" s="10" t="s">
        <v>1634</v>
      </c>
      <c r="J21" s="50"/>
      <c r="K21" s="70"/>
      <c r="L21" s="70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2">
        <v>44817</v>
      </c>
      <c r="C22" s="17"/>
      <c r="D22" s="17">
        <v>-12000</v>
      </c>
      <c r="E22" s="9">
        <f t="shared" si="0"/>
        <v>7244150</v>
      </c>
      <c r="F22" s="17"/>
      <c r="G22" s="17"/>
      <c r="H22" s="17"/>
      <c r="I22" s="10" t="s">
        <v>1635</v>
      </c>
      <c r="J22" s="50"/>
      <c r="K22" s="70"/>
      <c r="L22" s="70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">
        <v>44817</v>
      </c>
      <c r="C23" s="17">
        <v>3000000</v>
      </c>
      <c r="D23" s="17"/>
      <c r="E23" s="9">
        <f t="shared" si="0"/>
        <v>10244150</v>
      </c>
      <c r="F23" s="17"/>
      <c r="G23" s="17"/>
      <c r="H23" s="17"/>
      <c r="I23" s="1" t="s">
        <v>1462</v>
      </c>
      <c r="J23" s="50"/>
      <c r="K23" s="70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>
        <v>44820</v>
      </c>
      <c r="C24" s="17"/>
      <c r="D24" s="17"/>
      <c r="E24" s="9">
        <f t="shared" si="0"/>
        <v>10244150</v>
      </c>
      <c r="F24" s="17"/>
      <c r="G24" s="17"/>
      <c r="H24" s="17">
        <v>750000</v>
      </c>
      <c r="I24" s="10" t="s">
        <v>1642</v>
      </c>
      <c r="K24" s="70" t="s">
        <v>1641</v>
      </c>
      <c r="L24" s="69"/>
      <c r="M24" s="69"/>
      <c r="N24" s="70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2">
        <v>44820</v>
      </c>
      <c r="C25" s="17"/>
      <c r="D25" s="17">
        <v>-5500</v>
      </c>
      <c r="E25" s="9">
        <f>E24+C25+D25</f>
        <v>10238650</v>
      </c>
      <c r="F25" s="17"/>
      <c r="G25" s="17"/>
      <c r="H25" s="17"/>
      <c r="I25" s="10" t="s">
        <v>1062</v>
      </c>
      <c r="K25" s="1" t="s">
        <v>1636</v>
      </c>
      <c r="L25" s="20">
        <v>600000</v>
      </c>
      <c r="M25" s="69"/>
      <c r="N25" s="70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2">
        <v>44823</v>
      </c>
      <c r="C26" s="17">
        <v>220000</v>
      </c>
      <c r="D26" s="17"/>
      <c r="E26" s="9">
        <f>E25+C26+D26</f>
        <v>10458650</v>
      </c>
      <c r="F26" s="17"/>
      <c r="G26" s="17"/>
      <c r="H26" s="17"/>
      <c r="I26" s="10" t="s">
        <v>1643</v>
      </c>
      <c r="K26" s="1" t="s">
        <v>1637</v>
      </c>
      <c r="L26" s="20">
        <v>80000</v>
      </c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44823</v>
      </c>
      <c r="C27" s="17">
        <v>300000</v>
      </c>
      <c r="D27" s="17"/>
      <c r="E27" s="9">
        <f t="shared" si="0"/>
        <v>10758650</v>
      </c>
      <c r="F27" s="17"/>
      <c r="G27" s="17"/>
      <c r="H27" s="17"/>
      <c r="I27" s="1" t="s">
        <v>1644</v>
      </c>
      <c r="K27" s="1" t="s">
        <v>1638</v>
      </c>
      <c r="L27" s="20">
        <v>20000</v>
      </c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44823</v>
      </c>
      <c r="C28" s="17"/>
      <c r="D28" s="17">
        <v>-570700</v>
      </c>
      <c r="E28" s="9">
        <f t="shared" si="0"/>
        <v>10187950</v>
      </c>
      <c r="F28" s="17"/>
      <c r="G28" s="17"/>
      <c r="H28" s="17"/>
      <c r="I28" s="10" t="s">
        <v>494</v>
      </c>
      <c r="K28" s="1" t="s">
        <v>1639</v>
      </c>
      <c r="L28" s="20">
        <v>100000</v>
      </c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2">
        <v>44824</v>
      </c>
      <c r="C29" s="17">
        <v>100000</v>
      </c>
      <c r="D29" s="17"/>
      <c r="E29" s="9">
        <f t="shared" si="0"/>
        <v>10287950</v>
      </c>
      <c r="F29" s="17"/>
      <c r="G29" s="17"/>
      <c r="H29" s="17"/>
      <c r="I29" s="10" t="s">
        <v>1645</v>
      </c>
      <c r="K29" s="1" t="s">
        <v>1640</v>
      </c>
      <c r="L29" s="20">
        <v>700000</v>
      </c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2">
        <v>44824</v>
      </c>
      <c r="C30" s="17"/>
      <c r="D30" s="17"/>
      <c r="E30" s="9">
        <f t="shared" si="0"/>
        <v>10287950</v>
      </c>
      <c r="F30" s="17"/>
      <c r="G30" s="17"/>
      <c r="H30" s="17">
        <v>-25800</v>
      </c>
      <c r="I30" s="10" t="s">
        <v>494</v>
      </c>
      <c r="L30" s="20">
        <f>SUM(L25:L29)</f>
        <v>1500000</v>
      </c>
      <c r="M30" s="72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2">
        <v>44825</v>
      </c>
      <c r="C31" s="17"/>
      <c r="D31" s="17"/>
      <c r="E31" s="9">
        <f t="shared" si="0"/>
        <v>10287950</v>
      </c>
      <c r="F31" s="17"/>
      <c r="G31" s="17"/>
      <c r="H31" s="17">
        <v>-214800</v>
      </c>
      <c r="I31" s="10" t="s">
        <v>917</v>
      </c>
      <c r="J31" s="20"/>
      <c r="M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>
        <v>44825</v>
      </c>
      <c r="C32" s="17"/>
      <c r="D32" s="17"/>
      <c r="E32" s="9">
        <f t="shared" si="0"/>
        <v>10287950</v>
      </c>
      <c r="F32" s="17"/>
      <c r="G32" s="17"/>
      <c r="H32" s="17">
        <v>-147900</v>
      </c>
      <c r="I32" s="10" t="s">
        <v>977</v>
      </c>
      <c r="J32" s="20"/>
      <c r="M32" s="72"/>
      <c r="N32" s="72"/>
      <c r="O32" s="69"/>
      <c r="P32" s="70"/>
      <c r="Q32" s="70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2">
        <v>44830</v>
      </c>
      <c r="C33" s="17"/>
      <c r="D33" s="17">
        <v>-35200</v>
      </c>
      <c r="E33" s="9">
        <f t="shared" si="0"/>
        <v>10252750</v>
      </c>
      <c r="F33" s="17"/>
      <c r="G33" s="17"/>
      <c r="H33" s="17"/>
      <c r="I33" s="10" t="s">
        <v>1646</v>
      </c>
      <c r="J33" s="20"/>
      <c r="M33" s="72"/>
      <c r="N33" s="72"/>
      <c r="O33" s="69"/>
      <c r="P33" s="70"/>
      <c r="Q33" s="70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2">
        <v>44831</v>
      </c>
      <c r="C34" s="17"/>
      <c r="D34" s="17"/>
      <c r="E34" s="9">
        <f t="shared" si="0"/>
        <v>10252750</v>
      </c>
      <c r="F34" s="17"/>
      <c r="G34" s="17"/>
      <c r="H34" s="17">
        <v>150000</v>
      </c>
      <c r="I34" s="10" t="s">
        <v>1647</v>
      </c>
      <c r="J34" s="20"/>
      <c r="K34" s="70"/>
      <c r="L34" s="69"/>
      <c r="M34" s="69"/>
      <c r="N34" s="69"/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2">
        <v>44831</v>
      </c>
      <c r="C35" s="17"/>
      <c r="D35" s="17"/>
      <c r="E35" s="9">
        <f t="shared" si="0"/>
        <v>10252750</v>
      </c>
      <c r="F35" s="17"/>
      <c r="G35" s="17"/>
      <c r="H35" s="16">
        <v>-35000</v>
      </c>
      <c r="I35" s="10" t="s">
        <v>1648</v>
      </c>
      <c r="J35" s="20"/>
      <c r="K35" s="70"/>
      <c r="L35" s="69"/>
      <c r="M35" s="69"/>
      <c r="N35" s="69"/>
      <c r="O35" s="69"/>
      <c r="P35" s="69"/>
      <c r="Q35" s="70"/>
      <c r="R35" s="70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2">
        <v>44832</v>
      </c>
      <c r="C36" s="17">
        <v>30000</v>
      </c>
      <c r="D36" s="17"/>
      <c r="E36" s="9">
        <f>E35+C36+D36</f>
        <v>10282750</v>
      </c>
      <c r="F36" s="17"/>
      <c r="G36" s="17"/>
      <c r="H36" s="17"/>
      <c r="I36" s="1" t="s">
        <v>1649</v>
      </c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2">
        <v>44832</v>
      </c>
      <c r="C37" s="17">
        <v>80000</v>
      </c>
      <c r="D37" s="17"/>
      <c r="E37" s="9">
        <f t="shared" si="0"/>
        <v>10362750</v>
      </c>
      <c r="F37" s="17"/>
      <c r="G37" s="17"/>
      <c r="H37" s="17"/>
      <c r="I37" s="10" t="s">
        <v>1650</v>
      </c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2">
        <v>44833</v>
      </c>
      <c r="C38" s="17"/>
      <c r="D38" s="17"/>
      <c r="E38" s="9">
        <f t="shared" si="0"/>
        <v>10362750</v>
      </c>
      <c r="F38" s="17"/>
      <c r="G38" s="17"/>
      <c r="H38" s="17">
        <v>-285000</v>
      </c>
      <c r="I38" s="1" t="s">
        <v>1651</v>
      </c>
      <c r="K38" s="69"/>
      <c r="L38" s="69"/>
      <c r="M38" s="69"/>
      <c r="N38" s="72"/>
      <c r="O38" s="69"/>
      <c r="P38" s="70"/>
      <c r="Q38" s="70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2">
        <v>44833</v>
      </c>
      <c r="C39" s="17"/>
      <c r="D39" s="17"/>
      <c r="E39" s="9">
        <f>E38+C39+D39</f>
        <v>10362750</v>
      </c>
      <c r="F39" s="17"/>
      <c r="G39" s="17"/>
      <c r="H39" s="16">
        <v>-285000</v>
      </c>
      <c r="I39" s="10" t="s">
        <v>511</v>
      </c>
      <c r="M39" s="69"/>
      <c r="N39" s="72"/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2"/>
      <c r="C40" s="17"/>
      <c r="D40" s="17"/>
      <c r="E40" s="8">
        <f t="shared" si="0"/>
        <v>10362750</v>
      </c>
      <c r="F40" s="17"/>
      <c r="G40" s="17"/>
      <c r="H40" s="16">
        <f>SUM(H4:H39)</f>
        <v>6214200</v>
      </c>
      <c r="I40" s="10"/>
      <c r="M40" s="70"/>
      <c r="P40" s="20"/>
      <c r="R40" s="20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>E40+C41+D41</f>
        <v>10362750</v>
      </c>
      <c r="F41" s="17"/>
      <c r="G41" s="17"/>
      <c r="H41" s="16"/>
      <c r="I41" s="10"/>
      <c r="M41" s="70"/>
      <c r="P41" s="20"/>
      <c r="Q41" s="4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9">
        <f t="shared" si="0"/>
        <v>10362750</v>
      </c>
      <c r="F42" s="17"/>
      <c r="G42" s="17"/>
      <c r="H42" s="16">
        <v>-2000000</v>
      </c>
      <c r="I42" s="10" t="s">
        <v>41</v>
      </c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>
        <v>-2000000</v>
      </c>
      <c r="E43" s="9">
        <f t="shared" si="0"/>
        <v>8362750</v>
      </c>
      <c r="F43" s="17"/>
      <c r="G43" s="17"/>
      <c r="H43" s="16"/>
      <c r="I43" s="10" t="s">
        <v>42</v>
      </c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8362750</v>
      </c>
      <c r="F44" s="17"/>
      <c r="G44" s="17"/>
      <c r="H44" s="17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28" t="s">
        <v>47</v>
      </c>
      <c r="C45" s="22"/>
      <c r="D45" s="22"/>
      <c r="E45" s="14">
        <f t="shared" si="0"/>
        <v>8362750</v>
      </c>
      <c r="F45" s="22"/>
      <c r="G45" s="22"/>
      <c r="H45" s="22">
        <f>H40+H42</f>
        <v>4214200</v>
      </c>
      <c r="I45" s="10"/>
      <c r="J45" s="20"/>
      <c r="K45" s="70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8362750</v>
      </c>
      <c r="F46" s="17"/>
      <c r="G46" s="17"/>
      <c r="H46" s="17"/>
      <c r="I46" s="10"/>
      <c r="J46" s="20"/>
      <c r="K46" s="70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8362750</v>
      </c>
      <c r="F47" s="17"/>
      <c r="G47" s="17"/>
      <c r="H47" s="16"/>
      <c r="J47" s="20"/>
      <c r="K47" s="70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8362750</v>
      </c>
      <c r="F48" s="17"/>
      <c r="G48" s="17"/>
      <c r="H48" s="16"/>
      <c r="J48" s="20"/>
      <c r="K48" s="70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36"/>
      <c r="D49" s="17"/>
      <c r="E49" s="9">
        <f t="shared" si="0"/>
        <v>8362750</v>
      </c>
      <c r="F49" s="36"/>
      <c r="G49" s="36"/>
      <c r="H49" s="17"/>
      <c r="I49" s="10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8362750</v>
      </c>
      <c r="F50" s="17"/>
      <c r="G50" s="17"/>
      <c r="H50" s="16"/>
      <c r="I50" s="10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8362750</v>
      </c>
      <c r="F51" s="17"/>
      <c r="G51" s="17"/>
      <c r="H51" s="17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8362750</v>
      </c>
      <c r="F52" s="17"/>
      <c r="G52" s="17"/>
      <c r="H52" s="16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8362750</v>
      </c>
      <c r="F53" s="17"/>
      <c r="G53" s="17"/>
      <c r="H53" s="16"/>
      <c r="J53" s="10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8362750</v>
      </c>
      <c r="F54" s="17"/>
      <c r="G54" s="17"/>
      <c r="H54" s="16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8362750</v>
      </c>
      <c r="F55" s="17"/>
      <c r="G55" s="17"/>
      <c r="H55" s="16"/>
      <c r="J55" s="10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2"/>
      <c r="C56" s="16"/>
      <c r="D56" s="16"/>
      <c r="E56" s="8">
        <f t="shared" si="0"/>
        <v>8362750</v>
      </c>
      <c r="F56" s="17"/>
      <c r="G56" s="17"/>
      <c r="H56" s="16"/>
      <c r="J56" s="10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2"/>
      <c r="C57" s="16"/>
      <c r="D57" s="16"/>
      <c r="E57" s="9">
        <f t="shared" si="0"/>
        <v>8362750</v>
      </c>
      <c r="F57" s="17"/>
      <c r="G57" s="17"/>
      <c r="H57" s="16"/>
      <c r="J57" s="10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39"/>
      <c r="C58" s="36"/>
      <c r="D58" s="36"/>
      <c r="E58" s="9">
        <f t="shared" si="0"/>
        <v>8362750</v>
      </c>
      <c r="F58" s="36"/>
      <c r="G58" s="36"/>
      <c r="H58" s="16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8362750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2"/>
      <c r="C60" s="16"/>
      <c r="D60" s="16"/>
      <c r="E60" s="9">
        <f t="shared" si="0"/>
        <v>8362750</v>
      </c>
      <c r="F60" s="17"/>
      <c r="G60" s="17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A61" s="44"/>
      <c r="B61" s="44"/>
      <c r="C61" s="43"/>
      <c r="D61" s="43">
        <v>-25750</v>
      </c>
      <c r="E61" s="8">
        <f t="shared" si="0"/>
        <v>8337000</v>
      </c>
      <c r="F61" s="43"/>
      <c r="G61" s="43"/>
      <c r="H61" s="43"/>
      <c r="I61" s="44" t="s">
        <v>263</v>
      </c>
      <c r="K61" s="17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39"/>
      <c r="C62" s="17"/>
      <c r="D62" s="17"/>
      <c r="E62" s="9">
        <f t="shared" si="0"/>
        <v>8337000</v>
      </c>
      <c r="F62" s="17"/>
      <c r="G62" s="17"/>
      <c r="H62" s="17"/>
      <c r="I62" s="10"/>
      <c r="K62" s="16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C63" s="16"/>
      <c r="D63" s="16">
        <v>-5000000</v>
      </c>
      <c r="E63" s="9">
        <f t="shared" si="0"/>
        <v>3337000</v>
      </c>
      <c r="F63" s="16"/>
      <c r="G63" s="16"/>
      <c r="H63" s="16"/>
      <c r="I63" s="1" t="s">
        <v>557</v>
      </c>
      <c r="K63" s="16"/>
      <c r="L63" s="16"/>
    </row>
    <row r="64" spans="1:28">
      <c r="C64" s="16"/>
      <c r="D64" s="16"/>
      <c r="E64" s="8">
        <f t="shared" si="0"/>
        <v>3337000</v>
      </c>
      <c r="F64" s="16"/>
      <c r="G64" s="16"/>
      <c r="H64" s="16"/>
      <c r="I64" s="2"/>
    </row>
    <row r="65" spans="3:13">
      <c r="C65" s="16"/>
      <c r="D65" s="16"/>
      <c r="E65" s="9">
        <f t="shared" si="0"/>
        <v>3337000</v>
      </c>
      <c r="F65" s="16"/>
      <c r="G65" s="16"/>
      <c r="H65" s="16"/>
      <c r="J65" s="4"/>
    </row>
    <row r="66" spans="3:13">
      <c r="C66" s="16"/>
      <c r="D66" s="16"/>
      <c r="E66" s="9">
        <f t="shared" si="0"/>
        <v>3337000</v>
      </c>
      <c r="F66" s="16"/>
      <c r="G66" s="16"/>
      <c r="H66" s="16"/>
      <c r="J66" s="4"/>
      <c r="K66" s="2"/>
      <c r="L66" s="20"/>
    </row>
    <row r="67" spans="3:13">
      <c r="C67" s="16"/>
      <c r="D67" s="16"/>
      <c r="E67" s="8">
        <f t="shared" si="0"/>
        <v>3337000</v>
      </c>
      <c r="F67" s="16"/>
      <c r="G67" s="16"/>
      <c r="H67" s="16"/>
      <c r="J67" s="32"/>
      <c r="K67" s="17"/>
      <c r="L67" s="10"/>
      <c r="M67" s="10"/>
    </row>
    <row r="68" spans="3:13">
      <c r="C68" s="4"/>
      <c r="D68" s="16"/>
      <c r="E68" s="9">
        <f t="shared" si="0"/>
        <v>3337000</v>
      </c>
      <c r="F68" s="16"/>
      <c r="G68" s="16"/>
      <c r="H68" s="16"/>
      <c r="J68" s="32"/>
      <c r="K68" s="17"/>
      <c r="L68" s="10"/>
      <c r="M68" s="10"/>
    </row>
    <row r="69" spans="3:13">
      <c r="C69" s="4"/>
      <c r="D69" s="4"/>
      <c r="E69" s="8"/>
      <c r="F69" s="4"/>
      <c r="G69" s="4"/>
      <c r="H69" s="17">
        <v>200000</v>
      </c>
      <c r="I69" s="10" t="s">
        <v>1450</v>
      </c>
      <c r="J69" s="32"/>
      <c r="K69" s="17"/>
      <c r="L69" s="10"/>
      <c r="M69" s="10"/>
    </row>
    <row r="70" spans="3:13">
      <c r="C70" s="4"/>
      <c r="D70" s="4"/>
      <c r="E70" s="8"/>
      <c r="F70" s="4"/>
      <c r="G70" s="4"/>
      <c r="H70" s="17"/>
      <c r="J70" s="32"/>
      <c r="K70" s="17"/>
      <c r="L70" s="10"/>
      <c r="M70" s="10"/>
    </row>
    <row r="71" spans="3:13">
      <c r="C71" s="4"/>
      <c r="D71" s="4"/>
      <c r="E71" s="8"/>
      <c r="F71" s="4"/>
      <c r="G71" s="4"/>
      <c r="J71" s="32"/>
      <c r="K71" s="17"/>
      <c r="L71" s="10"/>
      <c r="M71" s="10"/>
    </row>
    <row r="72" spans="3:13">
      <c r="C72" s="4"/>
      <c r="D72" s="4"/>
      <c r="E72" s="8"/>
      <c r="F72" s="4"/>
      <c r="G72" s="4"/>
      <c r="J72" s="10"/>
      <c r="K72" s="17"/>
      <c r="L72" s="10"/>
      <c r="M72" s="10"/>
    </row>
    <row r="73" spans="3:13">
      <c r="C73" s="4"/>
      <c r="D73" s="4"/>
      <c r="E73" s="8"/>
      <c r="F73" s="4"/>
      <c r="G73" s="4"/>
      <c r="J73" s="10"/>
      <c r="K73" s="17"/>
      <c r="L73" s="10"/>
      <c r="M73" s="10"/>
    </row>
    <row r="74" spans="3:13">
      <c r="C74" s="4"/>
      <c r="D74" s="4"/>
      <c r="E74" s="8"/>
      <c r="F74" s="4"/>
      <c r="G74" s="4"/>
      <c r="H74" s="10"/>
      <c r="I74" s="10"/>
      <c r="J74" s="10"/>
      <c r="K74" s="17"/>
      <c r="L74" s="10"/>
      <c r="M74" s="10"/>
    </row>
    <row r="75" spans="3:13">
      <c r="E75" s="7"/>
      <c r="H75" s="17"/>
      <c r="I75" s="10"/>
      <c r="J75" s="10"/>
      <c r="K75" s="17"/>
      <c r="L75" s="10"/>
      <c r="M75" s="10"/>
    </row>
    <row r="76" spans="3:13">
      <c r="E76" s="7"/>
      <c r="H76" s="17"/>
      <c r="I76" s="10"/>
      <c r="J76" s="10"/>
      <c r="K76" s="17"/>
      <c r="L76" s="10"/>
      <c r="M76" s="10"/>
    </row>
    <row r="77" spans="3:13">
      <c r="E77" s="7"/>
      <c r="H77" s="17"/>
      <c r="I77" s="10"/>
      <c r="J77" s="10"/>
      <c r="K77" s="17"/>
      <c r="L77" s="10"/>
      <c r="M77" s="10"/>
    </row>
    <row r="78" spans="3:13">
      <c r="H78" s="17"/>
      <c r="I78" s="10"/>
      <c r="J78" s="10"/>
      <c r="K78" s="17"/>
      <c r="L78" s="10"/>
      <c r="M78" s="10"/>
    </row>
    <row r="79" spans="3:13">
      <c r="H79" s="17"/>
      <c r="I79" s="10"/>
      <c r="J79" s="10"/>
      <c r="K79" s="17"/>
      <c r="L79" s="10"/>
      <c r="M79" s="10"/>
    </row>
    <row r="80" spans="3:13">
      <c r="H80" s="17"/>
      <c r="I80" s="10"/>
      <c r="J80" s="32"/>
      <c r="K80" s="17"/>
      <c r="L80" s="10"/>
      <c r="M80" s="10"/>
    </row>
    <row r="81" spans="8:13">
      <c r="H81" s="17"/>
      <c r="I81" s="10"/>
      <c r="J81" s="32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0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7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36"/>
      <c r="L93" s="48"/>
      <c r="M93" s="10"/>
    </row>
    <row r="94" spans="8:13">
      <c r="H94" s="17"/>
      <c r="I94" s="10"/>
      <c r="J94" s="32"/>
      <c r="K94" s="36"/>
      <c r="L94" s="81"/>
      <c r="M94" s="10"/>
    </row>
    <row r="95" spans="8:13">
      <c r="H95" s="17"/>
      <c r="I95" s="10"/>
      <c r="J95" s="32"/>
      <c r="K95" s="17"/>
      <c r="L95" s="10"/>
      <c r="M95" s="10"/>
    </row>
    <row r="96" spans="8:13">
      <c r="H96" s="17"/>
      <c r="I96" s="10"/>
      <c r="J96" s="32"/>
      <c r="K96" s="17"/>
      <c r="L96" s="10"/>
      <c r="M96" s="10"/>
    </row>
    <row r="97" spans="8:13">
      <c r="H97" s="17"/>
      <c r="I97" s="10"/>
      <c r="J97" s="32"/>
      <c r="K97" s="10"/>
      <c r="L97" s="10"/>
      <c r="M97" s="10"/>
    </row>
    <row r="98" spans="8:13">
      <c r="H98" s="10"/>
      <c r="I98" s="10"/>
      <c r="J98" s="10"/>
      <c r="K98" s="10"/>
      <c r="L98" s="10"/>
      <c r="M98" s="10"/>
    </row>
  </sheetData>
  <pageMargins left="0.7" right="0.7" top="0.75" bottom="0.75" header="0.3" footer="0.3"/>
  <pageSetup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>
  <dimension ref="A2:AB99"/>
  <sheetViews>
    <sheetView workbookViewId="0">
      <selection activeCell="I70" sqref="I70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8362750</v>
      </c>
      <c r="F4" s="29">
        <v>0</v>
      </c>
      <c r="G4" s="13"/>
      <c r="H4" s="22">
        <v>4214200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>
      <c r="B5" s="2"/>
      <c r="C5" s="16"/>
      <c r="D5" s="16"/>
      <c r="E5" s="8">
        <f>E4+C5+D5</f>
        <v>8362750</v>
      </c>
      <c r="F5" s="17"/>
      <c r="G5" s="17"/>
      <c r="H5" s="17"/>
      <c r="K5" s="47"/>
      <c r="L5" s="70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2">
        <v>44838</v>
      </c>
      <c r="C6" s="17">
        <v>80000</v>
      </c>
      <c r="D6" s="17"/>
      <c r="E6" s="9">
        <f t="shared" ref="E6:E69" si="0">E5+C6+D6</f>
        <v>8442750</v>
      </c>
      <c r="F6" s="17"/>
      <c r="G6" s="17"/>
      <c r="H6" s="17"/>
      <c r="I6" s="10" t="s">
        <v>1652</v>
      </c>
      <c r="J6" s="10"/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2">
        <v>44839</v>
      </c>
      <c r="C7" s="17">
        <v>960000</v>
      </c>
      <c r="D7" s="17"/>
      <c r="E7" s="9">
        <f>E6+C7+D7</f>
        <v>9402750</v>
      </c>
      <c r="F7" s="17"/>
      <c r="G7" s="17"/>
      <c r="H7" s="17"/>
      <c r="I7" s="10" t="s">
        <v>1653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2">
        <v>44841</v>
      </c>
      <c r="C8" s="17"/>
      <c r="D8" s="17">
        <v>-92000</v>
      </c>
      <c r="E8" s="9">
        <f t="shared" si="0"/>
        <v>9310750</v>
      </c>
      <c r="F8" s="17"/>
      <c r="G8" s="17"/>
      <c r="H8" s="17"/>
      <c r="I8" s="10" t="s">
        <v>1654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2">
        <v>44846</v>
      </c>
      <c r="C9" s="17"/>
      <c r="D9" s="17">
        <v>-5000</v>
      </c>
      <c r="E9" s="9">
        <f t="shared" si="0"/>
        <v>9305750</v>
      </c>
      <c r="F9" s="17"/>
      <c r="G9" s="17"/>
      <c r="H9" s="17"/>
      <c r="I9" s="10" t="s">
        <v>1655</v>
      </c>
      <c r="J9" s="10"/>
      <c r="K9" s="69"/>
      <c r="L9" s="7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2">
        <v>44846</v>
      </c>
      <c r="C10" s="17"/>
      <c r="D10" s="17"/>
      <c r="E10" s="9">
        <f t="shared" si="0"/>
        <v>9305750</v>
      </c>
      <c r="F10" s="17"/>
      <c r="G10" s="17"/>
      <c r="H10" s="17">
        <v>1800000</v>
      </c>
      <c r="I10" s="1" t="s">
        <v>1656</v>
      </c>
      <c r="J10" s="10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2">
        <v>44847</v>
      </c>
      <c r="C11" s="17"/>
      <c r="D11" s="17"/>
      <c r="E11" s="9">
        <f t="shared" si="0"/>
        <v>9305750</v>
      </c>
      <c r="F11" s="17"/>
      <c r="G11" s="17"/>
      <c r="H11" s="17">
        <v>340000</v>
      </c>
      <c r="I11" s="10" t="s">
        <v>1657</v>
      </c>
      <c r="J11" s="50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2">
        <v>44848</v>
      </c>
      <c r="C12" s="17">
        <v>40000</v>
      </c>
      <c r="D12" s="17"/>
      <c r="E12" s="9">
        <f t="shared" si="0"/>
        <v>9345750</v>
      </c>
      <c r="F12" s="17"/>
      <c r="G12" s="17"/>
      <c r="H12" s="17"/>
      <c r="I12" s="10" t="s">
        <v>1658</v>
      </c>
      <c r="J12" s="50"/>
      <c r="K12" s="47"/>
      <c r="L12" s="70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44852</v>
      </c>
      <c r="C13" s="17"/>
      <c r="D13" s="17">
        <v>-12000</v>
      </c>
      <c r="E13" s="9">
        <f t="shared" si="0"/>
        <v>9333750</v>
      </c>
      <c r="F13" s="17"/>
      <c r="G13" s="17"/>
      <c r="H13" s="17"/>
      <c r="I13" s="10" t="s">
        <v>1659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44854</v>
      </c>
      <c r="C14" s="17"/>
      <c r="D14" s="17">
        <v>-20000</v>
      </c>
      <c r="E14" s="9">
        <f t="shared" si="0"/>
        <v>9313750</v>
      </c>
      <c r="F14" s="17"/>
      <c r="G14" s="17"/>
      <c r="H14" s="17"/>
      <c r="I14" s="10" t="s">
        <v>1660</v>
      </c>
      <c r="J14" s="50"/>
      <c r="K14" s="47"/>
      <c r="L14" s="46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2">
        <v>44854</v>
      </c>
      <c r="C15" s="17"/>
      <c r="D15" s="17"/>
      <c r="E15" s="9">
        <f t="shared" si="0"/>
        <v>9313750</v>
      </c>
      <c r="F15" s="17"/>
      <c r="G15" s="17"/>
      <c r="H15" s="17">
        <v>-234300</v>
      </c>
      <c r="I15" s="10" t="s">
        <v>917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2">
        <v>44854</v>
      </c>
      <c r="C16" s="17">
        <v>50000</v>
      </c>
      <c r="D16" s="17"/>
      <c r="E16" s="9">
        <f t="shared" si="0"/>
        <v>9363750</v>
      </c>
      <c r="F16" s="17"/>
      <c r="G16" s="17"/>
      <c r="H16" s="17"/>
      <c r="I16" s="10" t="s">
        <v>1658</v>
      </c>
      <c r="J16" s="50"/>
      <c r="K16" s="69"/>
      <c r="L16" s="70"/>
      <c r="M16" s="72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44855</v>
      </c>
      <c r="C17" s="17">
        <v>120000</v>
      </c>
      <c r="D17" s="17"/>
      <c r="E17" s="9">
        <f t="shared" si="0"/>
        <v>9483750</v>
      </c>
      <c r="F17" s="17"/>
      <c r="G17" s="17"/>
      <c r="H17" s="17"/>
      <c r="I17" s="10" t="s">
        <v>1661</v>
      </c>
      <c r="J17" s="50"/>
      <c r="K17" s="47"/>
      <c r="L17" s="70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44855</v>
      </c>
      <c r="C18" s="17"/>
      <c r="D18" s="17"/>
      <c r="E18" s="9">
        <f t="shared" si="0"/>
        <v>9483750</v>
      </c>
      <c r="F18" s="17"/>
      <c r="G18" s="17"/>
      <c r="H18" s="17">
        <v>800000</v>
      </c>
      <c r="I18" s="10" t="s">
        <v>1662</v>
      </c>
      <c r="J18" s="50"/>
      <c r="K18" s="70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>
        <v>44856</v>
      </c>
      <c r="C19" s="17"/>
      <c r="D19" s="17"/>
      <c r="E19" s="9">
        <f t="shared" si="0"/>
        <v>9483750</v>
      </c>
      <c r="F19" s="17"/>
      <c r="G19" s="17"/>
      <c r="H19" s="17">
        <v>665000</v>
      </c>
      <c r="I19" s="10" t="s">
        <v>1664</v>
      </c>
      <c r="J19" s="50"/>
      <c r="K19" s="70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44858</v>
      </c>
      <c r="C20" s="17"/>
      <c r="D20" s="17"/>
      <c r="E20" s="9">
        <f t="shared" si="0"/>
        <v>9483750</v>
      </c>
      <c r="F20" s="17"/>
      <c r="G20" s="17"/>
      <c r="H20" s="17">
        <v>160000</v>
      </c>
      <c r="I20" s="1" t="s">
        <v>1663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2">
        <v>44858</v>
      </c>
      <c r="C21" s="17">
        <v>3000000</v>
      </c>
      <c r="D21" s="17"/>
      <c r="E21" s="9">
        <f t="shared" si="0"/>
        <v>12483750</v>
      </c>
      <c r="F21" s="17"/>
      <c r="G21" s="17"/>
      <c r="H21" s="17"/>
      <c r="I21" s="10" t="s">
        <v>1395</v>
      </c>
      <c r="J21" s="50"/>
      <c r="K21" s="70"/>
      <c r="L21" s="70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2">
        <v>44859</v>
      </c>
      <c r="C22" s="17"/>
      <c r="D22" s="17"/>
      <c r="E22" s="9">
        <f t="shared" si="0"/>
        <v>12483750</v>
      </c>
      <c r="F22" s="17"/>
      <c r="G22" s="17"/>
      <c r="H22" s="17">
        <v>-285000</v>
      </c>
      <c r="I22" s="1" t="s">
        <v>1665</v>
      </c>
      <c r="J22" s="50"/>
      <c r="K22" s="70"/>
      <c r="L22" s="70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">
        <v>44859</v>
      </c>
      <c r="C23" s="17"/>
      <c r="D23" s="17"/>
      <c r="E23" s="9">
        <f t="shared" si="0"/>
        <v>12483750</v>
      </c>
      <c r="F23" s="17"/>
      <c r="G23" s="17"/>
      <c r="H23" s="16">
        <v>-285000</v>
      </c>
      <c r="I23" s="10" t="s">
        <v>539</v>
      </c>
      <c r="J23" s="50"/>
      <c r="K23" s="70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>
        <v>44860</v>
      </c>
      <c r="C24" s="17">
        <v>35000</v>
      </c>
      <c r="D24" s="17"/>
      <c r="E24" s="9">
        <f t="shared" si="0"/>
        <v>12518750</v>
      </c>
      <c r="F24" s="17"/>
      <c r="G24" s="17"/>
      <c r="H24" s="17"/>
      <c r="I24" s="10" t="s">
        <v>1666</v>
      </c>
      <c r="K24" s="70"/>
      <c r="L24" s="69"/>
      <c r="M24" s="69"/>
      <c r="N24" s="70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2">
        <v>44860</v>
      </c>
      <c r="C25" s="17"/>
      <c r="D25" s="17"/>
      <c r="E25" s="9">
        <f>E24+C25+D25</f>
        <v>12518750</v>
      </c>
      <c r="F25" s="17"/>
      <c r="G25" s="17"/>
      <c r="H25" s="17">
        <v>300000</v>
      </c>
      <c r="I25" s="10" t="s">
        <v>1667</v>
      </c>
      <c r="L25" s="20"/>
      <c r="M25" s="69"/>
      <c r="N25" s="70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2">
        <v>44861</v>
      </c>
      <c r="C26" s="17"/>
      <c r="D26" s="17"/>
      <c r="E26" s="9">
        <f t="shared" si="0"/>
        <v>12518750</v>
      </c>
      <c r="F26" s="17"/>
      <c r="G26" s="17"/>
      <c r="H26" s="17">
        <v>-880000</v>
      </c>
      <c r="I26" s="10" t="s">
        <v>1675</v>
      </c>
      <c r="L26" s="20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2">
        <v>44862</v>
      </c>
      <c r="C27" s="17"/>
      <c r="D27" s="17">
        <v>-50000</v>
      </c>
      <c r="E27" s="9">
        <f t="shared" si="0"/>
        <v>12468750</v>
      </c>
      <c r="F27" s="17"/>
      <c r="G27" s="17"/>
      <c r="H27" s="17"/>
      <c r="I27" s="10" t="s">
        <v>1668</v>
      </c>
      <c r="L27" s="20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44865</v>
      </c>
      <c r="C28" s="17"/>
      <c r="D28" s="17">
        <v>-62000</v>
      </c>
      <c r="E28" s="9">
        <f t="shared" si="0"/>
        <v>12406750</v>
      </c>
      <c r="F28" s="17"/>
      <c r="G28" s="17"/>
      <c r="H28" s="17"/>
      <c r="I28" s="1" t="s">
        <v>1669</v>
      </c>
      <c r="L28" s="20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44865</v>
      </c>
      <c r="C29" s="17"/>
      <c r="D29" s="17">
        <v>-435000</v>
      </c>
      <c r="E29" s="9">
        <f t="shared" si="0"/>
        <v>11971750</v>
      </c>
      <c r="F29" s="17"/>
      <c r="G29" s="17"/>
      <c r="H29" s="17"/>
      <c r="I29" s="10" t="s">
        <v>1670</v>
      </c>
      <c r="L29" s="20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2">
        <v>44865</v>
      </c>
      <c r="C30" s="17"/>
      <c r="D30" s="17">
        <v>-32000</v>
      </c>
      <c r="E30" s="9">
        <f t="shared" si="0"/>
        <v>11939750</v>
      </c>
      <c r="F30" s="17">
        <v>-32000</v>
      </c>
      <c r="G30" s="17"/>
      <c r="H30" s="17"/>
      <c r="I30" s="10" t="s">
        <v>1671</v>
      </c>
      <c r="L30" s="20"/>
      <c r="M30" s="69"/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2">
        <v>44865</v>
      </c>
      <c r="C31" s="17">
        <v>1000000</v>
      </c>
      <c r="D31" s="17"/>
      <c r="E31" s="9">
        <f t="shared" si="0"/>
        <v>12939750</v>
      </c>
      <c r="F31" s="17"/>
      <c r="G31" s="17"/>
      <c r="H31" s="17"/>
      <c r="I31" s="10" t="s">
        <v>1462</v>
      </c>
      <c r="L31" s="20"/>
      <c r="M31" s="72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2">
        <v>44865</v>
      </c>
      <c r="C32" s="17"/>
      <c r="D32" s="17">
        <v>-130000</v>
      </c>
      <c r="E32" s="9">
        <f t="shared" si="0"/>
        <v>12809750</v>
      </c>
      <c r="F32" s="17"/>
      <c r="G32" s="17"/>
      <c r="H32" s="17"/>
      <c r="I32" s="10" t="s">
        <v>1672</v>
      </c>
      <c r="J32" s="20"/>
      <c r="M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/>
      <c r="E33" s="9">
        <f t="shared" si="0"/>
        <v>12809750</v>
      </c>
      <c r="F33" s="17">
        <f>SUM(F4:F32)</f>
        <v>-32000</v>
      </c>
      <c r="G33" s="17"/>
      <c r="H33" s="17">
        <f>SUM(H4:H32)</f>
        <v>6594900</v>
      </c>
      <c r="I33" s="10"/>
      <c r="J33" s="20"/>
      <c r="M33" s="72"/>
      <c r="N33" s="72"/>
      <c r="O33" s="69"/>
      <c r="P33" s="70"/>
      <c r="Q33" s="70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2"/>
      <c r="C34" s="17"/>
      <c r="D34" s="17"/>
      <c r="E34" s="9">
        <f t="shared" si="0"/>
        <v>12809750</v>
      </c>
      <c r="F34" s="17"/>
      <c r="G34" s="17"/>
      <c r="H34" s="17">
        <f>H33-F33</f>
        <v>6626900</v>
      </c>
      <c r="I34" s="10"/>
      <c r="J34" s="20"/>
      <c r="M34" s="72"/>
      <c r="N34" s="72"/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2"/>
      <c r="C35" s="17"/>
      <c r="D35" s="17"/>
      <c r="E35" s="9">
        <f t="shared" si="0"/>
        <v>12809750</v>
      </c>
      <c r="F35" s="17"/>
      <c r="G35" s="17"/>
      <c r="H35" s="17"/>
      <c r="I35" s="10"/>
      <c r="J35" s="20"/>
      <c r="K35" s="70"/>
      <c r="L35" s="69"/>
      <c r="M35" s="69"/>
      <c r="N35" s="69"/>
      <c r="O35" s="69"/>
      <c r="P35" s="70"/>
      <c r="Q35" s="70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2"/>
      <c r="C36" s="17"/>
      <c r="D36" s="17"/>
      <c r="E36" s="9">
        <f t="shared" si="0"/>
        <v>12809750</v>
      </c>
      <c r="F36" s="17"/>
      <c r="G36" s="17"/>
      <c r="H36" s="16">
        <v>-2000000</v>
      </c>
      <c r="I36" s="10" t="s">
        <v>41</v>
      </c>
      <c r="J36" s="20"/>
      <c r="K36" s="70"/>
      <c r="L36" s="69"/>
      <c r="M36" s="69"/>
      <c r="N36" s="69"/>
      <c r="O36" s="69"/>
      <c r="P36" s="69"/>
      <c r="Q36" s="70"/>
      <c r="R36" s="70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2"/>
      <c r="C37" s="17"/>
      <c r="D37" s="17">
        <v>-2000000</v>
      </c>
      <c r="E37" s="9">
        <f>E36+C37+D37</f>
        <v>10809750</v>
      </c>
      <c r="F37" s="17"/>
      <c r="G37" s="17"/>
      <c r="H37" s="16"/>
      <c r="I37" s="10" t="s">
        <v>42</v>
      </c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2"/>
      <c r="C38" s="17"/>
      <c r="D38" s="17"/>
      <c r="E38" s="9">
        <f t="shared" si="0"/>
        <v>10809750</v>
      </c>
      <c r="F38" s="17"/>
      <c r="G38" s="17"/>
      <c r="H38" s="17"/>
      <c r="I38" s="10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28" t="s">
        <v>47</v>
      </c>
      <c r="C39" s="22"/>
      <c r="D39" s="22"/>
      <c r="E39" s="14">
        <f t="shared" si="0"/>
        <v>10809750</v>
      </c>
      <c r="F39" s="22"/>
      <c r="G39" s="22"/>
      <c r="H39" s="22">
        <f>H34+H36</f>
        <v>4626900</v>
      </c>
      <c r="K39" s="69"/>
      <c r="L39" s="69"/>
      <c r="M39" s="69"/>
      <c r="N39" s="72"/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2"/>
      <c r="C40" s="17"/>
      <c r="D40" s="17"/>
      <c r="E40" s="9">
        <f>E39+C40+D40</f>
        <v>10809750</v>
      </c>
      <c r="F40" s="17"/>
      <c r="G40" s="17"/>
      <c r="H40" s="16"/>
      <c r="I40" s="10"/>
      <c r="M40" s="69"/>
      <c r="N40" s="72"/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2"/>
      <c r="C41" s="17"/>
      <c r="D41" s="17"/>
      <c r="E41" s="8">
        <f t="shared" si="0"/>
        <v>10809750</v>
      </c>
      <c r="F41" s="17"/>
      <c r="G41" s="17"/>
      <c r="H41" s="16"/>
      <c r="I41" s="10"/>
      <c r="M41" s="70"/>
      <c r="P41" s="20"/>
      <c r="R41" s="20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9">
        <f>E41+C42+D42</f>
        <v>10809750</v>
      </c>
      <c r="F42" s="17"/>
      <c r="G42" s="17"/>
      <c r="H42" s="16"/>
      <c r="I42" s="10"/>
      <c r="M42" s="70"/>
      <c r="P42" s="20"/>
      <c r="Q42" s="4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 t="shared" si="0"/>
        <v>10809750</v>
      </c>
      <c r="F43" s="17"/>
      <c r="G43" s="17"/>
      <c r="H43" s="16"/>
      <c r="I43" s="10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10809750</v>
      </c>
      <c r="F44" s="17"/>
      <c r="G44" s="17"/>
      <c r="H44" s="16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10809750</v>
      </c>
      <c r="F45" s="17"/>
      <c r="G45" s="17"/>
      <c r="H45" s="17"/>
      <c r="I45" s="10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10809750</v>
      </c>
      <c r="F46" s="17"/>
      <c r="G46" s="17"/>
      <c r="H46" s="17"/>
      <c r="I46" s="10"/>
      <c r="J46" s="20"/>
      <c r="K46" s="70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10809750</v>
      </c>
      <c r="F47" s="17"/>
      <c r="G47" s="17"/>
      <c r="H47" s="17"/>
      <c r="I47" s="10"/>
      <c r="J47" s="20"/>
      <c r="K47" s="70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10809750</v>
      </c>
      <c r="F48" s="17"/>
      <c r="G48" s="17"/>
      <c r="H48" s="16"/>
      <c r="J48" s="20"/>
      <c r="K48" s="70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10809750</v>
      </c>
      <c r="F49" s="17"/>
      <c r="G49" s="17"/>
      <c r="H49" s="16"/>
      <c r="J49" s="20"/>
      <c r="K49" s="70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36"/>
      <c r="D50" s="17"/>
      <c r="E50" s="9">
        <f t="shared" si="0"/>
        <v>10809750</v>
      </c>
      <c r="F50" s="36"/>
      <c r="G50" s="36"/>
      <c r="H50" s="17"/>
      <c r="I50" s="10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10809750</v>
      </c>
      <c r="F51" s="17"/>
      <c r="G51" s="17"/>
      <c r="H51" s="16"/>
      <c r="I51" s="10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10809750</v>
      </c>
      <c r="F52" s="17"/>
      <c r="G52" s="17"/>
      <c r="H52" s="17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10809750</v>
      </c>
      <c r="F53" s="17"/>
      <c r="G53" s="17"/>
      <c r="H53" s="16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10809750</v>
      </c>
      <c r="F54" s="17"/>
      <c r="G54" s="17"/>
      <c r="H54" s="16"/>
      <c r="J54" s="10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10809750</v>
      </c>
      <c r="F55" s="17"/>
      <c r="G55" s="17"/>
      <c r="H55" s="16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10809750</v>
      </c>
      <c r="F56" s="17"/>
      <c r="G56" s="17"/>
      <c r="H56" s="16"/>
      <c r="J56" s="10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2"/>
      <c r="C57" s="16"/>
      <c r="D57" s="16"/>
      <c r="E57" s="8">
        <f t="shared" si="0"/>
        <v>10809750</v>
      </c>
      <c r="F57" s="17"/>
      <c r="G57" s="17"/>
      <c r="H57" s="16"/>
      <c r="J57" s="10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9">
        <f t="shared" si="0"/>
        <v>10809750</v>
      </c>
      <c r="F58" s="17"/>
      <c r="G58" s="17"/>
      <c r="H58" s="16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39"/>
      <c r="C59" s="36"/>
      <c r="D59" s="36"/>
      <c r="E59" s="9">
        <f t="shared" si="0"/>
        <v>10809750</v>
      </c>
      <c r="F59" s="36"/>
      <c r="G59" s="36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2"/>
      <c r="C60" s="16"/>
      <c r="D60" s="16"/>
      <c r="E60" s="9">
        <f t="shared" si="0"/>
        <v>10809750</v>
      </c>
      <c r="F60" s="17"/>
      <c r="G60" s="17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10809750</v>
      </c>
      <c r="F61" s="17"/>
      <c r="G61" s="17"/>
      <c r="H61" s="16"/>
      <c r="J61" s="10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A62" s="44"/>
      <c r="B62" s="44"/>
      <c r="C62" s="43"/>
      <c r="D62" s="43">
        <v>-26750</v>
      </c>
      <c r="E62" s="8">
        <f t="shared" si="0"/>
        <v>10783000</v>
      </c>
      <c r="F62" s="43"/>
      <c r="G62" s="43"/>
      <c r="H62" s="43"/>
      <c r="I62" s="44" t="s">
        <v>263</v>
      </c>
      <c r="K62" s="17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B63" s="39"/>
      <c r="C63" s="17"/>
      <c r="D63" s="17"/>
      <c r="E63" s="9">
        <f t="shared" si="0"/>
        <v>10783000</v>
      </c>
      <c r="F63" s="17"/>
      <c r="G63" s="17"/>
      <c r="H63" s="17"/>
      <c r="I63" s="10"/>
      <c r="K63" s="16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C64" s="16"/>
      <c r="D64" s="16">
        <v>-5000000</v>
      </c>
      <c r="E64" s="9">
        <f t="shared" si="0"/>
        <v>5783000</v>
      </c>
      <c r="F64" s="16"/>
      <c r="G64" s="16"/>
      <c r="H64" s="16"/>
      <c r="I64" s="1" t="s">
        <v>557</v>
      </c>
      <c r="K64" s="16"/>
      <c r="L64" s="16"/>
    </row>
    <row r="65" spans="3:13">
      <c r="C65" s="16"/>
      <c r="D65" s="16"/>
      <c r="E65" s="8">
        <f t="shared" si="0"/>
        <v>5783000</v>
      </c>
      <c r="F65" s="16"/>
      <c r="G65" s="16"/>
      <c r="H65" s="16"/>
      <c r="I65" s="2"/>
    </row>
    <row r="66" spans="3:13">
      <c r="C66" s="16"/>
      <c r="D66" s="16"/>
      <c r="E66" s="9">
        <f t="shared" si="0"/>
        <v>5783000</v>
      </c>
      <c r="F66" s="16"/>
      <c r="G66" s="16"/>
      <c r="H66" s="16"/>
      <c r="J66" s="4"/>
    </row>
    <row r="67" spans="3:13">
      <c r="C67" s="16"/>
      <c r="D67" s="16"/>
      <c r="E67" s="9">
        <f t="shared" si="0"/>
        <v>5783000</v>
      </c>
      <c r="F67" s="16"/>
      <c r="G67" s="16"/>
      <c r="H67" s="16"/>
      <c r="J67" s="4"/>
      <c r="K67" s="2"/>
      <c r="L67" s="20"/>
    </row>
    <row r="68" spans="3:13">
      <c r="C68" s="16"/>
      <c r="D68" s="16"/>
      <c r="E68" s="8">
        <f t="shared" si="0"/>
        <v>5783000</v>
      </c>
      <c r="F68" s="16"/>
      <c r="G68" s="16"/>
      <c r="H68" s="16"/>
      <c r="J68" s="32"/>
      <c r="K68" s="17"/>
      <c r="L68" s="10"/>
      <c r="M68" s="10"/>
    </row>
    <row r="69" spans="3:13">
      <c r="C69" s="4"/>
      <c r="D69" s="16"/>
      <c r="E69" s="9">
        <f t="shared" si="0"/>
        <v>5783000</v>
      </c>
      <c r="F69" s="16"/>
      <c r="G69" s="16"/>
      <c r="H69" s="16"/>
      <c r="J69" s="32"/>
      <c r="K69" s="17"/>
      <c r="L69" s="10"/>
      <c r="M69" s="10"/>
    </row>
    <row r="70" spans="3:13">
      <c r="C70" s="4"/>
      <c r="D70" s="4"/>
      <c r="E70" s="8"/>
      <c r="F70" s="4"/>
      <c r="G70" s="4"/>
      <c r="H70" s="17">
        <v>200000</v>
      </c>
      <c r="I70" s="10" t="s">
        <v>1450</v>
      </c>
      <c r="J70" s="32"/>
      <c r="K70" s="17"/>
      <c r="L70" s="10"/>
      <c r="M70" s="10"/>
    </row>
    <row r="71" spans="3:13">
      <c r="C71" s="4"/>
      <c r="D71" s="4"/>
      <c r="E71" s="8"/>
      <c r="F71" s="4"/>
      <c r="G71" s="4"/>
      <c r="H71" s="17"/>
      <c r="J71" s="32"/>
      <c r="K71" s="17"/>
      <c r="L71" s="10"/>
      <c r="M71" s="10"/>
    </row>
    <row r="72" spans="3:13">
      <c r="C72" s="4"/>
      <c r="D72" s="4"/>
      <c r="E72" s="8"/>
      <c r="F72" s="4"/>
      <c r="G72" s="4"/>
      <c r="J72" s="32"/>
      <c r="K72" s="17"/>
      <c r="L72" s="10"/>
      <c r="M72" s="10"/>
    </row>
    <row r="73" spans="3:13">
      <c r="C73" s="4"/>
      <c r="D73" s="4"/>
      <c r="E73" s="8"/>
      <c r="F73" s="4"/>
      <c r="G73" s="4"/>
      <c r="J73" s="10"/>
      <c r="K73" s="17"/>
      <c r="L73" s="10"/>
      <c r="M73" s="10"/>
    </row>
    <row r="74" spans="3:13">
      <c r="C74" s="4"/>
      <c r="D74" s="4"/>
      <c r="E74" s="8"/>
      <c r="F74" s="4"/>
      <c r="G74" s="4"/>
      <c r="J74" s="10"/>
      <c r="K74" s="17"/>
      <c r="L74" s="10"/>
      <c r="M74" s="10"/>
    </row>
    <row r="75" spans="3:13">
      <c r="C75" s="4"/>
      <c r="D75" s="4"/>
      <c r="E75" s="8"/>
      <c r="F75" s="4"/>
      <c r="G75" s="4"/>
      <c r="H75" s="10"/>
      <c r="I75" s="10"/>
      <c r="J75" s="10"/>
      <c r="K75" s="17"/>
      <c r="L75" s="10"/>
      <c r="M75" s="10"/>
    </row>
    <row r="76" spans="3:13">
      <c r="E76" s="7"/>
      <c r="H76" s="17"/>
      <c r="I76" s="10"/>
      <c r="J76" s="10"/>
      <c r="K76" s="17"/>
      <c r="L76" s="10"/>
      <c r="M76" s="10"/>
    </row>
    <row r="77" spans="3:13">
      <c r="E77" s="7"/>
      <c r="H77" s="17"/>
      <c r="I77" s="10"/>
      <c r="J77" s="10"/>
      <c r="K77" s="17"/>
      <c r="L77" s="10"/>
      <c r="M77" s="10"/>
    </row>
    <row r="78" spans="3:13">
      <c r="E78" s="7"/>
      <c r="H78" s="17"/>
      <c r="I78" s="10"/>
      <c r="J78" s="10"/>
      <c r="K78" s="17"/>
      <c r="L78" s="10"/>
      <c r="M78" s="10"/>
    </row>
    <row r="79" spans="3:13">
      <c r="H79" s="17"/>
      <c r="I79" s="10"/>
      <c r="J79" s="10"/>
      <c r="K79" s="17"/>
      <c r="L79" s="10"/>
      <c r="M79" s="10"/>
    </row>
    <row r="80" spans="3:13">
      <c r="H80" s="17"/>
      <c r="I80" s="10"/>
      <c r="J80" s="10"/>
      <c r="K80" s="17"/>
      <c r="L80" s="10"/>
      <c r="M80" s="10"/>
    </row>
    <row r="81" spans="8:13">
      <c r="H81" s="17"/>
      <c r="I81" s="10"/>
      <c r="J81" s="32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0"/>
      <c r="L89" s="10"/>
      <c r="M89" s="10"/>
    </row>
    <row r="90" spans="8:13">
      <c r="H90" s="17"/>
      <c r="I90" s="10"/>
      <c r="J90" s="32"/>
      <c r="K90" s="17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36"/>
      <c r="L94" s="48"/>
      <c r="M94" s="10"/>
    </row>
    <row r="95" spans="8:13">
      <c r="H95" s="17"/>
      <c r="I95" s="10"/>
      <c r="J95" s="32"/>
      <c r="K95" s="36"/>
      <c r="L95" s="81"/>
      <c r="M95" s="10"/>
    </row>
    <row r="96" spans="8:13">
      <c r="H96" s="17"/>
      <c r="I96" s="10"/>
      <c r="J96" s="32"/>
      <c r="K96" s="17"/>
      <c r="L96" s="10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0"/>
      <c r="L98" s="10"/>
      <c r="M98" s="10"/>
    </row>
    <row r="99" spans="8:13">
      <c r="H99" s="10"/>
      <c r="I99" s="10"/>
      <c r="J99" s="10"/>
      <c r="K99" s="10"/>
      <c r="L99" s="10"/>
      <c r="M99" s="10"/>
    </row>
  </sheetData>
  <pageMargins left="0.7" right="0.7" top="0.75" bottom="0.75" header="0.3" footer="0.3"/>
  <pageSetup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>
  <dimension ref="A2:AB98"/>
  <sheetViews>
    <sheetView workbookViewId="0">
      <selection activeCell="I18" sqref="I18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10809750</v>
      </c>
      <c r="F4" s="29">
        <v>0</v>
      </c>
      <c r="G4" s="13"/>
      <c r="H4" s="22">
        <v>4626900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>
      <c r="B5" s="2"/>
      <c r="C5" s="16"/>
      <c r="D5" s="16"/>
      <c r="E5" s="8">
        <f>E4+C5+D5</f>
        <v>10809750</v>
      </c>
      <c r="F5" s="17"/>
      <c r="G5" s="17"/>
      <c r="H5" s="17"/>
      <c r="K5" s="47"/>
      <c r="L5" s="70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44866</v>
      </c>
      <c r="C6" s="17"/>
      <c r="D6" s="17"/>
      <c r="E6" s="9">
        <f t="shared" ref="E6:E68" si="0">E5+C6+D6</f>
        <v>10809750</v>
      </c>
      <c r="F6" s="17"/>
      <c r="G6" s="17"/>
      <c r="H6" s="17">
        <v>60000</v>
      </c>
      <c r="I6" s="10" t="s">
        <v>1674</v>
      </c>
      <c r="J6" s="10"/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44867</v>
      </c>
      <c r="C7" s="17"/>
      <c r="D7" s="17">
        <v>-3950</v>
      </c>
      <c r="E7" s="9">
        <f>E6+C7+D7</f>
        <v>10805800</v>
      </c>
      <c r="F7" s="17"/>
      <c r="G7" s="17"/>
      <c r="H7" s="17"/>
      <c r="I7" s="10" t="s">
        <v>1673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44868</v>
      </c>
      <c r="C8" s="17"/>
      <c r="D8" s="17"/>
      <c r="E8" s="9">
        <f t="shared" si="0"/>
        <v>10805800</v>
      </c>
      <c r="F8" s="17"/>
      <c r="G8" s="17"/>
      <c r="H8" s="17">
        <v>500000</v>
      </c>
      <c r="I8" s="10" t="s">
        <v>1676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44869</v>
      </c>
      <c r="C9" s="17"/>
      <c r="D9" s="17"/>
      <c r="E9" s="9">
        <f t="shared" si="0"/>
        <v>10805800</v>
      </c>
      <c r="F9" s="17"/>
      <c r="G9" s="17"/>
      <c r="H9" s="17">
        <v>520000</v>
      </c>
      <c r="I9" s="10" t="s">
        <v>1677</v>
      </c>
      <c r="J9" s="10"/>
      <c r="K9" s="69"/>
      <c r="L9" s="7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2">
        <v>44870</v>
      </c>
      <c r="C10" s="17"/>
      <c r="D10" s="17"/>
      <c r="E10" s="9">
        <f t="shared" si="0"/>
        <v>10805800</v>
      </c>
      <c r="F10" s="17"/>
      <c r="G10" s="17"/>
      <c r="H10" s="17">
        <v>70000</v>
      </c>
      <c r="I10" s="10" t="s">
        <v>1683</v>
      </c>
      <c r="J10" s="10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44873</v>
      </c>
      <c r="C11" s="17"/>
      <c r="D11" s="17">
        <v>-14000</v>
      </c>
      <c r="E11" s="9">
        <f t="shared" si="0"/>
        <v>10791800</v>
      </c>
      <c r="F11" s="17">
        <v>-14000</v>
      </c>
      <c r="G11" s="17"/>
      <c r="H11" s="17"/>
      <c r="I11" s="1" t="s">
        <v>1678</v>
      </c>
      <c r="J11" s="50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44873</v>
      </c>
      <c r="C12" s="17"/>
      <c r="D12" s="17">
        <v>-135800</v>
      </c>
      <c r="E12" s="9">
        <f t="shared" si="0"/>
        <v>10656000</v>
      </c>
      <c r="F12" s="17"/>
      <c r="G12" s="17"/>
      <c r="H12" s="17"/>
      <c r="I12" s="10" t="s">
        <v>1679</v>
      </c>
      <c r="J12" s="50"/>
      <c r="K12" s="47"/>
      <c r="L12" s="70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32">
        <v>44873</v>
      </c>
      <c r="C13" s="17"/>
      <c r="D13" s="17"/>
      <c r="E13" s="9">
        <f t="shared" si="0"/>
        <v>10656000</v>
      </c>
      <c r="F13" s="17"/>
      <c r="G13" s="17"/>
      <c r="H13" s="17">
        <v>-91900</v>
      </c>
      <c r="I13" s="10" t="s">
        <v>976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32">
        <v>44880</v>
      </c>
      <c r="C14" s="17"/>
      <c r="D14" s="17"/>
      <c r="E14" s="9">
        <f t="shared" si="0"/>
        <v>10656000</v>
      </c>
      <c r="F14" s="17"/>
      <c r="G14" s="17"/>
      <c r="H14" s="17">
        <v>660000</v>
      </c>
      <c r="I14" s="10" t="s">
        <v>1680</v>
      </c>
      <c r="J14" s="50"/>
      <c r="K14" s="47"/>
      <c r="L14" s="46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44880</v>
      </c>
      <c r="C15" s="17"/>
      <c r="D15" s="17">
        <v>-130000</v>
      </c>
      <c r="E15" s="9">
        <f t="shared" si="0"/>
        <v>10526000</v>
      </c>
      <c r="F15" s="17"/>
      <c r="G15" s="17"/>
      <c r="H15" s="17"/>
      <c r="I15" s="10" t="s">
        <v>1681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44881</v>
      </c>
      <c r="C16" s="17"/>
      <c r="D16" s="17">
        <v>-16800</v>
      </c>
      <c r="E16" s="9">
        <f t="shared" si="0"/>
        <v>10509200</v>
      </c>
      <c r="F16" s="17">
        <v>-16800</v>
      </c>
      <c r="G16" s="17"/>
      <c r="H16" s="17"/>
      <c r="I16" s="10" t="s">
        <v>1682</v>
      </c>
      <c r="J16" s="50"/>
      <c r="K16" s="69"/>
      <c r="L16" s="70"/>
      <c r="M16" s="72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44881</v>
      </c>
      <c r="C17" s="17">
        <v>40000</v>
      </c>
      <c r="D17" s="17"/>
      <c r="E17" s="9">
        <f t="shared" si="0"/>
        <v>10549200</v>
      </c>
      <c r="F17" s="17"/>
      <c r="G17" s="17"/>
      <c r="H17" s="17"/>
      <c r="I17" s="10" t="s">
        <v>1684</v>
      </c>
      <c r="J17" s="50"/>
      <c r="K17" s="47"/>
      <c r="L17" s="70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44883</v>
      </c>
      <c r="C18" s="17">
        <v>5000000</v>
      </c>
      <c r="D18" s="17"/>
      <c r="E18" s="9">
        <f t="shared" si="0"/>
        <v>15549200</v>
      </c>
      <c r="F18" s="17"/>
      <c r="G18" s="17"/>
      <c r="H18" s="17"/>
      <c r="I18" s="10" t="s">
        <v>1685</v>
      </c>
      <c r="J18" s="50"/>
      <c r="K18" s="70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44884</v>
      </c>
      <c r="C19" s="17"/>
      <c r="D19" s="17"/>
      <c r="E19" s="9">
        <f t="shared" si="0"/>
        <v>15549200</v>
      </c>
      <c r="F19" s="17"/>
      <c r="G19" s="17"/>
      <c r="H19" s="17">
        <v>500000</v>
      </c>
      <c r="I19" s="10" t="s">
        <v>1689</v>
      </c>
      <c r="J19" s="50"/>
      <c r="K19" s="70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44887</v>
      </c>
      <c r="C20" s="17">
        <v>160000</v>
      </c>
      <c r="D20" s="17"/>
      <c r="E20" s="9">
        <f t="shared" si="0"/>
        <v>15709200</v>
      </c>
      <c r="F20" s="17"/>
      <c r="G20" s="17"/>
      <c r="H20" s="17"/>
      <c r="I20" s="10" t="s">
        <v>1686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44887</v>
      </c>
      <c r="C21" s="17"/>
      <c r="D21" s="17">
        <v>-8500</v>
      </c>
      <c r="E21" s="9">
        <f t="shared" si="0"/>
        <v>15700700</v>
      </c>
      <c r="F21" s="17">
        <v>-8500</v>
      </c>
      <c r="G21" s="17"/>
      <c r="H21" s="17"/>
      <c r="I21" s="1" t="s">
        <v>1687</v>
      </c>
      <c r="J21" s="50"/>
      <c r="K21" s="70"/>
      <c r="L21" s="70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44887</v>
      </c>
      <c r="C22" s="17">
        <v>700000</v>
      </c>
      <c r="D22" s="17"/>
      <c r="E22" s="9">
        <f t="shared" si="0"/>
        <v>16400700</v>
      </c>
      <c r="F22" s="17"/>
      <c r="G22" s="17"/>
      <c r="H22" s="17"/>
      <c r="I22" s="10" t="s">
        <v>1688</v>
      </c>
      <c r="J22" s="50"/>
      <c r="K22" s="70"/>
      <c r="L22" s="70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44887</v>
      </c>
      <c r="C23" s="17">
        <v>3000000</v>
      </c>
      <c r="D23" s="17"/>
      <c r="E23" s="9">
        <f t="shared" si="0"/>
        <v>19400700</v>
      </c>
      <c r="F23" s="17"/>
      <c r="G23" s="17"/>
      <c r="H23" s="16"/>
      <c r="I23" s="10" t="s">
        <v>1395</v>
      </c>
      <c r="J23" s="50"/>
      <c r="K23" s="70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44889</v>
      </c>
      <c r="C24" s="17"/>
      <c r="D24" s="17"/>
      <c r="E24" s="9">
        <f t="shared" si="0"/>
        <v>19400700</v>
      </c>
      <c r="F24" s="17"/>
      <c r="G24" s="17"/>
      <c r="H24" s="17">
        <v>-225600</v>
      </c>
      <c r="I24" s="10" t="s">
        <v>917</v>
      </c>
      <c r="K24" s="70"/>
      <c r="L24" s="69"/>
      <c r="M24" s="69"/>
      <c r="N24" s="70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44889</v>
      </c>
      <c r="C25" s="17"/>
      <c r="D25" s="17"/>
      <c r="E25" s="9">
        <f>E24+C25+D25</f>
        <v>19400700</v>
      </c>
      <c r="F25" s="17"/>
      <c r="G25" s="17"/>
      <c r="H25" s="17">
        <v>-140000</v>
      </c>
      <c r="I25" s="10" t="s">
        <v>977</v>
      </c>
      <c r="L25" s="20"/>
      <c r="M25" s="69"/>
      <c r="N25" s="70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44890</v>
      </c>
      <c r="C26" s="17"/>
      <c r="D26" s="17"/>
      <c r="E26" s="9">
        <f>E25+C26+D26</f>
        <v>19400700</v>
      </c>
      <c r="F26" s="17"/>
      <c r="G26" s="17"/>
      <c r="H26" s="17">
        <v>-203500</v>
      </c>
      <c r="I26" s="10" t="s">
        <v>1690</v>
      </c>
      <c r="L26" s="20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44890</v>
      </c>
      <c r="C27" s="17"/>
      <c r="D27" s="17"/>
      <c r="E27" s="9">
        <f t="shared" si="0"/>
        <v>19400700</v>
      </c>
      <c r="F27" s="17"/>
      <c r="G27" s="17"/>
      <c r="H27" s="17">
        <v>700000</v>
      </c>
      <c r="I27" s="1" t="s">
        <v>1691</v>
      </c>
      <c r="L27" s="20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44894</v>
      </c>
      <c r="C28" s="17"/>
      <c r="D28" s="17"/>
      <c r="E28" s="9">
        <f t="shared" si="0"/>
        <v>19400700</v>
      </c>
      <c r="F28" s="17"/>
      <c r="G28" s="17"/>
      <c r="H28" s="17">
        <v>100000</v>
      </c>
      <c r="I28" s="10" t="s">
        <v>1692</v>
      </c>
      <c r="L28" s="20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44894</v>
      </c>
      <c r="C29" s="17"/>
      <c r="D29" s="17"/>
      <c r="E29" s="9">
        <f t="shared" si="0"/>
        <v>19400700</v>
      </c>
      <c r="F29" s="17"/>
      <c r="G29" s="17"/>
      <c r="H29" s="17">
        <v>-285000</v>
      </c>
      <c r="I29" s="1" t="s">
        <v>1693</v>
      </c>
      <c r="L29" s="20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>
        <v>44894</v>
      </c>
      <c r="C30" s="17"/>
      <c r="D30" s="17"/>
      <c r="E30" s="9">
        <f t="shared" si="0"/>
        <v>19400700</v>
      </c>
      <c r="F30" s="17"/>
      <c r="G30" s="17"/>
      <c r="H30" s="16">
        <v>-285000</v>
      </c>
      <c r="I30" s="10" t="s">
        <v>570</v>
      </c>
      <c r="L30" s="20"/>
      <c r="M30" s="72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>
        <v>44895</v>
      </c>
      <c r="C31" s="17"/>
      <c r="D31" s="17">
        <v>-20000</v>
      </c>
      <c r="E31" s="9">
        <f t="shared" si="0"/>
        <v>19380700</v>
      </c>
      <c r="F31" s="17"/>
      <c r="G31" s="17"/>
      <c r="H31" s="17"/>
      <c r="I31" s="10" t="s">
        <v>1694</v>
      </c>
      <c r="J31" s="20"/>
      <c r="M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>
        <v>44895</v>
      </c>
      <c r="C32" s="17"/>
      <c r="D32" s="17"/>
      <c r="E32" s="9">
        <f t="shared" si="0"/>
        <v>19380700</v>
      </c>
      <c r="H32" s="16">
        <v>1610000</v>
      </c>
      <c r="I32" s="10" t="s">
        <v>1695</v>
      </c>
      <c r="J32" s="20"/>
      <c r="M32" s="72"/>
      <c r="N32" s="72"/>
      <c r="O32" s="69"/>
      <c r="P32" s="70"/>
      <c r="Q32" s="70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>
        <v>44895</v>
      </c>
      <c r="C33" s="17">
        <v>100000</v>
      </c>
      <c r="D33" s="17"/>
      <c r="E33" s="9">
        <f t="shared" si="0"/>
        <v>19480700</v>
      </c>
      <c r="I33" s="10" t="s">
        <v>1686</v>
      </c>
      <c r="J33" s="20"/>
      <c r="M33" s="72"/>
      <c r="N33" s="72"/>
      <c r="O33" s="69"/>
      <c r="P33" s="70"/>
      <c r="Q33" s="70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17"/>
      <c r="D34" s="17"/>
      <c r="E34" s="9">
        <f t="shared" si="0"/>
        <v>19480700</v>
      </c>
      <c r="F34" s="17">
        <f>SUM(F4:F33)</f>
        <v>-39300</v>
      </c>
      <c r="G34" s="17"/>
      <c r="H34" s="17">
        <f>SUM(H4:H33)</f>
        <v>8115900</v>
      </c>
      <c r="I34" s="10"/>
      <c r="J34" s="20"/>
      <c r="K34" s="70"/>
      <c r="L34" s="69"/>
      <c r="M34" s="69"/>
      <c r="N34" s="69"/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17"/>
      <c r="D35" s="17"/>
      <c r="E35" s="9">
        <f t="shared" si="0"/>
        <v>19480700</v>
      </c>
      <c r="F35" s="17"/>
      <c r="G35" s="17"/>
      <c r="H35" s="17">
        <f>H34-F34</f>
        <v>8155200</v>
      </c>
      <c r="I35" s="10"/>
      <c r="J35" s="20"/>
      <c r="K35" s="70"/>
      <c r="L35" s="69"/>
      <c r="M35" s="69"/>
      <c r="N35" s="69"/>
      <c r="O35" s="69"/>
      <c r="P35" s="69"/>
      <c r="Q35" s="70"/>
      <c r="R35" s="70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17"/>
      <c r="D36" s="17"/>
      <c r="E36" s="9">
        <f>E35+C36+D36</f>
        <v>19480700</v>
      </c>
      <c r="F36" s="17"/>
      <c r="G36" s="17"/>
      <c r="H36" s="16">
        <v>-3000000</v>
      </c>
      <c r="I36" s="10" t="s">
        <v>41</v>
      </c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>
        <v>-3000000</v>
      </c>
      <c r="E37" s="9">
        <f t="shared" si="0"/>
        <v>16480700</v>
      </c>
      <c r="F37" s="17"/>
      <c r="G37" s="17"/>
      <c r="H37" s="16"/>
      <c r="I37" s="10" t="s">
        <v>42</v>
      </c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28" t="s">
        <v>47</v>
      </c>
      <c r="C38" s="22"/>
      <c r="D38" s="22"/>
      <c r="E38" s="14">
        <f t="shared" si="0"/>
        <v>16480700</v>
      </c>
      <c r="F38" s="22"/>
      <c r="G38" s="22"/>
      <c r="H38" s="22">
        <f>H35+H36</f>
        <v>5155200</v>
      </c>
      <c r="K38" s="69"/>
      <c r="L38" s="69"/>
      <c r="M38" s="69"/>
      <c r="N38" s="72"/>
      <c r="O38" s="69"/>
      <c r="P38" s="70"/>
      <c r="Q38" s="70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17"/>
      <c r="D39" s="17"/>
      <c r="E39" s="9">
        <f>E38+C39+D39</f>
        <v>16480700</v>
      </c>
      <c r="F39" s="17"/>
      <c r="G39" s="17"/>
      <c r="H39" s="16"/>
      <c r="I39" s="10"/>
      <c r="M39" s="69"/>
      <c r="N39" s="72"/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2"/>
      <c r="C40" s="17"/>
      <c r="D40" s="17"/>
      <c r="E40" s="8">
        <f t="shared" si="0"/>
        <v>16480700</v>
      </c>
      <c r="F40" s="17"/>
      <c r="G40" s="17"/>
      <c r="H40" s="16"/>
      <c r="I40" s="10"/>
      <c r="M40" s="70"/>
      <c r="P40" s="20"/>
      <c r="R40" s="20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>E40+C41+D41</f>
        <v>16480700</v>
      </c>
      <c r="F41" s="17"/>
      <c r="G41" s="17"/>
      <c r="H41" s="16"/>
      <c r="I41" s="10"/>
      <c r="M41" s="70"/>
      <c r="P41" s="20"/>
      <c r="Q41" s="4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9">
        <f t="shared" si="0"/>
        <v>16480700</v>
      </c>
      <c r="F42" s="17"/>
      <c r="G42" s="17"/>
      <c r="H42" s="16"/>
      <c r="I42" s="10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 t="shared" si="0"/>
        <v>16480700</v>
      </c>
      <c r="F43" s="17"/>
      <c r="G43" s="17"/>
      <c r="H43" s="16"/>
      <c r="I43" s="10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16480700</v>
      </c>
      <c r="F44" s="17"/>
      <c r="G44" s="17"/>
      <c r="H44" s="17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16480700</v>
      </c>
      <c r="F45" s="17"/>
      <c r="G45" s="17"/>
      <c r="H45" s="17"/>
      <c r="I45" s="10"/>
      <c r="J45" s="20"/>
      <c r="K45" s="70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16480700</v>
      </c>
      <c r="F46" s="17"/>
      <c r="G46" s="17"/>
      <c r="H46" s="17"/>
      <c r="I46" s="10"/>
      <c r="J46" s="20"/>
      <c r="K46" s="70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16480700</v>
      </c>
      <c r="F47" s="17"/>
      <c r="G47" s="17"/>
      <c r="H47" s="16"/>
      <c r="J47" s="20"/>
      <c r="K47" s="70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16480700</v>
      </c>
      <c r="F48" s="17"/>
      <c r="G48" s="17"/>
      <c r="H48" s="16"/>
      <c r="J48" s="20"/>
      <c r="K48" s="70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36"/>
      <c r="D49" s="17"/>
      <c r="E49" s="9">
        <f t="shared" si="0"/>
        <v>16480700</v>
      </c>
      <c r="F49" s="36"/>
      <c r="G49" s="36"/>
      <c r="H49" s="17"/>
      <c r="I49" s="10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16480700</v>
      </c>
      <c r="F50" s="17"/>
      <c r="G50" s="17"/>
      <c r="H50" s="16"/>
      <c r="I50" s="10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16480700</v>
      </c>
      <c r="F51" s="17"/>
      <c r="G51" s="17"/>
      <c r="H51" s="17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16480700</v>
      </c>
      <c r="F52" s="17"/>
      <c r="G52" s="17"/>
      <c r="H52" s="16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16480700</v>
      </c>
      <c r="F53" s="17"/>
      <c r="G53" s="17"/>
      <c r="H53" s="16"/>
      <c r="J53" s="10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16480700</v>
      </c>
      <c r="F54" s="17"/>
      <c r="G54" s="17"/>
      <c r="H54" s="16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16480700</v>
      </c>
      <c r="F55" s="17"/>
      <c r="G55" s="17"/>
      <c r="H55" s="16"/>
      <c r="J55" s="10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2"/>
      <c r="C56" s="16"/>
      <c r="D56" s="16"/>
      <c r="E56" s="8">
        <f t="shared" si="0"/>
        <v>16480700</v>
      </c>
      <c r="F56" s="17"/>
      <c r="G56" s="17"/>
      <c r="H56" s="16"/>
      <c r="J56" s="10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2"/>
      <c r="C57" s="16"/>
      <c r="D57" s="16"/>
      <c r="E57" s="9">
        <f t="shared" si="0"/>
        <v>16480700</v>
      </c>
      <c r="F57" s="17"/>
      <c r="G57" s="17"/>
      <c r="H57" s="16"/>
      <c r="J57" s="10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39"/>
      <c r="C58" s="36"/>
      <c r="D58" s="36"/>
      <c r="E58" s="9">
        <f t="shared" si="0"/>
        <v>16480700</v>
      </c>
      <c r="F58" s="36"/>
      <c r="G58" s="36"/>
      <c r="H58" s="16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16480700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2"/>
      <c r="C60" s="16"/>
      <c r="D60" s="16"/>
      <c r="E60" s="9">
        <f t="shared" si="0"/>
        <v>16480700</v>
      </c>
      <c r="F60" s="17"/>
      <c r="G60" s="17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A61" s="44"/>
      <c r="B61" s="44"/>
      <c r="C61" s="43"/>
      <c r="D61" s="43">
        <v>-28700</v>
      </c>
      <c r="E61" s="8">
        <f t="shared" si="0"/>
        <v>16452000</v>
      </c>
      <c r="F61" s="43"/>
      <c r="G61" s="43"/>
      <c r="H61" s="43"/>
      <c r="I61" s="44" t="s">
        <v>263</v>
      </c>
      <c r="K61" s="17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39"/>
      <c r="C62" s="17"/>
      <c r="D62" s="17"/>
      <c r="E62" s="9">
        <f t="shared" si="0"/>
        <v>16452000</v>
      </c>
      <c r="F62" s="17"/>
      <c r="G62" s="17"/>
      <c r="H62" s="17"/>
      <c r="I62" s="10"/>
      <c r="K62" s="16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C63" s="16"/>
      <c r="D63" s="16">
        <v>-15000000</v>
      </c>
      <c r="E63" s="9">
        <f t="shared" si="0"/>
        <v>1452000</v>
      </c>
      <c r="F63" s="16"/>
      <c r="G63" s="16"/>
      <c r="H63" s="16"/>
      <c r="I63" s="1" t="s">
        <v>557</v>
      </c>
      <c r="K63" s="16"/>
      <c r="L63" s="16"/>
    </row>
    <row r="64" spans="1:28">
      <c r="C64" s="16"/>
      <c r="D64" s="16"/>
      <c r="E64" s="8">
        <f t="shared" si="0"/>
        <v>1452000</v>
      </c>
      <c r="F64" s="16"/>
      <c r="G64" s="16"/>
      <c r="H64" s="16"/>
      <c r="I64" s="2"/>
    </row>
    <row r="65" spans="3:13">
      <c r="C65" s="16"/>
      <c r="D65" s="16"/>
      <c r="E65" s="9">
        <f t="shared" si="0"/>
        <v>1452000</v>
      </c>
      <c r="F65" s="16"/>
      <c r="G65" s="16"/>
      <c r="H65" s="16"/>
      <c r="J65" s="4"/>
    </row>
    <row r="66" spans="3:13">
      <c r="C66" s="16"/>
      <c r="D66" s="16"/>
      <c r="E66" s="9">
        <f t="shared" si="0"/>
        <v>1452000</v>
      </c>
      <c r="F66" s="16"/>
      <c r="G66" s="16"/>
      <c r="H66" s="16"/>
      <c r="J66" s="4"/>
      <c r="K66" s="2"/>
      <c r="L66" s="20"/>
    </row>
    <row r="67" spans="3:13">
      <c r="C67" s="16"/>
      <c r="D67" s="16"/>
      <c r="E67" s="8">
        <f t="shared" si="0"/>
        <v>1452000</v>
      </c>
      <c r="F67" s="16"/>
      <c r="G67" s="16"/>
      <c r="H67" s="16"/>
      <c r="J67" s="32"/>
      <c r="K67" s="17"/>
      <c r="L67" s="10"/>
      <c r="M67" s="10"/>
    </row>
    <row r="68" spans="3:13">
      <c r="C68" s="4"/>
      <c r="D68" s="16"/>
      <c r="E68" s="9">
        <f t="shared" si="0"/>
        <v>1452000</v>
      </c>
      <c r="F68" s="16"/>
      <c r="G68" s="16"/>
      <c r="H68" s="16"/>
      <c r="J68" s="32"/>
      <c r="K68" s="17"/>
      <c r="L68" s="10"/>
      <c r="M68" s="10"/>
    </row>
    <row r="69" spans="3:13">
      <c r="C69" s="4"/>
      <c r="D69" s="4"/>
      <c r="E69" s="8"/>
      <c r="F69" s="4"/>
      <c r="G69" s="4"/>
      <c r="H69" s="17">
        <v>200000</v>
      </c>
      <c r="I69" s="10" t="s">
        <v>1450</v>
      </c>
      <c r="J69" s="32"/>
      <c r="K69" s="17"/>
      <c r="L69" s="10"/>
      <c r="M69" s="10"/>
    </row>
    <row r="70" spans="3:13">
      <c r="C70" s="4"/>
      <c r="D70" s="4"/>
      <c r="E70" s="8"/>
      <c r="F70" s="4"/>
      <c r="G70" s="4"/>
      <c r="H70" s="17"/>
      <c r="J70" s="32"/>
      <c r="K70" s="17"/>
      <c r="L70" s="10"/>
      <c r="M70" s="10"/>
    </row>
    <row r="71" spans="3:13">
      <c r="C71" s="4"/>
      <c r="D71" s="4"/>
      <c r="E71" s="8"/>
      <c r="F71" s="4"/>
      <c r="G71" s="4"/>
      <c r="J71" s="32"/>
      <c r="K71" s="17"/>
      <c r="L71" s="10"/>
      <c r="M71" s="10"/>
    </row>
    <row r="72" spans="3:13">
      <c r="C72" s="4"/>
      <c r="D72" s="4"/>
      <c r="E72" s="8"/>
      <c r="F72" s="4"/>
      <c r="G72" s="4"/>
      <c r="J72" s="10"/>
      <c r="K72" s="17"/>
      <c r="L72" s="10"/>
      <c r="M72" s="10"/>
    </row>
    <row r="73" spans="3:13">
      <c r="C73" s="4"/>
      <c r="D73" s="4"/>
      <c r="E73" s="8"/>
      <c r="F73" s="4"/>
      <c r="G73" s="4"/>
      <c r="J73" s="10"/>
      <c r="K73" s="17"/>
      <c r="L73" s="10"/>
      <c r="M73" s="10"/>
    </row>
    <row r="74" spans="3:13">
      <c r="C74" s="4"/>
      <c r="D74" s="4"/>
      <c r="E74" s="8"/>
      <c r="F74" s="4"/>
      <c r="G74" s="4"/>
      <c r="H74" s="10"/>
      <c r="I74" s="10"/>
      <c r="J74" s="10"/>
      <c r="K74" s="17"/>
      <c r="L74" s="10"/>
      <c r="M74" s="10"/>
    </row>
    <row r="75" spans="3:13">
      <c r="E75" s="7"/>
      <c r="H75" s="17"/>
      <c r="I75" s="10"/>
      <c r="J75" s="10"/>
      <c r="K75" s="17"/>
      <c r="L75" s="10"/>
      <c r="M75" s="10"/>
    </row>
    <row r="76" spans="3:13">
      <c r="E76" s="7"/>
      <c r="H76" s="17"/>
      <c r="I76" s="10"/>
      <c r="J76" s="10"/>
      <c r="K76" s="17"/>
      <c r="L76" s="10"/>
      <c r="M76" s="10"/>
    </row>
    <row r="77" spans="3:13">
      <c r="E77" s="7"/>
      <c r="H77" s="17"/>
      <c r="I77" s="10"/>
      <c r="J77" s="10"/>
      <c r="K77" s="17"/>
      <c r="L77" s="10"/>
      <c r="M77" s="10"/>
    </row>
    <row r="78" spans="3:13">
      <c r="H78" s="17"/>
      <c r="I78" s="10"/>
      <c r="J78" s="10"/>
      <c r="K78" s="17"/>
      <c r="L78" s="10"/>
      <c r="M78" s="10"/>
    </row>
    <row r="79" spans="3:13">
      <c r="H79" s="17"/>
      <c r="I79" s="10"/>
      <c r="J79" s="10"/>
      <c r="K79" s="17"/>
      <c r="L79" s="10"/>
      <c r="M79" s="10"/>
    </row>
    <row r="80" spans="3:13">
      <c r="H80" s="17"/>
      <c r="I80" s="10"/>
      <c r="J80" s="32"/>
      <c r="K80" s="17"/>
      <c r="L80" s="10"/>
      <c r="M80" s="10"/>
    </row>
    <row r="81" spans="8:13">
      <c r="H81" s="17"/>
      <c r="I81" s="10"/>
      <c r="J81" s="32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0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7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36"/>
      <c r="L93" s="48"/>
      <c r="M93" s="10"/>
    </row>
    <row r="94" spans="8:13">
      <c r="H94" s="17"/>
      <c r="I94" s="10"/>
      <c r="J94" s="32"/>
      <c r="K94" s="36"/>
      <c r="L94" s="81"/>
      <c r="M94" s="10"/>
    </row>
    <row r="95" spans="8:13">
      <c r="H95" s="17"/>
      <c r="I95" s="10"/>
      <c r="J95" s="32"/>
      <c r="K95" s="17"/>
      <c r="L95" s="10"/>
      <c r="M95" s="10"/>
    </row>
    <row r="96" spans="8:13">
      <c r="H96" s="17"/>
      <c r="I96" s="10"/>
      <c r="J96" s="32"/>
      <c r="K96" s="17"/>
      <c r="L96" s="10"/>
      <c r="M96" s="10"/>
    </row>
    <row r="97" spans="8:13">
      <c r="H97" s="17"/>
      <c r="I97" s="10"/>
      <c r="J97" s="32"/>
      <c r="K97" s="10"/>
      <c r="L97" s="10"/>
      <c r="M97" s="10"/>
    </row>
    <row r="98" spans="8:13">
      <c r="H98" s="10"/>
      <c r="I98" s="10"/>
      <c r="J98" s="10"/>
      <c r="K98" s="10"/>
      <c r="L98" s="10"/>
      <c r="M98" s="10"/>
    </row>
  </sheetData>
  <pageMargins left="0.7" right="0.7" top="0.75" bottom="0.75" header="0.3" footer="0.3"/>
  <pageSetup orientation="portrait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>
  <dimension ref="A2:AB97"/>
  <sheetViews>
    <sheetView workbookViewId="0">
      <selection activeCell="I12" sqref="I12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16480700</v>
      </c>
      <c r="F4" s="29">
        <v>0</v>
      </c>
      <c r="G4" s="13"/>
      <c r="H4" s="22">
        <v>5155200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>
      <c r="B5" s="2"/>
      <c r="C5" s="16"/>
      <c r="D5" s="16"/>
      <c r="E5" s="8">
        <f>E4+C5+D5</f>
        <v>16480700</v>
      </c>
      <c r="F5" s="17"/>
      <c r="G5" s="17"/>
      <c r="H5" s="17"/>
      <c r="K5" s="47"/>
      <c r="L5" s="70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44897</v>
      </c>
      <c r="C6" s="17">
        <v>125000</v>
      </c>
      <c r="D6" s="17"/>
      <c r="E6" s="9">
        <f t="shared" ref="E6:E67" si="0">E5+C6+D6</f>
        <v>16605700</v>
      </c>
      <c r="F6" s="17"/>
      <c r="G6" s="17"/>
      <c r="H6" s="17"/>
      <c r="I6" s="10" t="s">
        <v>1696</v>
      </c>
      <c r="J6" s="10"/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44900</v>
      </c>
      <c r="C7" s="17"/>
      <c r="D7" s="17"/>
      <c r="E7" s="9">
        <f>E6+C7+D7</f>
        <v>16605700</v>
      </c>
      <c r="F7" s="17"/>
      <c r="G7" s="17"/>
      <c r="H7" s="17">
        <v>-91900</v>
      </c>
      <c r="I7" s="10" t="s">
        <v>976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44901</v>
      </c>
      <c r="C8" s="17">
        <v>400000</v>
      </c>
      <c r="D8" s="17"/>
      <c r="E8" s="9">
        <f t="shared" si="0"/>
        <v>17005700</v>
      </c>
      <c r="F8" s="17"/>
      <c r="G8" s="17"/>
      <c r="H8" s="17"/>
      <c r="I8" s="10" t="s">
        <v>1697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44901</v>
      </c>
      <c r="C9" s="17"/>
      <c r="D9" s="17">
        <v>-35000</v>
      </c>
      <c r="E9" s="9">
        <f t="shared" si="0"/>
        <v>16970700</v>
      </c>
      <c r="F9" s="17"/>
      <c r="G9" s="17"/>
      <c r="H9" s="17"/>
      <c r="I9" s="10" t="s">
        <v>1698</v>
      </c>
      <c r="J9" s="10"/>
      <c r="K9" s="69"/>
      <c r="L9" s="7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2">
        <v>44904</v>
      </c>
      <c r="C10" s="17">
        <v>40000</v>
      </c>
      <c r="D10" s="17"/>
      <c r="E10" s="9">
        <f t="shared" si="0"/>
        <v>17010700</v>
      </c>
      <c r="F10" s="17"/>
      <c r="G10" s="17"/>
      <c r="H10" s="17"/>
      <c r="I10" s="10" t="s">
        <v>1699</v>
      </c>
      <c r="J10" s="10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44904</v>
      </c>
      <c r="C11" s="17">
        <v>20000</v>
      </c>
      <c r="D11" s="17"/>
      <c r="E11" s="9">
        <f t="shared" si="0"/>
        <v>17030700</v>
      </c>
      <c r="F11" s="17"/>
      <c r="G11" s="17"/>
      <c r="H11" s="17"/>
      <c r="I11" s="10" t="s">
        <v>1202</v>
      </c>
      <c r="J11" s="50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44907</v>
      </c>
      <c r="C12" s="17"/>
      <c r="D12" s="17">
        <v>-28000</v>
      </c>
      <c r="E12" s="9">
        <f t="shared" si="0"/>
        <v>17002700</v>
      </c>
      <c r="F12" s="17"/>
      <c r="G12" s="17"/>
      <c r="H12" s="17"/>
      <c r="I12" s="10" t="s">
        <v>1700</v>
      </c>
      <c r="J12" s="50"/>
      <c r="K12" s="47"/>
      <c r="L12" s="70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32">
        <v>44908</v>
      </c>
      <c r="C13" s="17">
        <v>500000</v>
      </c>
      <c r="D13" s="17"/>
      <c r="E13" s="9">
        <f t="shared" si="0"/>
        <v>17502700</v>
      </c>
      <c r="F13" s="17"/>
      <c r="G13" s="17"/>
      <c r="H13" s="17"/>
      <c r="I13" s="10" t="s">
        <v>1202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32">
        <v>44910</v>
      </c>
      <c r="C14" s="17"/>
      <c r="D14" s="17"/>
      <c r="E14" s="9">
        <f t="shared" si="0"/>
        <v>17502700</v>
      </c>
      <c r="F14" s="17"/>
      <c r="G14" s="17"/>
      <c r="H14" s="17">
        <v>150000</v>
      </c>
      <c r="I14" s="10" t="s">
        <v>1701</v>
      </c>
      <c r="J14" s="50"/>
      <c r="K14" s="47"/>
      <c r="L14" s="46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44910</v>
      </c>
      <c r="C15" s="17"/>
      <c r="D15" s="17"/>
      <c r="E15" s="9">
        <f t="shared" si="0"/>
        <v>17502700</v>
      </c>
      <c r="F15" s="17"/>
      <c r="G15" s="17"/>
      <c r="H15" s="17">
        <v>-23900</v>
      </c>
      <c r="I15" s="10" t="s">
        <v>1702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44911</v>
      </c>
      <c r="C16" s="17"/>
      <c r="D16" s="17"/>
      <c r="E16" s="9">
        <f t="shared" si="0"/>
        <v>17502700</v>
      </c>
      <c r="F16" s="17"/>
      <c r="G16" s="17"/>
      <c r="H16" s="17">
        <v>866500</v>
      </c>
      <c r="I16" s="10" t="s">
        <v>1703</v>
      </c>
      <c r="J16" s="50"/>
      <c r="K16" s="69"/>
      <c r="L16" s="70"/>
      <c r="M16" s="72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44911</v>
      </c>
      <c r="C17" s="17"/>
      <c r="D17" s="17"/>
      <c r="E17" s="9">
        <f t="shared" si="0"/>
        <v>17502700</v>
      </c>
      <c r="F17" s="17"/>
      <c r="G17" s="17"/>
      <c r="H17" s="17">
        <v>600000</v>
      </c>
      <c r="I17" s="10" t="s">
        <v>1704</v>
      </c>
      <c r="J17" s="50"/>
      <c r="K17" s="47"/>
      <c r="L17" s="70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44915</v>
      </c>
      <c r="C18" s="17">
        <v>10000</v>
      </c>
      <c r="D18" s="17"/>
      <c r="E18" s="9">
        <f t="shared" si="0"/>
        <v>17512700</v>
      </c>
      <c r="F18" s="17"/>
      <c r="G18" s="17"/>
      <c r="H18" s="17"/>
      <c r="I18" s="10" t="s">
        <v>1202</v>
      </c>
      <c r="J18" s="50"/>
      <c r="K18" s="70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44916</v>
      </c>
      <c r="C19" s="17"/>
      <c r="D19" s="17">
        <v>-8500</v>
      </c>
      <c r="E19" s="9">
        <f t="shared" si="0"/>
        <v>17504200</v>
      </c>
      <c r="F19" s="17"/>
      <c r="G19" s="17"/>
      <c r="H19" s="17"/>
      <c r="I19" s="10" t="s">
        <v>346</v>
      </c>
      <c r="J19" s="50"/>
      <c r="K19" s="70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44916</v>
      </c>
      <c r="C20" s="17"/>
      <c r="D20" s="17"/>
      <c r="E20" s="9">
        <f t="shared" si="0"/>
        <v>17504200</v>
      </c>
      <c r="F20" s="17"/>
      <c r="G20" s="17"/>
      <c r="H20" s="17">
        <v>-1459800</v>
      </c>
      <c r="I20" s="10" t="s">
        <v>1675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44916</v>
      </c>
      <c r="C21" s="17">
        <v>3300000</v>
      </c>
      <c r="D21" s="17"/>
      <c r="E21" s="9">
        <f t="shared" si="0"/>
        <v>20804200</v>
      </c>
      <c r="F21" s="17"/>
      <c r="G21" s="17"/>
      <c r="H21" s="17"/>
      <c r="I21" s="1" t="s">
        <v>1752</v>
      </c>
      <c r="J21" s="50"/>
      <c r="K21" s="70"/>
      <c r="L21" s="70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44922</v>
      </c>
      <c r="C22" s="17"/>
      <c r="D22" s="17"/>
      <c r="E22" s="9">
        <f t="shared" si="0"/>
        <v>20804200</v>
      </c>
      <c r="F22" s="17"/>
      <c r="G22" s="17"/>
      <c r="H22" s="17">
        <v>-287300</v>
      </c>
      <c r="I22" s="10" t="s">
        <v>917</v>
      </c>
      <c r="J22" s="50"/>
      <c r="K22" s="70"/>
      <c r="L22" s="70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44922</v>
      </c>
      <c r="C23" s="17"/>
      <c r="D23" s="17"/>
      <c r="E23" s="9">
        <f t="shared" si="0"/>
        <v>20804200</v>
      </c>
      <c r="F23" s="17"/>
      <c r="G23" s="17"/>
      <c r="H23" s="17">
        <v>-285000</v>
      </c>
      <c r="I23" s="1" t="s">
        <v>1705</v>
      </c>
      <c r="J23" s="50"/>
      <c r="K23" s="70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44922</v>
      </c>
      <c r="C24" s="17"/>
      <c r="D24" s="17"/>
      <c r="E24" s="9">
        <f t="shared" si="0"/>
        <v>20804200</v>
      </c>
      <c r="F24" s="17"/>
      <c r="G24" s="17"/>
      <c r="H24" s="16">
        <v>-285000</v>
      </c>
      <c r="I24" s="10" t="s">
        <v>605</v>
      </c>
      <c r="K24" s="70"/>
      <c r="L24" s="69"/>
      <c r="M24" s="69"/>
      <c r="N24" s="70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/>
      <c r="C25" s="17"/>
      <c r="D25" s="17"/>
      <c r="E25" s="9">
        <f t="shared" si="0"/>
        <v>20804200</v>
      </c>
      <c r="F25" s="17"/>
      <c r="G25" s="17"/>
      <c r="H25" s="17">
        <v>-2500000</v>
      </c>
      <c r="I25" s="10" t="s">
        <v>41</v>
      </c>
      <c r="L25" s="20"/>
      <c r="M25" s="69"/>
      <c r="N25" s="70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/>
      <c r="C26" s="17"/>
      <c r="D26" s="17">
        <v>-2500000</v>
      </c>
      <c r="E26" s="9">
        <f t="shared" si="0"/>
        <v>18304200</v>
      </c>
      <c r="F26" s="17"/>
      <c r="G26" s="17"/>
      <c r="H26" s="17"/>
      <c r="I26" s="10" t="s">
        <v>42</v>
      </c>
      <c r="L26" s="20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28" t="s">
        <v>47</v>
      </c>
      <c r="C27" s="22"/>
      <c r="D27" s="22"/>
      <c r="E27" s="14">
        <f t="shared" si="0"/>
        <v>18304200</v>
      </c>
      <c r="F27" s="22"/>
      <c r="G27" s="22"/>
      <c r="H27" s="22">
        <f>SUM(H4:H26)</f>
        <v>1838800</v>
      </c>
      <c r="I27" s="10"/>
      <c r="L27" s="20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/>
      <c r="C28" s="17"/>
      <c r="D28" s="17"/>
      <c r="E28" s="9">
        <f t="shared" si="0"/>
        <v>18304200</v>
      </c>
      <c r="F28" s="17"/>
      <c r="G28" s="17"/>
      <c r="H28" s="17"/>
      <c r="L28" s="20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/>
      <c r="C29" s="17"/>
      <c r="D29" s="17"/>
      <c r="E29" s="9">
        <f t="shared" si="0"/>
        <v>18304200</v>
      </c>
      <c r="F29" s="17"/>
      <c r="G29" s="17"/>
      <c r="H29" s="16"/>
      <c r="I29" s="10"/>
      <c r="L29" s="20"/>
      <c r="M29" s="72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17"/>
      <c r="D30" s="17"/>
      <c r="E30" s="9">
        <f t="shared" si="0"/>
        <v>18304200</v>
      </c>
      <c r="F30" s="17"/>
      <c r="G30" s="17"/>
      <c r="H30" s="17"/>
      <c r="I30" s="10"/>
      <c r="J30" s="20"/>
      <c r="M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17"/>
      <c r="D31" s="17"/>
      <c r="E31" s="9">
        <f t="shared" si="0"/>
        <v>18304200</v>
      </c>
      <c r="H31" s="16"/>
      <c r="I31" s="10"/>
      <c r="J31" s="20"/>
      <c r="M31" s="72"/>
      <c r="N31" s="72"/>
      <c r="O31" s="69"/>
      <c r="P31" s="70"/>
      <c r="Q31" s="70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17"/>
      <c r="D32" s="17"/>
      <c r="E32" s="9">
        <f t="shared" si="0"/>
        <v>18304200</v>
      </c>
      <c r="I32" s="10"/>
      <c r="J32" s="20"/>
      <c r="M32" s="72"/>
      <c r="N32" s="72"/>
      <c r="O32" s="69"/>
      <c r="P32" s="70"/>
      <c r="Q32" s="70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/>
      <c r="E33" s="9">
        <f t="shared" si="0"/>
        <v>18304200</v>
      </c>
      <c r="F33" s="17"/>
      <c r="G33" s="17"/>
      <c r="H33" s="17"/>
      <c r="I33" s="10"/>
      <c r="J33" s="20"/>
      <c r="K33" s="70"/>
      <c r="L33" s="69"/>
      <c r="M33" s="69"/>
      <c r="N33" s="69"/>
      <c r="O33" s="69"/>
      <c r="P33" s="70"/>
      <c r="Q33" s="70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17"/>
      <c r="D34" s="17"/>
      <c r="E34" s="9">
        <f t="shared" si="0"/>
        <v>18304200</v>
      </c>
      <c r="F34" s="17"/>
      <c r="G34" s="17"/>
      <c r="H34" s="17"/>
      <c r="I34" s="10"/>
      <c r="J34" s="20"/>
      <c r="K34" s="70"/>
      <c r="L34" s="69"/>
      <c r="M34" s="69"/>
      <c r="N34" s="69"/>
      <c r="O34" s="69"/>
      <c r="P34" s="69"/>
      <c r="Q34" s="70"/>
      <c r="R34" s="70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17"/>
      <c r="D35" s="17"/>
      <c r="E35" s="9">
        <f t="shared" si="0"/>
        <v>18304200</v>
      </c>
      <c r="F35" s="17"/>
      <c r="G35" s="17"/>
      <c r="H35" s="16"/>
      <c r="I35" s="10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17"/>
      <c r="D36" s="17"/>
      <c r="E36" s="9">
        <f t="shared" si="0"/>
        <v>18304200</v>
      </c>
      <c r="F36" s="17"/>
      <c r="G36" s="17"/>
      <c r="H36" s="16"/>
      <c r="I36" s="10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">
        <f t="shared" si="0"/>
        <v>18304200</v>
      </c>
      <c r="F37" s="17"/>
      <c r="G37" s="17"/>
      <c r="H37" s="17"/>
      <c r="K37" s="69"/>
      <c r="L37" s="69"/>
      <c r="M37" s="69"/>
      <c r="N37" s="72"/>
      <c r="O37" s="69"/>
      <c r="P37" s="70"/>
      <c r="Q37" s="70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17"/>
      <c r="D38" s="17"/>
      <c r="E38" s="9">
        <f t="shared" si="0"/>
        <v>18304200</v>
      </c>
      <c r="F38" s="17"/>
      <c r="G38" s="17"/>
      <c r="H38" s="16"/>
      <c r="I38" s="10"/>
      <c r="M38" s="69"/>
      <c r="N38" s="72"/>
      <c r="O38" s="69"/>
      <c r="P38" s="70"/>
      <c r="Q38" s="70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2"/>
      <c r="C39" s="17"/>
      <c r="D39" s="17"/>
      <c r="E39" s="9">
        <f t="shared" si="0"/>
        <v>18304200</v>
      </c>
      <c r="F39" s="17"/>
      <c r="G39" s="17"/>
      <c r="H39" s="16"/>
      <c r="I39" s="10"/>
      <c r="M39" s="70"/>
      <c r="P39" s="20"/>
      <c r="R39" s="20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 t="shared" si="0"/>
        <v>18304200</v>
      </c>
      <c r="F40" s="17"/>
      <c r="G40" s="17"/>
      <c r="H40" s="16"/>
      <c r="I40" s="10"/>
      <c r="M40" s="70"/>
      <c r="P40" s="20"/>
      <c r="Q40" s="4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 t="shared" si="0"/>
        <v>18304200</v>
      </c>
      <c r="F41" s="17"/>
      <c r="G41" s="17"/>
      <c r="H41" s="16"/>
      <c r="I41" s="10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9">
        <f t="shared" si="0"/>
        <v>18304200</v>
      </c>
      <c r="F42" s="17"/>
      <c r="G42" s="17"/>
      <c r="H42" s="16"/>
      <c r="I42" s="10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 t="shared" si="0"/>
        <v>18304200</v>
      </c>
      <c r="F43" s="17"/>
      <c r="G43" s="17"/>
      <c r="H43" s="17"/>
      <c r="I43" s="10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18304200</v>
      </c>
      <c r="F44" s="17"/>
      <c r="G44" s="17"/>
      <c r="H44" s="17"/>
      <c r="I44" s="10"/>
      <c r="J44" s="20"/>
      <c r="K44" s="70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18304200</v>
      </c>
      <c r="F45" s="17"/>
      <c r="G45" s="17"/>
      <c r="H45" s="17"/>
      <c r="I45" s="10"/>
      <c r="J45" s="20"/>
      <c r="K45" s="70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18304200</v>
      </c>
      <c r="F46" s="17"/>
      <c r="G46" s="17"/>
      <c r="H46" s="16"/>
      <c r="J46" s="20"/>
      <c r="K46" s="70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18304200</v>
      </c>
      <c r="F47" s="17"/>
      <c r="G47" s="17"/>
      <c r="H47" s="16"/>
      <c r="J47" s="20"/>
      <c r="K47" s="70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36"/>
      <c r="D48" s="17"/>
      <c r="E48" s="9">
        <f t="shared" si="0"/>
        <v>18304200</v>
      </c>
      <c r="F48" s="36"/>
      <c r="G48" s="36"/>
      <c r="H48" s="17"/>
      <c r="I48" s="10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18304200</v>
      </c>
      <c r="F49" s="17"/>
      <c r="G49" s="17"/>
      <c r="H49" s="16"/>
      <c r="I49" s="10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18304200</v>
      </c>
      <c r="F50" s="17"/>
      <c r="G50" s="17"/>
      <c r="H50" s="17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18304200</v>
      </c>
      <c r="F51" s="17"/>
      <c r="G51" s="17"/>
      <c r="H51" s="16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18304200</v>
      </c>
      <c r="F52" s="17"/>
      <c r="G52" s="17"/>
      <c r="H52" s="16"/>
      <c r="J52" s="10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18304200</v>
      </c>
      <c r="F53" s="17"/>
      <c r="G53" s="17"/>
      <c r="H53" s="16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18304200</v>
      </c>
      <c r="F54" s="17"/>
      <c r="G54" s="17"/>
      <c r="H54" s="16"/>
      <c r="J54" s="10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2"/>
      <c r="C55" s="16"/>
      <c r="D55" s="16"/>
      <c r="E55" s="9">
        <f t="shared" si="0"/>
        <v>18304200</v>
      </c>
      <c r="F55" s="17"/>
      <c r="G55" s="17"/>
      <c r="H55" s="16"/>
      <c r="J55" s="10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2"/>
      <c r="C56" s="16"/>
      <c r="D56" s="16"/>
      <c r="E56" s="9">
        <f t="shared" si="0"/>
        <v>18304200</v>
      </c>
      <c r="F56" s="17"/>
      <c r="G56" s="17"/>
      <c r="H56" s="16"/>
      <c r="J56" s="10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9"/>
      <c r="C57" s="36"/>
      <c r="D57" s="36"/>
      <c r="E57" s="9">
        <f t="shared" si="0"/>
        <v>18304200</v>
      </c>
      <c r="F57" s="36"/>
      <c r="G57" s="36"/>
      <c r="H57" s="16"/>
      <c r="J57" s="10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9">
        <f t="shared" si="0"/>
        <v>18304200</v>
      </c>
      <c r="F58" s="17"/>
      <c r="G58" s="17"/>
      <c r="H58" s="16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18304200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A60" s="44"/>
      <c r="B60" s="44"/>
      <c r="C60" s="43"/>
      <c r="D60" s="43">
        <v>-29200</v>
      </c>
      <c r="E60" s="9">
        <f t="shared" si="0"/>
        <v>18275000</v>
      </c>
      <c r="F60" s="43"/>
      <c r="G60" s="43"/>
      <c r="H60" s="43"/>
      <c r="I60" s="44" t="s">
        <v>263</v>
      </c>
      <c r="K60" s="17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39"/>
      <c r="C61" s="17"/>
      <c r="D61" s="17"/>
      <c r="E61" s="9">
        <f t="shared" si="0"/>
        <v>18275000</v>
      </c>
      <c r="F61" s="17"/>
      <c r="G61" s="17"/>
      <c r="H61" s="17"/>
      <c r="I61" s="10"/>
      <c r="K61" s="16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C62" s="16"/>
      <c r="D62" s="16">
        <v>-15000000</v>
      </c>
      <c r="E62" s="9">
        <f t="shared" si="0"/>
        <v>3275000</v>
      </c>
      <c r="F62" s="16"/>
      <c r="G62" s="16"/>
      <c r="H62" s="16"/>
      <c r="I62" s="1" t="s">
        <v>557</v>
      </c>
      <c r="K62" s="16"/>
      <c r="L62" s="16"/>
    </row>
    <row r="63" spans="1:28">
      <c r="C63" s="16"/>
      <c r="D63" s="16"/>
      <c r="E63" s="9">
        <f t="shared" si="0"/>
        <v>3275000</v>
      </c>
      <c r="F63" s="16"/>
      <c r="G63" s="16"/>
      <c r="H63" s="16"/>
      <c r="I63" s="2"/>
    </row>
    <row r="64" spans="1:28">
      <c r="C64" s="16"/>
      <c r="D64" s="16"/>
      <c r="E64" s="9">
        <f t="shared" si="0"/>
        <v>3275000</v>
      </c>
      <c r="F64" s="16"/>
      <c r="G64" s="16"/>
      <c r="H64" s="16"/>
      <c r="J64" s="4"/>
    </row>
    <row r="65" spans="3:13">
      <c r="C65" s="16"/>
      <c r="D65" s="16"/>
      <c r="E65" s="9">
        <f t="shared" si="0"/>
        <v>3275000</v>
      </c>
      <c r="F65" s="16"/>
      <c r="G65" s="16"/>
      <c r="H65" s="16"/>
      <c r="J65" s="4"/>
      <c r="K65" s="2"/>
      <c r="L65" s="20"/>
    </row>
    <row r="66" spans="3:13">
      <c r="C66" s="16"/>
      <c r="D66" s="16"/>
      <c r="E66" s="9">
        <f t="shared" si="0"/>
        <v>3275000</v>
      </c>
      <c r="F66" s="16"/>
      <c r="G66" s="16"/>
      <c r="H66" s="16"/>
      <c r="J66" s="32"/>
      <c r="K66" s="17"/>
      <c r="L66" s="10"/>
      <c r="M66" s="10"/>
    </row>
    <row r="67" spans="3:13">
      <c r="C67" s="4"/>
      <c r="D67" s="16"/>
      <c r="E67" s="9">
        <f t="shared" si="0"/>
        <v>3275000</v>
      </c>
      <c r="F67" s="16"/>
      <c r="G67" s="16"/>
      <c r="H67" s="16"/>
      <c r="J67" s="32"/>
      <c r="K67" s="17"/>
      <c r="L67" s="10"/>
      <c r="M67" s="10"/>
    </row>
    <row r="68" spans="3:13">
      <c r="C68" s="4"/>
      <c r="D68" s="4"/>
      <c r="E68" s="8"/>
      <c r="F68" s="4"/>
      <c r="G68" s="4"/>
      <c r="H68" s="17">
        <v>200000</v>
      </c>
      <c r="I68" s="10" t="s">
        <v>1450</v>
      </c>
      <c r="J68" s="32"/>
      <c r="K68" s="17"/>
      <c r="L68" s="10"/>
      <c r="M68" s="10"/>
    </row>
    <row r="69" spans="3:13">
      <c r="C69" s="4"/>
      <c r="D69" s="4"/>
      <c r="E69" s="8"/>
      <c r="F69" s="4"/>
      <c r="G69" s="4"/>
      <c r="H69" s="17"/>
      <c r="J69" s="32"/>
      <c r="K69" s="17"/>
      <c r="L69" s="10"/>
      <c r="M69" s="10"/>
    </row>
    <row r="70" spans="3:13">
      <c r="C70" s="4"/>
      <c r="D70" s="4"/>
      <c r="E70" s="8"/>
      <c r="F70" s="4"/>
      <c r="G70" s="4"/>
      <c r="J70" s="32"/>
      <c r="K70" s="17"/>
      <c r="L70" s="10"/>
      <c r="M70" s="10"/>
    </row>
    <row r="71" spans="3:13">
      <c r="C71" s="4"/>
      <c r="D71" s="4"/>
      <c r="E71" s="8"/>
      <c r="F71" s="4"/>
      <c r="G71" s="4"/>
      <c r="J71" s="10"/>
      <c r="K71" s="17"/>
      <c r="L71" s="10"/>
      <c r="M71" s="10"/>
    </row>
    <row r="72" spans="3:13">
      <c r="C72" s="4"/>
      <c r="D72" s="4"/>
      <c r="E72" s="8"/>
      <c r="F72" s="4"/>
      <c r="G72" s="4"/>
      <c r="J72" s="10"/>
      <c r="K72" s="17"/>
      <c r="L72" s="10"/>
      <c r="M72" s="10"/>
    </row>
    <row r="73" spans="3:13">
      <c r="C73" s="4"/>
      <c r="D73" s="4"/>
      <c r="E73" s="8"/>
      <c r="F73" s="4"/>
      <c r="G73" s="4"/>
      <c r="H73" s="10"/>
      <c r="I73" s="10"/>
      <c r="J73" s="10"/>
      <c r="K73" s="17"/>
      <c r="L73" s="10"/>
      <c r="M73" s="10"/>
    </row>
    <row r="74" spans="3:13">
      <c r="E74" s="7"/>
      <c r="H74" s="17"/>
      <c r="I74" s="10"/>
      <c r="J74" s="10"/>
      <c r="K74" s="17"/>
      <c r="L74" s="10"/>
      <c r="M74" s="10"/>
    </row>
    <row r="75" spans="3:13">
      <c r="E75" s="7"/>
      <c r="H75" s="17"/>
      <c r="I75" s="10"/>
      <c r="J75" s="10"/>
      <c r="K75" s="17"/>
      <c r="L75" s="10"/>
      <c r="M75" s="10"/>
    </row>
    <row r="76" spans="3:13">
      <c r="E76" s="7"/>
      <c r="H76" s="17"/>
      <c r="I76" s="10"/>
      <c r="J76" s="10"/>
      <c r="K76" s="17"/>
      <c r="L76" s="10"/>
      <c r="M76" s="10"/>
    </row>
    <row r="77" spans="3:13">
      <c r="H77" s="17"/>
      <c r="I77" s="10"/>
      <c r="J77" s="10"/>
      <c r="K77" s="17"/>
      <c r="L77" s="10"/>
      <c r="M77" s="10"/>
    </row>
    <row r="78" spans="3:13">
      <c r="H78" s="17"/>
      <c r="I78" s="10"/>
      <c r="J78" s="10"/>
      <c r="K78" s="17"/>
      <c r="L78" s="10"/>
      <c r="M78" s="10"/>
    </row>
    <row r="79" spans="3:13">
      <c r="H79" s="17"/>
      <c r="I79" s="10"/>
      <c r="J79" s="32"/>
      <c r="K79" s="17"/>
      <c r="L79" s="10"/>
      <c r="M79" s="10"/>
    </row>
    <row r="80" spans="3:13">
      <c r="H80" s="17"/>
      <c r="I80" s="10"/>
      <c r="J80" s="32"/>
      <c r="K80" s="17"/>
      <c r="L80" s="10"/>
      <c r="M80" s="10"/>
    </row>
    <row r="81" spans="8:13">
      <c r="H81" s="17"/>
      <c r="I81" s="10"/>
      <c r="J81" s="32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0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7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36"/>
      <c r="L92" s="48"/>
      <c r="M92" s="10"/>
    </row>
    <row r="93" spans="8:13">
      <c r="H93" s="17"/>
      <c r="I93" s="10"/>
      <c r="J93" s="32"/>
      <c r="K93" s="36"/>
      <c r="L93" s="81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17"/>
      <c r="L95" s="10"/>
      <c r="M95" s="10"/>
    </row>
    <row r="96" spans="8:13">
      <c r="H96" s="17"/>
      <c r="I96" s="10"/>
      <c r="J96" s="32"/>
      <c r="K96" s="10"/>
      <c r="L96" s="10"/>
      <c r="M96" s="10"/>
    </row>
    <row r="97" spans="8:13">
      <c r="H97" s="10"/>
      <c r="I97" s="10"/>
      <c r="J97" s="10"/>
      <c r="K97" s="10"/>
      <c r="L97" s="10"/>
      <c r="M97" s="10"/>
    </row>
  </sheetData>
  <pageMargins left="0.7" right="0.7" top="0.75" bottom="0.75" header="0.3" footer="0.3"/>
  <pageSetup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I15" sqref="I15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4" width="10" style="1" bestFit="1" customWidth="1"/>
    <col min="5" max="5" width="10.570312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48.42578125" style="1" bestFit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18304200</v>
      </c>
      <c r="F4" s="29">
        <v>0</v>
      </c>
      <c r="G4" s="13"/>
      <c r="H4" s="22">
        <v>1838800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>
      <c r="B5" s="2"/>
      <c r="C5" s="16"/>
      <c r="D5" s="16"/>
      <c r="E5" s="8">
        <f>E4+C5+D5</f>
        <v>18304200</v>
      </c>
      <c r="F5" s="17"/>
      <c r="G5" s="17"/>
      <c r="H5" s="17"/>
      <c r="K5" s="47"/>
      <c r="L5" s="70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44928</v>
      </c>
      <c r="C6" s="17"/>
      <c r="D6" s="17"/>
      <c r="E6" s="9">
        <f t="shared" ref="E6:E70" si="0">E5+C6+D6</f>
        <v>18304200</v>
      </c>
      <c r="F6" s="17"/>
      <c r="G6" s="17"/>
      <c r="H6" s="17">
        <v>630000</v>
      </c>
      <c r="I6" s="10" t="s">
        <v>1706</v>
      </c>
      <c r="J6" s="10"/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44936</v>
      </c>
      <c r="C7" s="17"/>
      <c r="D7" s="17">
        <v>-160000</v>
      </c>
      <c r="E7" s="9">
        <f>E6+C7+D7</f>
        <v>18144200</v>
      </c>
      <c r="F7" s="17"/>
      <c r="G7" s="17"/>
      <c r="H7" s="17"/>
      <c r="I7" s="10" t="s">
        <v>1707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44938</v>
      </c>
      <c r="C8" s="17"/>
      <c r="D8" s="17"/>
      <c r="E8" s="9">
        <f t="shared" si="0"/>
        <v>18144200</v>
      </c>
      <c r="F8" s="17"/>
      <c r="G8" s="17"/>
      <c r="H8" s="17">
        <v>150000</v>
      </c>
      <c r="I8" s="10" t="s">
        <v>1708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44938</v>
      </c>
      <c r="C9" s="17"/>
      <c r="D9" s="17">
        <v>200000</v>
      </c>
      <c r="E9" s="9">
        <f t="shared" si="0"/>
        <v>18344200</v>
      </c>
      <c r="F9" s="17"/>
      <c r="G9" s="17"/>
      <c r="H9" s="17"/>
      <c r="I9" s="10" t="s">
        <v>1709</v>
      </c>
      <c r="J9" s="10"/>
      <c r="K9" s="69"/>
      <c r="L9" s="7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2">
        <v>44938</v>
      </c>
      <c r="C10" s="17"/>
      <c r="D10" s="17">
        <v>40000</v>
      </c>
      <c r="E10" s="9">
        <f t="shared" si="0"/>
        <v>18384200</v>
      </c>
      <c r="F10" s="17"/>
      <c r="G10" s="17"/>
      <c r="H10" s="17"/>
      <c r="I10" s="10" t="s">
        <v>1710</v>
      </c>
      <c r="J10" s="10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44940</v>
      </c>
      <c r="C11" s="17"/>
      <c r="D11" s="17">
        <v>-13600</v>
      </c>
      <c r="E11" s="9">
        <f t="shared" si="0"/>
        <v>18370600</v>
      </c>
      <c r="F11" s="17"/>
      <c r="G11" s="17"/>
      <c r="H11" s="17"/>
      <c r="I11" s="10" t="s">
        <v>1732</v>
      </c>
      <c r="J11" s="50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44943</v>
      </c>
      <c r="C12" s="17">
        <v>360000</v>
      </c>
      <c r="D12" s="17"/>
      <c r="E12" s="9">
        <f t="shared" si="0"/>
        <v>18730600</v>
      </c>
      <c r="F12" s="17"/>
      <c r="G12" s="17"/>
      <c r="H12" s="17"/>
      <c r="I12" s="10" t="s">
        <v>1711</v>
      </c>
      <c r="J12" s="50"/>
      <c r="K12" s="47"/>
      <c r="L12" s="70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32">
        <v>41292</v>
      </c>
      <c r="C13" s="17"/>
      <c r="D13" s="17"/>
      <c r="E13" s="9">
        <f t="shared" si="0"/>
        <v>18730600</v>
      </c>
      <c r="F13" s="17"/>
      <c r="G13" s="17"/>
      <c r="H13" s="17">
        <v>-85800</v>
      </c>
      <c r="I13" s="10" t="s">
        <v>1712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32">
        <v>44944</v>
      </c>
      <c r="C14" s="17"/>
      <c r="D14" s="17"/>
      <c r="E14" s="9">
        <f t="shared" si="0"/>
        <v>18730600</v>
      </c>
      <c r="F14" s="17"/>
      <c r="G14" s="17"/>
      <c r="H14" s="17">
        <v>90000</v>
      </c>
      <c r="I14" s="10" t="s">
        <v>1713</v>
      </c>
      <c r="J14" s="50"/>
      <c r="K14" s="47"/>
      <c r="L14" s="46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44944</v>
      </c>
      <c r="C15" s="17"/>
      <c r="D15" s="17"/>
      <c r="E15" s="9">
        <f t="shared" si="0"/>
        <v>18730600</v>
      </c>
      <c r="F15" s="17"/>
      <c r="G15" s="17"/>
      <c r="H15" s="17">
        <v>-130000</v>
      </c>
      <c r="I15" s="10" t="s">
        <v>1714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44945</v>
      </c>
      <c r="C16" s="17"/>
      <c r="D16" s="17">
        <v>-19800</v>
      </c>
      <c r="E16" s="9">
        <f t="shared" si="0"/>
        <v>18710800</v>
      </c>
      <c r="F16" s="17"/>
      <c r="G16" s="17"/>
      <c r="H16" s="17"/>
      <c r="I16" s="10" t="s">
        <v>490</v>
      </c>
      <c r="J16" s="50"/>
      <c r="K16" s="69"/>
      <c r="L16" s="70"/>
      <c r="M16" s="72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44945</v>
      </c>
      <c r="C17" s="17">
        <v>135000</v>
      </c>
      <c r="D17" s="17"/>
      <c r="E17" s="9">
        <f t="shared" si="0"/>
        <v>18845800</v>
      </c>
      <c r="F17" s="17"/>
      <c r="G17" s="17"/>
      <c r="H17" s="17"/>
      <c r="I17" s="10" t="s">
        <v>1715</v>
      </c>
      <c r="J17" s="50"/>
      <c r="K17" s="47"/>
      <c r="L17" s="70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44946</v>
      </c>
      <c r="C18" s="17"/>
      <c r="D18" s="17">
        <v>-8200</v>
      </c>
      <c r="E18" s="9">
        <f t="shared" si="0"/>
        <v>18837600</v>
      </c>
      <c r="F18" s="17"/>
      <c r="G18" s="17"/>
      <c r="H18" s="17"/>
      <c r="I18" s="10" t="s">
        <v>1716</v>
      </c>
      <c r="J18" s="50"/>
      <c r="K18" s="70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44946</v>
      </c>
      <c r="C19" s="17">
        <v>1000000</v>
      </c>
      <c r="D19" s="17"/>
      <c r="E19" s="9">
        <f t="shared" si="0"/>
        <v>19837600</v>
      </c>
      <c r="F19" s="17"/>
      <c r="G19" s="17"/>
      <c r="H19" s="17"/>
      <c r="I19" s="10" t="s">
        <v>1717</v>
      </c>
      <c r="J19" s="50"/>
      <c r="K19" s="70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44946</v>
      </c>
      <c r="C20" s="17"/>
      <c r="D20" s="17"/>
      <c r="E20" s="9">
        <f t="shared" si="0"/>
        <v>19837600</v>
      </c>
      <c r="F20" s="17"/>
      <c r="G20" s="17"/>
      <c r="H20" s="17">
        <v>500000</v>
      </c>
      <c r="I20" s="10" t="s">
        <v>1717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44946</v>
      </c>
      <c r="C21" s="17"/>
      <c r="D21" s="17"/>
      <c r="E21" s="9">
        <f t="shared" si="0"/>
        <v>19837600</v>
      </c>
      <c r="F21" s="17"/>
      <c r="G21" s="17"/>
      <c r="H21" s="17">
        <v>180000</v>
      </c>
      <c r="I21" s="1" t="s">
        <v>1718</v>
      </c>
      <c r="J21" s="50"/>
      <c r="K21" s="70"/>
      <c r="L21" s="70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44949</v>
      </c>
      <c r="C22" s="17"/>
      <c r="D22" s="17">
        <v>-2500</v>
      </c>
      <c r="E22" s="9">
        <f t="shared" si="0"/>
        <v>19835100</v>
      </c>
      <c r="F22" s="17"/>
      <c r="G22" s="17"/>
      <c r="H22" s="17"/>
      <c r="I22" s="10" t="s">
        <v>1719</v>
      </c>
      <c r="J22" s="50"/>
      <c r="K22" s="70"/>
      <c r="L22" s="70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44949</v>
      </c>
      <c r="C23" s="17"/>
      <c r="D23" s="17">
        <v>-45000</v>
      </c>
      <c r="E23" s="9">
        <f t="shared" si="0"/>
        <v>19790100</v>
      </c>
      <c r="F23" s="17"/>
      <c r="G23" s="17"/>
      <c r="H23" s="17"/>
      <c r="I23" s="1" t="s">
        <v>1720</v>
      </c>
      <c r="J23" s="50"/>
      <c r="K23" s="70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44949</v>
      </c>
      <c r="C24" s="17">
        <v>200000</v>
      </c>
      <c r="D24" s="17"/>
      <c r="E24" s="9">
        <f t="shared" si="0"/>
        <v>19990100</v>
      </c>
      <c r="F24" s="17"/>
      <c r="G24" s="17"/>
      <c r="H24" s="16"/>
      <c r="I24" s="10" t="s">
        <v>1721</v>
      </c>
      <c r="K24" s="70"/>
      <c r="L24" s="69"/>
      <c r="M24" s="69"/>
      <c r="N24" s="70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44950</v>
      </c>
      <c r="C25" s="17"/>
      <c r="D25" s="17">
        <v>-40000</v>
      </c>
      <c r="E25" s="9">
        <f>E24+C25+D25</f>
        <v>19950100</v>
      </c>
      <c r="F25" s="17"/>
      <c r="G25" s="17"/>
      <c r="H25" s="17"/>
      <c r="I25" s="10" t="s">
        <v>1722</v>
      </c>
      <c r="L25" s="20"/>
      <c r="M25" s="69"/>
      <c r="N25" s="70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44950</v>
      </c>
      <c r="C26" s="17"/>
      <c r="D26" s="17">
        <v>-40000</v>
      </c>
      <c r="E26" s="9">
        <f>E25+C26+D26</f>
        <v>19910100</v>
      </c>
      <c r="F26" s="17"/>
      <c r="G26" s="17"/>
      <c r="H26" s="17"/>
      <c r="I26" s="10" t="s">
        <v>1723</v>
      </c>
      <c r="L26" s="20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44950</v>
      </c>
      <c r="C27" s="17"/>
      <c r="D27" s="17">
        <v>40000</v>
      </c>
      <c r="E27" s="9">
        <f t="shared" si="0"/>
        <v>19950100</v>
      </c>
      <c r="F27" s="17"/>
      <c r="G27" s="17"/>
      <c r="H27" s="17"/>
      <c r="I27" s="10" t="s">
        <v>1721</v>
      </c>
      <c r="L27" s="20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44950</v>
      </c>
      <c r="C28" s="17"/>
      <c r="D28" s="17"/>
      <c r="E28" s="9">
        <f t="shared" si="0"/>
        <v>19950100</v>
      </c>
      <c r="F28" s="17"/>
      <c r="G28" s="17"/>
      <c r="H28" s="17">
        <v>-66000</v>
      </c>
      <c r="I28" s="1" t="s">
        <v>1729</v>
      </c>
      <c r="L28" s="20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44585</v>
      </c>
      <c r="C29" s="17"/>
      <c r="D29" s="17"/>
      <c r="E29" s="9">
        <f t="shared" si="0"/>
        <v>19950100</v>
      </c>
      <c r="F29" s="17"/>
      <c r="G29" s="17"/>
      <c r="H29" s="17">
        <v>340000</v>
      </c>
      <c r="I29" s="10" t="s">
        <v>1724</v>
      </c>
      <c r="L29" s="20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2">
        <v>44950</v>
      </c>
      <c r="C30" s="17"/>
      <c r="D30" s="17">
        <v>-120000</v>
      </c>
      <c r="E30" s="9">
        <f t="shared" si="0"/>
        <v>19830100</v>
      </c>
      <c r="F30" s="17"/>
      <c r="G30" s="17"/>
      <c r="H30" s="16"/>
      <c r="I30" s="1" t="s">
        <v>1725</v>
      </c>
      <c r="L30" s="20"/>
      <c r="M30" s="72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>
        <v>44952</v>
      </c>
      <c r="C31" s="17"/>
      <c r="D31" s="17"/>
      <c r="E31" s="9">
        <f t="shared" si="0"/>
        <v>19830100</v>
      </c>
      <c r="F31" s="17"/>
      <c r="G31" s="17"/>
      <c r="H31" s="17">
        <v>340000</v>
      </c>
      <c r="I31" s="10" t="s">
        <v>1726</v>
      </c>
      <c r="J31" s="20"/>
      <c r="M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>
        <v>44953</v>
      </c>
      <c r="C32" s="17"/>
      <c r="D32" s="17"/>
      <c r="E32" s="9">
        <f t="shared" si="0"/>
        <v>19830100</v>
      </c>
      <c r="H32" s="16">
        <v>-25000</v>
      </c>
      <c r="I32" s="10" t="s">
        <v>1727</v>
      </c>
      <c r="J32" s="20"/>
      <c r="M32" s="72"/>
      <c r="N32" s="72"/>
      <c r="O32" s="69"/>
      <c r="P32" s="70"/>
      <c r="Q32" s="70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>
        <v>44953</v>
      </c>
      <c r="C33" s="17"/>
      <c r="D33" s="17"/>
      <c r="E33" s="9">
        <f t="shared" si="0"/>
        <v>19830100</v>
      </c>
      <c r="H33" s="16">
        <v>-160000</v>
      </c>
      <c r="I33" s="10" t="s">
        <v>1783</v>
      </c>
      <c r="J33" s="20"/>
      <c r="M33" s="72"/>
      <c r="N33" s="72"/>
      <c r="O33" s="69"/>
      <c r="P33" s="70"/>
      <c r="Q33" s="70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>
        <v>44953</v>
      </c>
      <c r="C34" s="17">
        <v>73000</v>
      </c>
      <c r="D34" s="17"/>
      <c r="E34" s="9">
        <f t="shared" si="0"/>
        <v>19903100</v>
      </c>
      <c r="F34" s="17"/>
      <c r="G34" s="17"/>
      <c r="H34" s="17"/>
      <c r="I34" s="10" t="s">
        <v>529</v>
      </c>
      <c r="J34" s="20"/>
      <c r="K34" s="70"/>
      <c r="L34" s="69"/>
      <c r="M34" s="69"/>
      <c r="N34" s="69"/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>
        <v>44953</v>
      </c>
      <c r="C35" s="17">
        <v>3000000</v>
      </c>
      <c r="D35" s="17"/>
      <c r="E35" s="9">
        <f t="shared" si="0"/>
        <v>22903100</v>
      </c>
      <c r="F35" s="17"/>
      <c r="G35" s="17"/>
      <c r="H35" s="17"/>
      <c r="I35" s="10" t="s">
        <v>1728</v>
      </c>
      <c r="J35" s="20"/>
      <c r="K35" s="70"/>
      <c r="L35" s="69"/>
      <c r="M35" s="69"/>
      <c r="N35" s="69"/>
      <c r="O35" s="69"/>
      <c r="P35" s="69"/>
      <c r="Q35" s="70"/>
      <c r="R35" s="70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>
        <v>44953</v>
      </c>
      <c r="C36" s="17"/>
      <c r="D36" s="17"/>
      <c r="E36" s="9">
        <f>E35+C36+D36</f>
        <v>22903100</v>
      </c>
      <c r="F36" s="17"/>
      <c r="G36" s="17"/>
      <c r="H36" s="16">
        <v>-330600</v>
      </c>
      <c r="I36" s="1" t="s">
        <v>1730</v>
      </c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>
        <v>44953</v>
      </c>
      <c r="C37" s="17"/>
      <c r="D37" s="17"/>
      <c r="E37" s="9">
        <f t="shared" si="0"/>
        <v>22903100</v>
      </c>
      <c r="F37" s="17"/>
      <c r="G37" s="17"/>
      <c r="H37" s="16">
        <v>-330600</v>
      </c>
      <c r="I37" s="10" t="s">
        <v>610</v>
      </c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>
        <v>44953</v>
      </c>
      <c r="C38" s="17">
        <v>120000</v>
      </c>
      <c r="D38" s="17"/>
      <c r="E38" s="9">
        <f t="shared" si="0"/>
        <v>23023100</v>
      </c>
      <c r="F38" s="17"/>
      <c r="G38" s="17"/>
      <c r="H38" s="17"/>
      <c r="I38" s="1" t="s">
        <v>1731</v>
      </c>
      <c r="K38" s="69"/>
      <c r="L38" s="69"/>
      <c r="M38" s="69"/>
      <c r="N38" s="72"/>
      <c r="O38" s="69"/>
      <c r="P38" s="70"/>
      <c r="Q38" s="70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>
        <v>44953</v>
      </c>
      <c r="C39" s="17"/>
      <c r="D39" s="17">
        <v>-14000</v>
      </c>
      <c r="E39" s="9">
        <f>E38+C39+D39</f>
        <v>23009100</v>
      </c>
      <c r="F39" s="17"/>
      <c r="G39" s="17"/>
      <c r="H39" s="16"/>
      <c r="I39" s="10" t="s">
        <v>1733</v>
      </c>
      <c r="M39" s="69"/>
      <c r="N39" s="72"/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>
        <v>44953</v>
      </c>
      <c r="C40" s="17"/>
      <c r="D40" s="17">
        <v>-5300</v>
      </c>
      <c r="E40" s="8">
        <f t="shared" si="0"/>
        <v>23003800</v>
      </c>
      <c r="F40" s="17"/>
      <c r="G40" s="17"/>
      <c r="H40" s="16"/>
      <c r="I40" s="10" t="s">
        <v>1734</v>
      </c>
      <c r="M40" s="70"/>
      <c r="P40" s="20"/>
      <c r="R40" s="20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>
        <v>44953</v>
      </c>
      <c r="C41" s="17"/>
      <c r="D41" s="17">
        <v>-55000</v>
      </c>
      <c r="E41" s="9">
        <f t="shared" si="0"/>
        <v>22948800</v>
      </c>
      <c r="F41" s="17"/>
      <c r="G41" s="17"/>
      <c r="H41" s="16"/>
      <c r="I41" s="10" t="s">
        <v>1437</v>
      </c>
      <c r="M41" s="70"/>
      <c r="P41" s="20"/>
      <c r="Q41" s="4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>
        <v>44953</v>
      </c>
      <c r="C42" s="17"/>
      <c r="D42" s="17"/>
      <c r="E42" s="9">
        <f t="shared" si="0"/>
        <v>22948800</v>
      </c>
      <c r="F42" s="17"/>
      <c r="G42" s="17"/>
      <c r="H42" s="16">
        <v>-181600</v>
      </c>
      <c r="I42" s="10" t="s">
        <v>96</v>
      </c>
      <c r="M42" s="70"/>
      <c r="P42" s="20"/>
      <c r="Q42" s="4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>
        <v>44953</v>
      </c>
      <c r="C43" s="17"/>
      <c r="D43" s="17"/>
      <c r="E43" s="9">
        <f t="shared" si="0"/>
        <v>22948800</v>
      </c>
      <c r="F43" s="17"/>
      <c r="G43" s="17"/>
      <c r="H43" s="16">
        <v>-198300</v>
      </c>
      <c r="I43" s="10" t="s">
        <v>61</v>
      </c>
      <c r="M43" s="70"/>
      <c r="P43" s="20"/>
      <c r="Q43" s="4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>
        <v>44956</v>
      </c>
      <c r="C44" s="17"/>
      <c r="D44" s="17"/>
      <c r="E44" s="9">
        <f t="shared" si="0"/>
        <v>22948800</v>
      </c>
      <c r="F44" s="17"/>
      <c r="G44" s="17"/>
      <c r="H44" s="16">
        <v>640000</v>
      </c>
      <c r="I44" s="10" t="s">
        <v>1735</v>
      </c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>
        <v>44956</v>
      </c>
      <c r="C45" s="17"/>
      <c r="D45" s="17"/>
      <c r="E45" s="9">
        <f t="shared" si="0"/>
        <v>22948800</v>
      </c>
      <c r="F45" s="17"/>
      <c r="G45" s="17"/>
      <c r="H45" s="17">
        <v>20000</v>
      </c>
      <c r="I45" s="10" t="s">
        <v>1736</v>
      </c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>
        <v>44957</v>
      </c>
      <c r="C46" s="17"/>
      <c r="D46" s="17">
        <v>-240000</v>
      </c>
      <c r="E46" s="9">
        <f t="shared" si="0"/>
        <v>22708800</v>
      </c>
      <c r="F46" s="17"/>
      <c r="G46" s="17"/>
      <c r="H46" s="17"/>
      <c r="I46" s="10" t="s">
        <v>1738</v>
      </c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>
        <v>44957</v>
      </c>
      <c r="C47" s="17">
        <v>3000000</v>
      </c>
      <c r="D47" s="17"/>
      <c r="E47" s="8">
        <f t="shared" si="0"/>
        <v>25708800</v>
      </c>
      <c r="F47" s="17"/>
      <c r="G47" s="17"/>
      <c r="H47" s="17"/>
      <c r="I47" s="10" t="s">
        <v>1737</v>
      </c>
      <c r="J47" s="20"/>
      <c r="K47" s="70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25708800</v>
      </c>
      <c r="F48" s="17"/>
      <c r="G48" s="17"/>
      <c r="H48" s="17"/>
      <c r="I48" s="10"/>
      <c r="J48" s="20"/>
      <c r="K48" s="70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25708800</v>
      </c>
      <c r="F49" s="17"/>
      <c r="G49" s="17"/>
      <c r="H49" s="16">
        <v>-2500000</v>
      </c>
      <c r="I49" s="10" t="s">
        <v>41</v>
      </c>
      <c r="J49" s="20"/>
      <c r="K49" s="70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>
        <v>-2500000</v>
      </c>
      <c r="E50" s="9">
        <f t="shared" si="0"/>
        <v>23208800</v>
      </c>
      <c r="F50" s="17"/>
      <c r="G50" s="17"/>
      <c r="H50" s="16"/>
      <c r="I50" s="10" t="s">
        <v>42</v>
      </c>
      <c r="J50" s="20"/>
      <c r="K50" s="70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28" t="s">
        <v>47</v>
      </c>
      <c r="C51" s="22"/>
      <c r="D51" s="22"/>
      <c r="E51" s="14">
        <f t="shared" si="0"/>
        <v>23208800</v>
      </c>
      <c r="F51" s="22"/>
      <c r="G51" s="22"/>
      <c r="H51" s="22">
        <f>SUM(H4:H50)</f>
        <v>720900</v>
      </c>
      <c r="I51" s="10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23208800</v>
      </c>
      <c r="F52" s="17"/>
      <c r="G52" s="17"/>
      <c r="H52" s="16"/>
      <c r="I52" s="10" t="s">
        <v>1739</v>
      </c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23208800</v>
      </c>
      <c r="F53" s="17"/>
      <c r="G53" s="17"/>
      <c r="H53" s="17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23208800</v>
      </c>
      <c r="F54" s="17"/>
      <c r="G54" s="17"/>
      <c r="H54" s="16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23208800</v>
      </c>
      <c r="F55" s="17"/>
      <c r="G55" s="17"/>
      <c r="H55" s="16"/>
      <c r="J55" s="10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23208800</v>
      </c>
      <c r="F56" s="17"/>
      <c r="G56" s="17"/>
      <c r="H56" s="16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0"/>
        <v>23208800</v>
      </c>
      <c r="F57" s="17"/>
      <c r="G57" s="17"/>
      <c r="H57" s="16"/>
      <c r="J57" s="10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8">
        <f t="shared" si="0"/>
        <v>23208800</v>
      </c>
      <c r="F58" s="17"/>
      <c r="G58" s="17"/>
      <c r="H58" s="16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23208800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36"/>
      <c r="D60" s="36"/>
      <c r="E60" s="9">
        <f t="shared" si="0"/>
        <v>23208800</v>
      </c>
      <c r="F60" s="36"/>
      <c r="G60" s="36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23208800</v>
      </c>
      <c r="F61" s="17"/>
      <c r="G61" s="17"/>
      <c r="H61" s="16"/>
      <c r="J61" s="10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0"/>
        <v>23208800</v>
      </c>
      <c r="F62" s="17"/>
      <c r="G62" s="17"/>
      <c r="H62" s="16"/>
      <c r="J62" s="10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43"/>
      <c r="D63" s="43">
        <v>-27800</v>
      </c>
      <c r="E63" s="8">
        <f t="shared" si="0"/>
        <v>23181000</v>
      </c>
      <c r="F63" s="43"/>
      <c r="G63" s="43"/>
      <c r="H63" s="43"/>
      <c r="I63" s="44" t="s">
        <v>263</v>
      </c>
      <c r="K63" s="17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17"/>
      <c r="D64" s="17"/>
      <c r="E64" s="9">
        <f t="shared" si="0"/>
        <v>23181000</v>
      </c>
      <c r="F64" s="17"/>
      <c r="G64" s="17"/>
      <c r="H64" s="17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3">
      <c r="C65" s="16"/>
      <c r="D65" s="16">
        <v>-15000000</v>
      </c>
      <c r="E65" s="9">
        <f t="shared" si="0"/>
        <v>8181000</v>
      </c>
      <c r="F65" s="16"/>
      <c r="G65" s="16"/>
      <c r="H65" s="16"/>
      <c r="I65" s="1" t="s">
        <v>557</v>
      </c>
      <c r="K65" s="16"/>
      <c r="L65" s="16"/>
    </row>
    <row r="66" spans="3:13">
      <c r="C66" s="16"/>
      <c r="D66" s="16"/>
      <c r="E66" s="8">
        <f t="shared" si="0"/>
        <v>8181000</v>
      </c>
      <c r="F66" s="16"/>
      <c r="G66" s="16"/>
      <c r="H66" s="16"/>
      <c r="I66" s="2"/>
    </row>
    <row r="67" spans="3:13">
      <c r="C67" s="16"/>
      <c r="D67" s="16"/>
      <c r="E67" s="9">
        <f t="shared" si="0"/>
        <v>8181000</v>
      </c>
      <c r="F67" s="16"/>
      <c r="G67" s="16"/>
      <c r="H67" s="16"/>
      <c r="J67" s="4"/>
    </row>
    <row r="68" spans="3:13">
      <c r="C68" s="16"/>
      <c r="D68" s="16"/>
      <c r="E68" s="9">
        <f t="shared" si="0"/>
        <v>8181000</v>
      </c>
      <c r="F68" s="16"/>
      <c r="G68" s="16"/>
      <c r="H68" s="16"/>
      <c r="J68" s="4"/>
      <c r="K68" s="2"/>
      <c r="L68" s="20"/>
    </row>
    <row r="69" spans="3:13">
      <c r="C69" s="16"/>
      <c r="D69" s="16"/>
      <c r="E69" s="8">
        <f t="shared" si="0"/>
        <v>8181000</v>
      </c>
      <c r="F69" s="16"/>
      <c r="G69" s="16"/>
      <c r="H69" s="16"/>
      <c r="J69" s="32"/>
      <c r="K69" s="17"/>
      <c r="L69" s="10"/>
      <c r="M69" s="10"/>
    </row>
    <row r="70" spans="3:13">
      <c r="C70" s="4"/>
      <c r="D70" s="16"/>
      <c r="E70" s="9">
        <f t="shared" si="0"/>
        <v>8181000</v>
      </c>
      <c r="F70" s="16"/>
      <c r="G70" s="16"/>
      <c r="H70" s="16"/>
      <c r="J70" s="32"/>
      <c r="K70" s="17"/>
      <c r="L70" s="10"/>
      <c r="M70" s="10"/>
    </row>
    <row r="71" spans="3:13">
      <c r="C71" s="4"/>
      <c r="D71" s="4"/>
      <c r="E71" s="8"/>
      <c r="F71" s="4"/>
      <c r="G71" s="4"/>
      <c r="H71" s="17">
        <v>200000</v>
      </c>
      <c r="I71" s="10" t="s">
        <v>1450</v>
      </c>
      <c r="J71" s="32"/>
      <c r="K71" s="17"/>
      <c r="L71" s="10"/>
      <c r="M71" s="10"/>
    </row>
    <row r="72" spans="3:13">
      <c r="C72" s="4"/>
      <c r="D72" s="4"/>
      <c r="E72" s="8"/>
      <c r="F72" s="4"/>
      <c r="G72" s="4"/>
      <c r="H72" s="17"/>
      <c r="J72" s="32"/>
      <c r="K72" s="17"/>
      <c r="L72" s="10"/>
      <c r="M72" s="10"/>
    </row>
    <row r="73" spans="3:13">
      <c r="C73" s="4"/>
      <c r="D73" s="4"/>
      <c r="E73" s="8"/>
      <c r="F73" s="4"/>
      <c r="G73" s="4"/>
      <c r="J73" s="32"/>
      <c r="K73" s="17"/>
      <c r="L73" s="10"/>
      <c r="M73" s="10"/>
    </row>
    <row r="74" spans="3:13">
      <c r="C74" s="4"/>
      <c r="D74" s="4"/>
      <c r="E74" s="8"/>
      <c r="F74" s="4"/>
      <c r="G74" s="4"/>
      <c r="J74" s="10"/>
      <c r="K74" s="17"/>
      <c r="L74" s="10"/>
      <c r="M74" s="10"/>
    </row>
    <row r="75" spans="3:13">
      <c r="C75" s="4"/>
      <c r="D75" s="4"/>
      <c r="E75" s="8"/>
      <c r="F75" s="4"/>
      <c r="G75" s="4"/>
      <c r="J75" s="10"/>
      <c r="K75" s="17"/>
      <c r="L75" s="10"/>
      <c r="M75" s="10"/>
    </row>
    <row r="76" spans="3:13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</row>
    <row r="77" spans="3:13">
      <c r="E77" s="7"/>
      <c r="H77" s="17"/>
      <c r="I77" s="10"/>
      <c r="J77" s="10"/>
      <c r="K77" s="17"/>
      <c r="L77" s="10"/>
      <c r="M77" s="10"/>
    </row>
    <row r="78" spans="3:13">
      <c r="E78" s="7"/>
      <c r="H78" s="17"/>
      <c r="I78" s="10"/>
      <c r="J78" s="10"/>
      <c r="K78" s="17"/>
      <c r="L78" s="10"/>
      <c r="M78" s="10"/>
    </row>
    <row r="79" spans="3:13">
      <c r="E79" s="7"/>
      <c r="H79" s="17"/>
      <c r="I79" s="10"/>
      <c r="J79" s="10"/>
      <c r="K79" s="17"/>
      <c r="L79" s="10"/>
      <c r="M79" s="10"/>
    </row>
    <row r="80" spans="3:13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>
  <dimension ref="A2:AB98"/>
  <sheetViews>
    <sheetView workbookViewId="0">
      <selection activeCell="H37" sqref="H37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23208800</v>
      </c>
      <c r="F4" s="29">
        <v>0</v>
      </c>
      <c r="G4" s="13"/>
      <c r="H4" s="22">
        <v>720900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>
      <c r="B5" s="2"/>
      <c r="C5" s="16"/>
      <c r="D5" s="16"/>
      <c r="E5" s="8">
        <f>E4+C5+D5</f>
        <v>23208800</v>
      </c>
      <c r="F5" s="17"/>
      <c r="G5" s="17"/>
      <c r="H5" s="17"/>
      <c r="K5" s="47"/>
      <c r="L5" s="70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44958</v>
      </c>
      <c r="C6" s="17"/>
      <c r="D6" s="17"/>
      <c r="E6" s="9">
        <f t="shared" ref="E6:E68" si="0">E5+C6+D6</f>
        <v>23208800</v>
      </c>
      <c r="F6" s="17"/>
      <c r="G6" s="17"/>
      <c r="H6" s="17">
        <v>250000</v>
      </c>
      <c r="I6" s="10" t="s">
        <v>1740</v>
      </c>
      <c r="J6" s="10"/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44958</v>
      </c>
      <c r="C7" s="17"/>
      <c r="D7" s="17">
        <v>-100000</v>
      </c>
      <c r="E7" s="9">
        <f>E6+C7+D7</f>
        <v>23108800</v>
      </c>
      <c r="F7" s="17"/>
      <c r="G7" s="17"/>
      <c r="H7" s="17"/>
      <c r="I7" s="10" t="s">
        <v>1741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44958</v>
      </c>
      <c r="C8" s="17"/>
      <c r="D8" s="17"/>
      <c r="E8" s="9">
        <f t="shared" si="0"/>
        <v>23108800</v>
      </c>
      <c r="F8" s="17"/>
      <c r="G8" s="17"/>
      <c r="H8" s="17">
        <v>-160000</v>
      </c>
      <c r="I8" s="10" t="s">
        <v>1742</v>
      </c>
      <c r="J8" s="10"/>
      <c r="K8" s="47"/>
      <c r="L8" s="44" t="s">
        <v>1760</v>
      </c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44958</v>
      </c>
      <c r="C9" s="17">
        <v>200000</v>
      </c>
      <c r="D9" s="17"/>
      <c r="E9" s="9">
        <f t="shared" si="0"/>
        <v>23308800</v>
      </c>
      <c r="F9" s="17"/>
      <c r="G9" s="17"/>
      <c r="H9" s="17"/>
      <c r="I9" s="10" t="s">
        <v>1743</v>
      </c>
      <c r="J9" s="10"/>
      <c r="K9" s="69"/>
      <c r="L9" s="82">
        <v>44848</v>
      </c>
      <c r="M9" s="71">
        <v>23277000</v>
      </c>
      <c r="N9" s="76" t="s">
        <v>1770</v>
      </c>
      <c r="O9" s="76"/>
      <c r="P9" s="76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2">
        <v>44958</v>
      </c>
      <c r="C10" s="17">
        <v>30000</v>
      </c>
      <c r="D10" s="17"/>
      <c r="E10" s="9">
        <f t="shared" si="0"/>
        <v>23338800</v>
      </c>
      <c r="F10" s="17"/>
      <c r="G10" s="17"/>
      <c r="H10" s="17"/>
      <c r="I10" s="10" t="s">
        <v>1744</v>
      </c>
      <c r="J10" s="10"/>
      <c r="K10" s="69"/>
      <c r="L10" s="82">
        <v>44985</v>
      </c>
      <c r="M10" s="71">
        <v>-16000000</v>
      </c>
      <c r="N10" s="76" t="s">
        <v>1761</v>
      </c>
      <c r="O10" s="76"/>
      <c r="P10" s="76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44959</v>
      </c>
      <c r="C11" s="17"/>
      <c r="D11" s="17"/>
      <c r="E11" s="9">
        <f t="shared" si="0"/>
        <v>23338800</v>
      </c>
      <c r="F11" s="17"/>
      <c r="G11" s="17"/>
      <c r="H11" s="17">
        <v>350000</v>
      </c>
      <c r="I11" s="10" t="s">
        <v>1745</v>
      </c>
      <c r="J11" s="50"/>
      <c r="K11" s="69"/>
      <c r="L11" s="69"/>
      <c r="M11" s="67">
        <f>SUM(M9:M10)</f>
        <v>7277000</v>
      </c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44960</v>
      </c>
      <c r="C12" s="17"/>
      <c r="D12" s="17"/>
      <c r="E12" s="9">
        <f t="shared" si="0"/>
        <v>23338800</v>
      </c>
      <c r="F12" s="17"/>
      <c r="G12" s="17"/>
      <c r="H12" s="17">
        <v>140000</v>
      </c>
      <c r="I12" s="10" t="s">
        <v>1746</v>
      </c>
      <c r="J12" s="50"/>
      <c r="K12" s="47"/>
      <c r="L12" s="70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44960</v>
      </c>
      <c r="C13" s="17"/>
      <c r="D13" s="17"/>
      <c r="E13" s="9">
        <f t="shared" si="0"/>
        <v>23338800</v>
      </c>
      <c r="F13" s="17"/>
      <c r="G13" s="17"/>
      <c r="H13" s="17">
        <v>280000</v>
      </c>
      <c r="I13" s="10" t="s">
        <v>1747</v>
      </c>
      <c r="J13" s="50"/>
      <c r="K13" s="47"/>
      <c r="L13" s="70" t="s">
        <v>1764</v>
      </c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32">
        <v>44961</v>
      </c>
      <c r="C14" s="17"/>
      <c r="D14" s="17"/>
      <c r="E14" s="9">
        <f t="shared" si="0"/>
        <v>23338800</v>
      </c>
      <c r="F14" s="17"/>
      <c r="G14" s="17"/>
      <c r="H14" s="17">
        <v>700000</v>
      </c>
      <c r="I14" s="10" t="s">
        <v>1748</v>
      </c>
      <c r="J14" s="50"/>
      <c r="K14" s="47"/>
      <c r="L14" s="47">
        <v>44973</v>
      </c>
      <c r="M14" s="70">
        <v>15000000</v>
      </c>
      <c r="N14" s="1" t="s">
        <v>1762</v>
      </c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44963</v>
      </c>
      <c r="C15" s="17"/>
      <c r="D15" s="17">
        <v>-220000</v>
      </c>
      <c r="E15" s="9">
        <f t="shared" si="0"/>
        <v>23118800</v>
      </c>
      <c r="F15" s="17"/>
      <c r="G15" s="17"/>
      <c r="H15" s="17"/>
      <c r="I15" s="10" t="s">
        <v>1707</v>
      </c>
      <c r="J15" s="50"/>
      <c r="K15" s="47"/>
      <c r="L15" s="47">
        <v>44985</v>
      </c>
      <c r="M15" s="70">
        <v>110000000</v>
      </c>
      <c r="N15" s="1" t="s">
        <v>1765</v>
      </c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44963</v>
      </c>
      <c r="C16" s="17"/>
      <c r="D16" s="17">
        <v>-18000</v>
      </c>
      <c r="E16" s="9">
        <f t="shared" si="0"/>
        <v>23100800</v>
      </c>
      <c r="F16" s="17"/>
      <c r="G16" s="17"/>
      <c r="H16" s="17"/>
      <c r="I16" s="10" t="s">
        <v>1749</v>
      </c>
      <c r="J16" s="50"/>
      <c r="K16" s="69"/>
      <c r="L16" s="70"/>
      <c r="M16" s="73">
        <f>SUM(M14:M15)</f>
        <v>125000000</v>
      </c>
      <c r="N16" s="69" t="s">
        <v>1766</v>
      </c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44963</v>
      </c>
      <c r="C17" s="17"/>
      <c r="D17" s="17">
        <v>-2900</v>
      </c>
      <c r="E17" s="9">
        <f t="shared" si="0"/>
        <v>23097900</v>
      </c>
      <c r="F17" s="17"/>
      <c r="G17" s="17"/>
      <c r="H17" s="17"/>
      <c r="I17" s="10" t="s">
        <v>928</v>
      </c>
      <c r="J17" s="50"/>
      <c r="K17" s="47"/>
      <c r="L17" s="70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44964</v>
      </c>
      <c r="C18" s="17">
        <v>100000</v>
      </c>
      <c r="D18" s="17"/>
      <c r="E18" s="9">
        <f t="shared" si="0"/>
        <v>23197900</v>
      </c>
      <c r="F18" s="17"/>
      <c r="G18" s="17"/>
      <c r="H18" s="17"/>
      <c r="I18" s="1" t="s">
        <v>1666</v>
      </c>
      <c r="J18" s="50"/>
      <c r="K18" s="70"/>
      <c r="L18" s="69" t="s">
        <v>1767</v>
      </c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>
        <v>44964</v>
      </c>
      <c r="C19" s="17"/>
      <c r="D19" s="17">
        <v>-1600200</v>
      </c>
      <c r="E19" s="9">
        <f t="shared" si="0"/>
        <v>21597700</v>
      </c>
      <c r="F19" s="17"/>
      <c r="G19" s="17"/>
      <c r="H19" s="17"/>
      <c r="I19" s="10" t="s">
        <v>624</v>
      </c>
      <c r="J19" s="50"/>
      <c r="K19" s="70"/>
      <c r="L19" s="47">
        <v>44419</v>
      </c>
      <c r="M19" s="70">
        <v>100000000</v>
      </c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44967</v>
      </c>
      <c r="C20" s="17"/>
      <c r="D20" s="17">
        <v>-6000</v>
      </c>
      <c r="E20" s="9">
        <f t="shared" si="0"/>
        <v>21591700</v>
      </c>
      <c r="F20" s="17"/>
      <c r="G20" s="17"/>
      <c r="H20" s="17"/>
      <c r="I20" s="10" t="s">
        <v>1750</v>
      </c>
      <c r="J20" s="50"/>
      <c r="K20" s="70"/>
      <c r="L20" s="47">
        <v>44412</v>
      </c>
      <c r="M20" s="70">
        <v>-5000000</v>
      </c>
      <c r="N20" s="69" t="s">
        <v>1769</v>
      </c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44970</v>
      </c>
      <c r="C21" s="17"/>
      <c r="D21" s="17">
        <v>-3000</v>
      </c>
      <c r="E21" s="9">
        <f t="shared" si="0"/>
        <v>21588700</v>
      </c>
      <c r="F21" s="17"/>
      <c r="G21" s="17"/>
      <c r="H21" s="17"/>
      <c r="I21" s="10" t="s">
        <v>928</v>
      </c>
      <c r="J21" s="50"/>
      <c r="K21" s="70"/>
      <c r="L21" s="47">
        <v>44985</v>
      </c>
      <c r="M21" s="67">
        <f>SUM(M19:M20)</f>
        <v>95000000</v>
      </c>
      <c r="N21" s="66" t="s">
        <v>1768</v>
      </c>
      <c r="O21" s="76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44971</v>
      </c>
      <c r="C22" s="17"/>
      <c r="D22" s="17"/>
      <c r="E22" s="9">
        <f t="shared" si="0"/>
        <v>21588700</v>
      </c>
      <c r="F22" s="17"/>
      <c r="G22" s="17"/>
      <c r="H22" s="17">
        <v>300000</v>
      </c>
      <c r="I22" s="1" t="s">
        <v>1751</v>
      </c>
      <c r="J22" s="50"/>
      <c r="K22" s="70"/>
      <c r="L22" s="70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44971</v>
      </c>
      <c r="C23" s="17"/>
      <c r="D23" s="17">
        <v>-27300</v>
      </c>
      <c r="E23" s="9">
        <f t="shared" si="0"/>
        <v>21561400</v>
      </c>
      <c r="F23" s="17"/>
      <c r="G23" s="17"/>
      <c r="H23" s="17"/>
      <c r="I23" s="10" t="s">
        <v>1753</v>
      </c>
      <c r="J23" s="50"/>
      <c r="K23" s="70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44973</v>
      </c>
      <c r="C24" s="17">
        <v>15000000</v>
      </c>
      <c r="D24" s="17"/>
      <c r="E24" s="9">
        <f t="shared" si="0"/>
        <v>36561400</v>
      </c>
      <c r="F24" s="17"/>
      <c r="G24" s="17"/>
      <c r="H24" s="16"/>
      <c r="I24" s="1" t="s">
        <v>1762</v>
      </c>
      <c r="K24" s="70"/>
      <c r="L24" s="69"/>
      <c r="M24" s="69"/>
      <c r="N24" s="70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44973</v>
      </c>
      <c r="C25" s="17"/>
      <c r="D25" s="17">
        <v>-12000</v>
      </c>
      <c r="E25" s="9">
        <f>E24+C25+D25</f>
        <v>36549400</v>
      </c>
      <c r="F25" s="17"/>
      <c r="G25" s="17"/>
      <c r="H25" s="17"/>
      <c r="I25" s="1" t="s">
        <v>1754</v>
      </c>
      <c r="L25" s="20"/>
      <c r="M25" s="69"/>
      <c r="N25" s="70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44977</v>
      </c>
      <c r="C26" s="17"/>
      <c r="D26" s="17"/>
      <c r="E26" s="9">
        <f>E25+C26+D26</f>
        <v>36549400</v>
      </c>
      <c r="F26" s="17"/>
      <c r="G26" s="17"/>
      <c r="H26" s="17">
        <v>-72500</v>
      </c>
      <c r="I26" s="10" t="s">
        <v>62</v>
      </c>
      <c r="L26" s="20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44977</v>
      </c>
      <c r="C27" s="17"/>
      <c r="D27" s="17"/>
      <c r="E27" s="9">
        <f t="shared" si="0"/>
        <v>36549400</v>
      </c>
      <c r="F27" s="17"/>
      <c r="G27" s="17"/>
      <c r="H27" s="17">
        <v>-315600</v>
      </c>
      <c r="I27" s="10" t="s">
        <v>61</v>
      </c>
      <c r="L27" s="20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44977</v>
      </c>
      <c r="C28" s="17"/>
      <c r="D28" s="17">
        <v>-39000</v>
      </c>
      <c r="E28" s="9">
        <f t="shared" si="0"/>
        <v>36510400</v>
      </c>
      <c r="F28" s="17"/>
      <c r="G28" s="17"/>
      <c r="H28" s="17"/>
      <c r="I28" s="1" t="s">
        <v>1019</v>
      </c>
      <c r="L28" s="20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44979</v>
      </c>
      <c r="C29" s="17"/>
      <c r="D29" s="17"/>
      <c r="E29" s="9">
        <f t="shared" si="0"/>
        <v>36510400</v>
      </c>
      <c r="F29" s="17"/>
      <c r="G29" s="17"/>
      <c r="H29" s="17">
        <v>400000</v>
      </c>
      <c r="I29" s="10" t="s">
        <v>1755</v>
      </c>
      <c r="L29" s="20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2">
        <v>44979</v>
      </c>
      <c r="C30" s="17"/>
      <c r="D30" s="17">
        <v>-50000</v>
      </c>
      <c r="E30" s="9">
        <f t="shared" si="0"/>
        <v>36460400</v>
      </c>
      <c r="F30" s="17"/>
      <c r="G30" s="17"/>
      <c r="H30" s="16"/>
      <c r="I30" s="1" t="s">
        <v>1756</v>
      </c>
      <c r="L30" s="20"/>
      <c r="M30" s="72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2">
        <v>44980</v>
      </c>
      <c r="C31" s="17"/>
      <c r="D31" s="17">
        <v>-5500</v>
      </c>
      <c r="E31" s="9">
        <f t="shared" si="0"/>
        <v>36454900</v>
      </c>
      <c r="F31" s="17"/>
      <c r="G31" s="17"/>
      <c r="H31" s="17"/>
      <c r="I31" s="1" t="s">
        <v>1062</v>
      </c>
      <c r="J31" s="20"/>
      <c r="M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>
        <v>44984</v>
      </c>
      <c r="C32" s="17">
        <v>1750000</v>
      </c>
      <c r="D32" s="17"/>
      <c r="E32" s="9">
        <f t="shared" si="0"/>
        <v>38204900</v>
      </c>
      <c r="H32" s="16"/>
      <c r="I32" s="10" t="s">
        <v>1757</v>
      </c>
      <c r="J32" s="20"/>
      <c r="M32" s="72"/>
      <c r="N32" s="72"/>
      <c r="O32" s="69"/>
      <c r="P32" s="70"/>
      <c r="Q32" s="70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>
        <v>44985</v>
      </c>
      <c r="C33" s="17"/>
      <c r="D33" s="17"/>
      <c r="E33" s="9">
        <f t="shared" si="0"/>
        <v>38204900</v>
      </c>
      <c r="H33" s="16">
        <v>-330600</v>
      </c>
      <c r="I33" s="1" t="s">
        <v>1810</v>
      </c>
      <c r="J33" s="20"/>
      <c r="M33" s="72"/>
      <c r="N33" s="72"/>
      <c r="O33" s="69"/>
      <c r="P33" s="70"/>
      <c r="Q33" s="70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>
        <v>44985</v>
      </c>
      <c r="C34" s="17"/>
      <c r="D34" s="17"/>
      <c r="E34" s="9">
        <f>E33+C34+D34</f>
        <v>38204900</v>
      </c>
      <c r="F34" s="17"/>
      <c r="G34" s="17"/>
      <c r="H34" s="17">
        <v>-330600</v>
      </c>
      <c r="I34" s="10" t="s">
        <v>632</v>
      </c>
      <c r="J34" s="20"/>
      <c r="K34" s="70"/>
      <c r="L34" s="69"/>
      <c r="M34" s="69"/>
      <c r="N34" s="69"/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>
        <v>44985</v>
      </c>
      <c r="C35" s="17">
        <v>80000</v>
      </c>
      <c r="D35" s="17"/>
      <c r="E35" s="9">
        <f t="shared" si="0"/>
        <v>38284900</v>
      </c>
      <c r="F35" s="17"/>
      <c r="G35" s="17"/>
      <c r="H35" s="17"/>
      <c r="I35" s="10" t="s">
        <v>1758</v>
      </c>
      <c r="J35" s="20"/>
      <c r="K35" s="70"/>
      <c r="L35" s="69"/>
      <c r="M35" s="69"/>
      <c r="N35" s="69"/>
      <c r="O35" s="69"/>
      <c r="P35" s="69"/>
      <c r="Q35" s="70"/>
      <c r="R35" s="70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>
        <v>44985</v>
      </c>
      <c r="C36" s="17"/>
      <c r="D36" s="17">
        <v>-200000</v>
      </c>
      <c r="E36" s="9">
        <f>E35+C36+D36</f>
        <v>38084900</v>
      </c>
      <c r="F36" s="17"/>
      <c r="G36" s="17"/>
      <c r="H36" s="16"/>
      <c r="I36" s="1" t="s">
        <v>1759</v>
      </c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>
        <v>44985</v>
      </c>
      <c r="C37" s="17"/>
      <c r="D37" s="17"/>
      <c r="E37" s="9">
        <f t="shared" si="0"/>
        <v>38084900</v>
      </c>
      <c r="F37" s="17"/>
      <c r="G37" s="17"/>
      <c r="H37" s="16">
        <v>7277000</v>
      </c>
      <c r="I37" s="10" t="s">
        <v>1760</v>
      </c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>
        <v>44985</v>
      </c>
      <c r="C38" s="17">
        <v>110000000</v>
      </c>
      <c r="D38" s="17"/>
      <c r="E38" s="9">
        <f t="shared" si="0"/>
        <v>148084900</v>
      </c>
      <c r="F38" s="17"/>
      <c r="G38" s="17"/>
      <c r="H38" s="17"/>
      <c r="I38" s="1" t="s">
        <v>1765</v>
      </c>
      <c r="K38" s="69"/>
      <c r="L38" s="69"/>
      <c r="M38" s="69"/>
      <c r="N38" s="72"/>
      <c r="O38" s="69"/>
      <c r="P38" s="70"/>
      <c r="Q38" s="70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>
        <v>44985</v>
      </c>
      <c r="C39" s="17"/>
      <c r="D39" s="17">
        <v>-95000000</v>
      </c>
      <c r="E39" s="9">
        <f>E38+C39+D39</f>
        <v>53084900</v>
      </c>
      <c r="F39" s="17"/>
      <c r="G39" s="17"/>
      <c r="H39" s="16"/>
      <c r="I39" s="1" t="s">
        <v>1763</v>
      </c>
      <c r="M39" s="69"/>
      <c r="N39" s="72"/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>
        <v>44985</v>
      </c>
      <c r="C40" s="17"/>
      <c r="D40" s="17"/>
      <c r="E40" s="8">
        <f>E39+C40+D40</f>
        <v>53084900</v>
      </c>
      <c r="F40" s="17"/>
      <c r="G40" s="17"/>
      <c r="H40" s="16">
        <v>6000000</v>
      </c>
      <c r="I40" s="1" t="s">
        <v>1771</v>
      </c>
      <c r="M40" s="70"/>
      <c r="P40" s="20"/>
      <c r="R40" s="20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>E40+C41+D41</f>
        <v>53084900</v>
      </c>
      <c r="F41" s="17"/>
      <c r="G41" s="17"/>
      <c r="H41" s="16">
        <v>-2500000</v>
      </c>
      <c r="I41" s="10" t="s">
        <v>41</v>
      </c>
      <c r="M41" s="70"/>
      <c r="P41" s="20"/>
      <c r="Q41" s="4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>
        <v>-2500000</v>
      </c>
      <c r="E42" s="9">
        <f t="shared" si="0"/>
        <v>50584900</v>
      </c>
      <c r="F42" s="17"/>
      <c r="G42" s="17"/>
      <c r="H42" s="16"/>
      <c r="I42" s="10" t="s">
        <v>42</v>
      </c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 t="shared" si="0"/>
        <v>50584900</v>
      </c>
      <c r="F43" s="17"/>
      <c r="G43" s="17"/>
      <c r="H43" s="17"/>
      <c r="I43" s="10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28" t="s">
        <v>47</v>
      </c>
      <c r="C44" s="22"/>
      <c r="D44" s="22"/>
      <c r="E44" s="14">
        <f t="shared" si="0"/>
        <v>50584900</v>
      </c>
      <c r="F44" s="22"/>
      <c r="G44" s="22"/>
      <c r="H44" s="22">
        <f>SUM(H4:H43)</f>
        <v>12708600</v>
      </c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50584900</v>
      </c>
      <c r="F45" s="17"/>
      <c r="G45" s="17"/>
      <c r="H45" s="17"/>
      <c r="I45" s="10"/>
      <c r="J45" s="20"/>
      <c r="K45" s="70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50584900</v>
      </c>
      <c r="F46" s="17"/>
      <c r="G46" s="17"/>
      <c r="H46" s="17"/>
      <c r="I46" s="10"/>
      <c r="J46" s="20"/>
      <c r="K46" s="70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50584900</v>
      </c>
      <c r="F47" s="17"/>
      <c r="G47" s="17"/>
      <c r="H47" s="16"/>
      <c r="I47" s="10"/>
      <c r="J47" s="20"/>
      <c r="K47" s="70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50584900</v>
      </c>
      <c r="F48" s="17"/>
      <c r="G48" s="17"/>
      <c r="H48" s="16"/>
      <c r="I48" s="10"/>
      <c r="J48" s="20"/>
      <c r="K48" s="70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50584900</v>
      </c>
      <c r="F49" s="17"/>
      <c r="G49" s="17"/>
      <c r="H49" s="17"/>
      <c r="I49" s="10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50584900</v>
      </c>
      <c r="F50" s="17"/>
      <c r="G50" s="17"/>
      <c r="H50" s="17"/>
      <c r="I50" s="10" t="s">
        <v>1739</v>
      </c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50584900</v>
      </c>
      <c r="F51" s="17"/>
      <c r="G51" s="17"/>
      <c r="H51" s="17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50584900</v>
      </c>
      <c r="F52" s="17"/>
      <c r="G52" s="17"/>
      <c r="H52" s="16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50584900</v>
      </c>
      <c r="F53" s="17"/>
      <c r="G53" s="17"/>
      <c r="H53" s="16"/>
      <c r="J53" s="10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50584900</v>
      </c>
      <c r="F54" s="17"/>
      <c r="G54" s="17"/>
      <c r="H54" s="16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50584900</v>
      </c>
      <c r="F55" s="17"/>
      <c r="G55" s="17"/>
      <c r="H55" s="16"/>
      <c r="J55" s="10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2"/>
      <c r="C56" s="16"/>
      <c r="D56" s="16"/>
      <c r="E56" s="8">
        <f t="shared" si="0"/>
        <v>50584900</v>
      </c>
      <c r="F56" s="17"/>
      <c r="G56" s="17"/>
      <c r="H56" s="16"/>
      <c r="J56" s="10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2"/>
      <c r="C57" s="16"/>
      <c r="D57" s="16"/>
      <c r="E57" s="9">
        <f t="shared" si="0"/>
        <v>50584900</v>
      </c>
      <c r="F57" s="17"/>
      <c r="G57" s="17"/>
      <c r="H57" s="16"/>
      <c r="J57" s="10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39"/>
      <c r="C58" s="36"/>
      <c r="D58" s="36"/>
      <c r="E58" s="9">
        <f t="shared" si="0"/>
        <v>50584900</v>
      </c>
      <c r="F58" s="36"/>
      <c r="G58" s="36"/>
      <c r="H58" s="16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50584900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2"/>
      <c r="C60" s="16"/>
      <c r="D60" s="16"/>
      <c r="E60" s="9">
        <f t="shared" si="0"/>
        <v>50584900</v>
      </c>
      <c r="F60" s="17"/>
      <c r="G60" s="17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A61" s="44"/>
      <c r="B61" s="44"/>
      <c r="C61" s="43"/>
      <c r="D61" s="43">
        <v>-33900</v>
      </c>
      <c r="E61" s="8">
        <f t="shared" si="0"/>
        <v>50551000</v>
      </c>
      <c r="F61" s="43"/>
      <c r="G61" s="43"/>
      <c r="H61" s="43"/>
      <c r="I61" s="44" t="s">
        <v>263</v>
      </c>
      <c r="K61" s="17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39"/>
      <c r="C62" s="17"/>
      <c r="D62" s="17"/>
      <c r="E62" s="9">
        <f t="shared" si="0"/>
        <v>50551000</v>
      </c>
      <c r="F62" s="17"/>
      <c r="G62" s="17"/>
      <c r="H62" s="17"/>
      <c r="I62" s="10"/>
      <c r="K62" s="16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C63" s="16"/>
      <c r="D63" s="16">
        <v>-50000000</v>
      </c>
      <c r="E63" s="9">
        <f t="shared" si="0"/>
        <v>551000</v>
      </c>
      <c r="F63" s="16"/>
      <c r="G63" s="16"/>
      <c r="H63" s="16"/>
      <c r="I63" s="1" t="s">
        <v>557</v>
      </c>
      <c r="K63" s="16"/>
      <c r="L63" s="16"/>
    </row>
    <row r="64" spans="1:28">
      <c r="C64" s="16"/>
      <c r="D64" s="16"/>
      <c r="E64" s="8">
        <f t="shared" si="0"/>
        <v>551000</v>
      </c>
      <c r="F64" s="16"/>
      <c r="G64" s="16"/>
      <c r="H64" s="16"/>
      <c r="I64" s="2"/>
    </row>
    <row r="65" spans="3:13">
      <c r="C65" s="16"/>
      <c r="D65" s="16"/>
      <c r="E65" s="9">
        <f t="shared" si="0"/>
        <v>551000</v>
      </c>
      <c r="F65" s="16"/>
      <c r="G65" s="16"/>
      <c r="H65" s="16"/>
      <c r="J65" s="4"/>
    </row>
    <row r="66" spans="3:13">
      <c r="C66" s="16"/>
      <c r="D66" s="16"/>
      <c r="E66" s="9">
        <f t="shared" si="0"/>
        <v>551000</v>
      </c>
      <c r="F66" s="16"/>
      <c r="G66" s="16"/>
      <c r="H66" s="16"/>
      <c r="J66" s="4"/>
      <c r="K66" s="2"/>
      <c r="L66" s="20"/>
    </row>
    <row r="67" spans="3:13">
      <c r="C67" s="16"/>
      <c r="D67" s="16"/>
      <c r="E67" s="8">
        <f t="shared" si="0"/>
        <v>551000</v>
      </c>
      <c r="F67" s="16"/>
      <c r="G67" s="16"/>
      <c r="H67" s="16"/>
      <c r="J67" s="32"/>
      <c r="K67" s="17"/>
      <c r="L67" s="10"/>
      <c r="M67" s="10"/>
    </row>
    <row r="68" spans="3:13">
      <c r="C68" s="4"/>
      <c r="D68" s="16"/>
      <c r="E68" s="9">
        <f t="shared" si="0"/>
        <v>551000</v>
      </c>
      <c r="F68" s="16"/>
      <c r="G68" s="16"/>
      <c r="H68" s="16"/>
      <c r="J68" s="32"/>
      <c r="K68" s="17"/>
      <c r="L68" s="10"/>
      <c r="M68" s="10"/>
    </row>
    <row r="69" spans="3:13">
      <c r="C69" s="4"/>
      <c r="D69" s="4"/>
      <c r="E69" s="8"/>
      <c r="F69" s="4"/>
      <c r="G69" s="4"/>
      <c r="H69" s="17">
        <v>200000</v>
      </c>
      <c r="I69" s="10" t="s">
        <v>1450</v>
      </c>
      <c r="J69" s="32"/>
      <c r="K69" s="17"/>
      <c r="L69" s="10"/>
      <c r="M69" s="10"/>
    </row>
    <row r="70" spans="3:13">
      <c r="C70" s="4"/>
      <c r="D70" s="4"/>
      <c r="E70" s="8"/>
      <c r="F70" s="4"/>
      <c r="G70" s="4"/>
      <c r="H70" s="17"/>
      <c r="J70" s="32"/>
      <c r="K70" s="17"/>
      <c r="L70" s="10"/>
      <c r="M70" s="10"/>
    </row>
    <row r="71" spans="3:13">
      <c r="C71" s="4"/>
      <c r="D71" s="4"/>
      <c r="E71" s="8"/>
      <c r="F71" s="4"/>
      <c r="G71" s="4"/>
      <c r="J71" s="32"/>
      <c r="K71" s="17"/>
      <c r="L71" s="10"/>
      <c r="M71" s="10"/>
    </row>
    <row r="72" spans="3:13">
      <c r="C72" s="4"/>
      <c r="D72" s="4"/>
      <c r="E72" s="8"/>
      <c r="F72" s="4"/>
      <c r="G72" s="4"/>
      <c r="J72" s="10"/>
      <c r="K72" s="17"/>
      <c r="L72" s="10"/>
      <c r="M72" s="10"/>
    </row>
    <row r="73" spans="3:13">
      <c r="C73" s="4"/>
      <c r="D73" s="4"/>
      <c r="E73" s="8"/>
      <c r="F73" s="4"/>
      <c r="G73" s="4"/>
      <c r="J73" s="10"/>
      <c r="K73" s="17"/>
      <c r="L73" s="10"/>
      <c r="M73" s="10"/>
    </row>
    <row r="74" spans="3:13">
      <c r="C74" s="4"/>
      <c r="D74" s="4"/>
      <c r="E74" s="8"/>
      <c r="F74" s="4"/>
      <c r="G74" s="4"/>
      <c r="H74" s="10"/>
      <c r="I74" s="10"/>
      <c r="J74" s="10"/>
      <c r="K74" s="17"/>
      <c r="L74" s="10"/>
      <c r="M74" s="10"/>
    </row>
    <row r="75" spans="3:13">
      <c r="E75" s="7"/>
      <c r="H75" s="17"/>
      <c r="I75" s="10"/>
      <c r="J75" s="10"/>
      <c r="K75" s="17"/>
      <c r="L75" s="10"/>
      <c r="M75" s="10"/>
    </row>
    <row r="76" spans="3:13">
      <c r="E76" s="7"/>
      <c r="H76" s="17"/>
      <c r="I76" s="10"/>
      <c r="J76" s="10"/>
      <c r="K76" s="17"/>
      <c r="L76" s="10"/>
      <c r="M76" s="10"/>
    </row>
    <row r="77" spans="3:13">
      <c r="E77" s="7"/>
      <c r="H77" s="17"/>
      <c r="I77" s="10"/>
      <c r="J77" s="10"/>
      <c r="K77" s="17"/>
      <c r="L77" s="10"/>
      <c r="M77" s="10"/>
    </row>
    <row r="78" spans="3:13">
      <c r="H78" s="17"/>
      <c r="I78" s="10"/>
      <c r="J78" s="10"/>
      <c r="K78" s="17"/>
      <c r="L78" s="10"/>
      <c r="M78" s="10"/>
    </row>
    <row r="79" spans="3:13">
      <c r="H79" s="17"/>
      <c r="I79" s="10"/>
      <c r="J79" s="10"/>
      <c r="K79" s="17"/>
      <c r="L79" s="10"/>
      <c r="M79" s="10"/>
    </row>
    <row r="80" spans="3:13">
      <c r="H80" s="17"/>
      <c r="I80" s="10"/>
      <c r="J80" s="32"/>
      <c r="K80" s="17"/>
      <c r="L80" s="10"/>
      <c r="M80" s="10"/>
    </row>
    <row r="81" spans="8:13">
      <c r="H81" s="17"/>
      <c r="I81" s="10"/>
      <c r="J81" s="32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0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7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36"/>
      <c r="L93" s="48"/>
      <c r="M93" s="10"/>
    </row>
    <row r="94" spans="8:13">
      <c r="H94" s="17"/>
      <c r="I94" s="10"/>
      <c r="J94" s="32"/>
      <c r="K94" s="36"/>
      <c r="L94" s="81"/>
      <c r="M94" s="10"/>
    </row>
    <row r="95" spans="8:13">
      <c r="H95" s="17"/>
      <c r="I95" s="10"/>
      <c r="J95" s="32"/>
      <c r="K95" s="17"/>
      <c r="L95" s="10"/>
      <c r="M95" s="10"/>
    </row>
    <row r="96" spans="8:13">
      <c r="H96" s="17"/>
      <c r="I96" s="10"/>
      <c r="J96" s="32"/>
      <c r="K96" s="17"/>
      <c r="L96" s="10"/>
      <c r="M96" s="10"/>
    </row>
    <row r="97" spans="8:13">
      <c r="H97" s="17"/>
      <c r="I97" s="10"/>
      <c r="J97" s="32"/>
      <c r="K97" s="10"/>
      <c r="L97" s="10"/>
      <c r="M97" s="10"/>
    </row>
    <row r="98" spans="8:13">
      <c r="H98" s="10"/>
      <c r="I98" s="10"/>
      <c r="J98" s="10"/>
      <c r="K98" s="10"/>
      <c r="L98" s="10"/>
      <c r="M98" s="10"/>
    </row>
  </sheetData>
  <pageMargins left="0.7" right="0.7" top="0.75" bottom="0.75" header="0.3" footer="0.3"/>
  <pageSetup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>
  <dimension ref="A2:AB99"/>
  <sheetViews>
    <sheetView workbookViewId="0">
      <selection activeCell="I17" sqref="I17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50584900</v>
      </c>
      <c r="F4" s="29">
        <v>0</v>
      </c>
      <c r="G4" s="13"/>
      <c r="H4" s="22">
        <v>12708600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>
      <c r="B5" s="2"/>
      <c r="C5" s="16"/>
      <c r="D5" s="16"/>
      <c r="E5" s="8">
        <f>E4+C5+D5</f>
        <v>50584900</v>
      </c>
      <c r="F5" s="17"/>
      <c r="G5" s="17"/>
      <c r="H5" s="17"/>
      <c r="K5" s="47"/>
      <c r="L5" s="70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44987</v>
      </c>
      <c r="C6" s="17"/>
      <c r="D6" s="17"/>
      <c r="E6" s="9">
        <f t="shared" ref="E6:E69" si="0">E5+C6+D6</f>
        <v>50584900</v>
      </c>
      <c r="F6" s="17"/>
      <c r="G6" s="17"/>
      <c r="H6" s="17">
        <v>710000</v>
      </c>
      <c r="I6" s="10" t="s">
        <v>1748</v>
      </c>
      <c r="J6" s="10"/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44987</v>
      </c>
      <c r="C7" s="17"/>
      <c r="D7" s="17">
        <v>-240000</v>
      </c>
      <c r="E7" s="9">
        <f>E6+C7+D7</f>
        <v>50344900</v>
      </c>
      <c r="F7" s="17"/>
      <c r="G7" s="17"/>
      <c r="H7" s="17"/>
      <c r="I7" s="10" t="s">
        <v>1707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44987</v>
      </c>
      <c r="C8" s="17"/>
      <c r="D8" s="17">
        <v>-19600</v>
      </c>
      <c r="E8" s="9">
        <f t="shared" si="0"/>
        <v>50325300</v>
      </c>
      <c r="F8" s="17"/>
      <c r="G8" s="17"/>
      <c r="H8" s="17"/>
      <c r="I8" s="10" t="s">
        <v>1773</v>
      </c>
      <c r="J8" s="10"/>
      <c r="K8" s="47"/>
      <c r="L8" s="44" t="s">
        <v>1760</v>
      </c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44991</v>
      </c>
      <c r="C9" s="17"/>
      <c r="D9" s="17"/>
      <c r="E9" s="9">
        <f t="shared" si="0"/>
        <v>50325300</v>
      </c>
      <c r="F9" s="17"/>
      <c r="G9" s="17"/>
      <c r="H9" s="17">
        <v>-6000</v>
      </c>
      <c r="I9" s="10" t="s">
        <v>1774</v>
      </c>
      <c r="J9" s="10"/>
      <c r="K9" s="69"/>
      <c r="L9" s="82">
        <v>44848</v>
      </c>
      <c r="M9" s="71">
        <v>23277000</v>
      </c>
      <c r="N9" s="76" t="s">
        <v>1770</v>
      </c>
      <c r="O9" s="76"/>
      <c r="P9" s="76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2">
        <v>44991</v>
      </c>
      <c r="C10" s="17"/>
      <c r="D10" s="17"/>
      <c r="E10" s="9">
        <f t="shared" si="0"/>
        <v>50325300</v>
      </c>
      <c r="F10" s="17"/>
      <c r="G10" s="17"/>
      <c r="H10" s="17">
        <v>-145200</v>
      </c>
      <c r="I10" s="10" t="s">
        <v>1775</v>
      </c>
      <c r="J10" s="10"/>
      <c r="K10" s="69"/>
      <c r="L10" s="82">
        <v>44985</v>
      </c>
      <c r="M10" s="71">
        <v>-16000000</v>
      </c>
      <c r="N10" s="76" t="s">
        <v>1761</v>
      </c>
      <c r="O10" s="76"/>
      <c r="P10" s="76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44991</v>
      </c>
      <c r="C11" s="17"/>
      <c r="D11" s="17"/>
      <c r="E11" s="9">
        <f t="shared" si="0"/>
        <v>50325300</v>
      </c>
      <c r="F11" s="17"/>
      <c r="G11" s="17"/>
      <c r="H11" s="17">
        <v>-127000</v>
      </c>
      <c r="I11" s="10" t="s">
        <v>1776</v>
      </c>
      <c r="J11" s="50"/>
      <c r="K11" s="69"/>
      <c r="L11" s="69"/>
      <c r="M11" s="67">
        <f>SUM(M9:M10)</f>
        <v>7277000</v>
      </c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44991</v>
      </c>
      <c r="C12" s="17"/>
      <c r="D12" s="17"/>
      <c r="E12" s="9">
        <f t="shared" si="0"/>
        <v>50325300</v>
      </c>
      <c r="F12" s="17"/>
      <c r="G12" s="17"/>
      <c r="H12" s="17">
        <v>-166300</v>
      </c>
      <c r="I12" s="10" t="s">
        <v>1777</v>
      </c>
      <c r="J12" s="50"/>
      <c r="K12" s="47"/>
      <c r="L12" s="70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44992</v>
      </c>
      <c r="C13" s="17">
        <v>100000</v>
      </c>
      <c r="D13" s="17"/>
      <c r="E13" s="9">
        <f t="shared" si="0"/>
        <v>50425300</v>
      </c>
      <c r="F13" s="17"/>
      <c r="G13" s="17"/>
      <c r="H13" s="17"/>
      <c r="I13" s="10" t="s">
        <v>1666</v>
      </c>
      <c r="J13" s="50"/>
      <c r="K13" s="47"/>
      <c r="L13" s="70" t="s">
        <v>1764</v>
      </c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32">
        <v>44992</v>
      </c>
      <c r="C14" s="17"/>
      <c r="D14" s="17"/>
      <c r="E14" s="9">
        <f t="shared" si="0"/>
        <v>50425300</v>
      </c>
      <c r="F14" s="17"/>
      <c r="G14" s="17"/>
      <c r="H14" s="17">
        <v>800000</v>
      </c>
      <c r="I14" s="10" t="s">
        <v>1778</v>
      </c>
      <c r="J14" s="50"/>
      <c r="K14" s="47"/>
      <c r="L14" s="47">
        <v>44973</v>
      </c>
      <c r="M14" s="70">
        <v>15000000</v>
      </c>
      <c r="N14" s="1" t="s">
        <v>1762</v>
      </c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44992</v>
      </c>
      <c r="C15" s="17"/>
      <c r="D15" s="17"/>
      <c r="E15" s="9">
        <f t="shared" si="0"/>
        <v>50425300</v>
      </c>
      <c r="F15" s="17"/>
      <c r="G15" s="17"/>
      <c r="H15" s="17">
        <v>6000000</v>
      </c>
      <c r="I15" s="10" t="s">
        <v>1395</v>
      </c>
      <c r="J15" s="50"/>
      <c r="K15" s="47"/>
      <c r="L15" s="47">
        <v>44985</v>
      </c>
      <c r="M15" s="70">
        <v>110000000</v>
      </c>
      <c r="N15" s="1" t="s">
        <v>1765</v>
      </c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44993</v>
      </c>
      <c r="C16" s="17"/>
      <c r="D16" s="17"/>
      <c r="E16" s="9">
        <f t="shared" si="0"/>
        <v>50425300</v>
      </c>
      <c r="F16" s="17"/>
      <c r="G16" s="17"/>
      <c r="H16" s="17">
        <v>-400000</v>
      </c>
      <c r="I16" s="10" t="s">
        <v>1779</v>
      </c>
      <c r="J16" s="50"/>
      <c r="K16" s="69"/>
      <c r="L16" s="70"/>
      <c r="M16" s="73">
        <f>SUM(M14:M15)</f>
        <v>125000000</v>
      </c>
      <c r="N16" s="69" t="s">
        <v>1766</v>
      </c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2">
        <v>44993</v>
      </c>
      <c r="C17" s="17"/>
      <c r="D17" s="17"/>
      <c r="E17" s="9">
        <f t="shared" si="0"/>
        <v>50425300</v>
      </c>
      <c r="F17" s="17"/>
      <c r="G17" s="17"/>
      <c r="H17" s="17">
        <v>-12000</v>
      </c>
      <c r="I17" s="1" t="s">
        <v>1780</v>
      </c>
      <c r="J17" s="50"/>
      <c r="K17" s="47"/>
      <c r="L17" s="70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2">
        <v>44993</v>
      </c>
      <c r="C18" s="17"/>
      <c r="D18" s="17"/>
      <c r="E18" s="9">
        <f t="shared" si="0"/>
        <v>50425300</v>
      </c>
      <c r="F18" s="17"/>
      <c r="G18" s="17"/>
      <c r="H18" s="17">
        <v>-5200</v>
      </c>
      <c r="I18" s="1" t="s">
        <v>1781</v>
      </c>
      <c r="J18" s="50"/>
      <c r="K18" s="70"/>
      <c r="L18" s="69" t="s">
        <v>1767</v>
      </c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44993</v>
      </c>
      <c r="C19" s="17"/>
      <c r="D19" s="17"/>
      <c r="E19" s="9">
        <f t="shared" si="0"/>
        <v>50425300</v>
      </c>
      <c r="F19" s="17"/>
      <c r="G19" s="17"/>
      <c r="H19" s="17">
        <v>-3000</v>
      </c>
      <c r="I19" s="1" t="s">
        <v>1781</v>
      </c>
      <c r="J19" s="50"/>
      <c r="K19" s="70"/>
      <c r="L19" s="47">
        <v>44419</v>
      </c>
      <c r="M19" s="70">
        <v>100000000</v>
      </c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44993</v>
      </c>
      <c r="C20" s="17"/>
      <c r="D20" s="17"/>
      <c r="E20" s="9">
        <f t="shared" si="0"/>
        <v>50425300</v>
      </c>
      <c r="F20" s="17"/>
      <c r="G20" s="17"/>
      <c r="H20" s="17">
        <v>-568000</v>
      </c>
      <c r="I20" s="10" t="s">
        <v>1782</v>
      </c>
      <c r="J20" s="50"/>
      <c r="K20" s="70"/>
      <c r="L20" s="47">
        <v>44412</v>
      </c>
      <c r="M20" s="70">
        <v>-5000000</v>
      </c>
      <c r="N20" s="69" t="s">
        <v>1769</v>
      </c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44994</v>
      </c>
      <c r="C21" s="17"/>
      <c r="D21" s="17"/>
      <c r="E21" s="9">
        <f t="shared" si="0"/>
        <v>50425300</v>
      </c>
      <c r="F21" s="17"/>
      <c r="G21" s="17"/>
      <c r="H21" s="17">
        <v>-62900</v>
      </c>
      <c r="I21" s="10" t="s">
        <v>62</v>
      </c>
      <c r="J21" s="50"/>
      <c r="K21" s="70"/>
      <c r="L21" s="47">
        <v>44985</v>
      </c>
      <c r="M21" s="67">
        <f>SUM(M19:M20)</f>
        <v>95000000</v>
      </c>
      <c r="N21" s="66" t="s">
        <v>1768</v>
      </c>
      <c r="O21" s="76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44995</v>
      </c>
      <c r="C22" s="17">
        <v>1000000</v>
      </c>
      <c r="D22" s="17"/>
      <c r="E22" s="9">
        <f t="shared" si="0"/>
        <v>51425300</v>
      </c>
      <c r="F22" s="17"/>
      <c r="G22" s="17"/>
      <c r="H22" s="17"/>
      <c r="I22" s="1" t="s">
        <v>1784</v>
      </c>
      <c r="J22" s="50"/>
      <c r="K22" s="70"/>
      <c r="L22" s="70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44998</v>
      </c>
      <c r="C23" s="17"/>
      <c r="D23" s="17"/>
      <c r="E23" s="9">
        <f t="shared" si="0"/>
        <v>51425300</v>
      </c>
      <c r="F23" s="17"/>
      <c r="G23" s="17"/>
      <c r="H23" s="17">
        <v>-97000</v>
      </c>
      <c r="I23" s="1" t="s">
        <v>1834</v>
      </c>
      <c r="J23" s="50"/>
      <c r="K23" s="70"/>
      <c r="L23" s="70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>
        <v>44999</v>
      </c>
      <c r="C24" s="17"/>
      <c r="D24" s="17">
        <v>-5500</v>
      </c>
      <c r="E24" s="9">
        <f t="shared" si="0"/>
        <v>51419800</v>
      </c>
      <c r="F24" s="17"/>
      <c r="G24" s="17"/>
      <c r="H24" s="17"/>
      <c r="I24" s="1" t="s">
        <v>1062</v>
      </c>
      <c r="J24" s="50"/>
      <c r="K24" s="70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44999</v>
      </c>
      <c r="C25" s="17">
        <v>30000</v>
      </c>
      <c r="D25" s="17"/>
      <c r="E25" s="9">
        <f t="shared" si="0"/>
        <v>51449800</v>
      </c>
      <c r="F25" s="17"/>
      <c r="G25" s="17"/>
      <c r="H25" s="16"/>
      <c r="I25" s="1" t="s">
        <v>1744</v>
      </c>
      <c r="K25" s="70"/>
      <c r="L25" s="69"/>
      <c r="M25" s="69"/>
      <c r="N25" s="70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45000</v>
      </c>
      <c r="C26" s="17">
        <v>42500</v>
      </c>
      <c r="D26" s="17"/>
      <c r="E26" s="9">
        <f t="shared" si="0"/>
        <v>51492300</v>
      </c>
      <c r="F26" s="17"/>
      <c r="G26" s="17"/>
      <c r="H26" s="17"/>
      <c r="I26" s="1" t="s">
        <v>1785</v>
      </c>
      <c r="L26" s="20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45000</v>
      </c>
      <c r="C27" s="17">
        <v>800000</v>
      </c>
      <c r="D27" s="17"/>
      <c r="E27" s="9">
        <f t="shared" si="0"/>
        <v>52292300</v>
      </c>
      <c r="F27" s="17"/>
      <c r="G27" s="17"/>
      <c r="H27" s="17"/>
      <c r="I27" s="10" t="s">
        <v>1786</v>
      </c>
      <c r="L27" s="20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45000</v>
      </c>
      <c r="C28" s="17"/>
      <c r="D28" s="17"/>
      <c r="E28" s="9">
        <f t="shared" si="0"/>
        <v>52292300</v>
      </c>
      <c r="F28" s="17"/>
      <c r="G28" s="17"/>
      <c r="H28" s="17">
        <v>140000</v>
      </c>
      <c r="I28" s="10" t="s">
        <v>1786</v>
      </c>
      <c r="L28" s="20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45002</v>
      </c>
      <c r="C29" s="17"/>
      <c r="D29" s="17"/>
      <c r="E29" s="9">
        <f t="shared" si="0"/>
        <v>52292300</v>
      </c>
      <c r="F29" s="17"/>
      <c r="G29" s="17"/>
      <c r="H29" s="17">
        <v>300000</v>
      </c>
      <c r="I29" s="10" t="s">
        <v>1787</v>
      </c>
      <c r="L29" s="20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2">
        <v>45002</v>
      </c>
      <c r="C30" s="17"/>
      <c r="D30" s="17">
        <v>-105200</v>
      </c>
      <c r="E30" s="9">
        <f t="shared" si="0"/>
        <v>52187100</v>
      </c>
      <c r="F30" s="17"/>
      <c r="G30" s="17"/>
      <c r="H30" s="17"/>
      <c r="I30" s="1" t="s">
        <v>1788</v>
      </c>
      <c r="L30" s="20"/>
      <c r="M30" s="69"/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2">
        <v>45002</v>
      </c>
      <c r="C31" s="17"/>
      <c r="D31" s="17">
        <v>-40000</v>
      </c>
      <c r="E31" s="9">
        <f t="shared" si="0"/>
        <v>52147100</v>
      </c>
      <c r="F31" s="17"/>
      <c r="G31" s="17"/>
      <c r="H31" s="16"/>
      <c r="I31" s="1" t="s">
        <v>1789</v>
      </c>
      <c r="L31" s="20"/>
      <c r="M31" s="72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>
        <v>44642</v>
      </c>
      <c r="C32" s="17"/>
      <c r="D32" s="17"/>
      <c r="E32" s="9">
        <f t="shared" si="0"/>
        <v>52147100</v>
      </c>
      <c r="F32" s="17"/>
      <c r="G32" s="17"/>
      <c r="H32" s="17">
        <v>-227500</v>
      </c>
      <c r="I32" s="10" t="s">
        <v>917</v>
      </c>
      <c r="J32" s="20"/>
      <c r="M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2">
        <v>44642</v>
      </c>
      <c r="C33" s="17"/>
      <c r="D33" s="17"/>
      <c r="E33" s="9">
        <f t="shared" si="0"/>
        <v>52147100</v>
      </c>
      <c r="H33" s="16">
        <v>-184800</v>
      </c>
      <c r="I33" s="1" t="s">
        <v>977</v>
      </c>
      <c r="J33" s="20"/>
      <c r="M33" s="72"/>
      <c r="N33" s="72"/>
      <c r="O33" s="69"/>
      <c r="P33" s="70"/>
      <c r="Q33" s="70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>
        <v>45008</v>
      </c>
      <c r="C34" s="17"/>
      <c r="D34" s="17">
        <v>-200000</v>
      </c>
      <c r="E34" s="9">
        <f t="shared" si="0"/>
        <v>51947100</v>
      </c>
      <c r="H34" s="16"/>
      <c r="I34" s="1" t="s">
        <v>1790</v>
      </c>
      <c r="J34" s="20"/>
      <c r="M34" s="72"/>
      <c r="N34" s="72"/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>
        <v>45009</v>
      </c>
      <c r="C35" s="17"/>
      <c r="D35" s="17"/>
      <c r="E35" s="9">
        <f t="shared" si="0"/>
        <v>51947100</v>
      </c>
      <c r="F35" s="17"/>
      <c r="G35" s="17"/>
      <c r="H35" s="17">
        <v>90000</v>
      </c>
      <c r="I35" s="10" t="s">
        <v>1791</v>
      </c>
      <c r="J35" s="20"/>
      <c r="K35" s="70"/>
      <c r="L35" s="69"/>
      <c r="M35" s="69"/>
      <c r="N35" s="69"/>
      <c r="O35" s="69"/>
      <c r="P35" s="70"/>
      <c r="Q35" s="70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>
        <v>45012</v>
      </c>
      <c r="C36" s="17">
        <v>300000</v>
      </c>
      <c r="D36" s="17"/>
      <c r="E36" s="9">
        <f t="shared" si="0"/>
        <v>52247100</v>
      </c>
      <c r="F36" s="17"/>
      <c r="G36" s="17"/>
      <c r="H36" s="17"/>
      <c r="I36" s="10" t="s">
        <v>1792</v>
      </c>
      <c r="J36" s="20"/>
      <c r="K36" s="70"/>
      <c r="L36" s="69"/>
      <c r="M36" s="69"/>
      <c r="N36" s="69"/>
      <c r="O36" s="69"/>
      <c r="P36" s="69"/>
      <c r="Q36" s="70"/>
      <c r="R36" s="70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2">
        <v>45014</v>
      </c>
      <c r="C37" s="17"/>
      <c r="D37" s="17"/>
      <c r="E37" s="9">
        <f t="shared" si="0"/>
        <v>52247100</v>
      </c>
      <c r="F37" s="17"/>
      <c r="G37" s="17"/>
      <c r="H37" s="16">
        <v>-36600</v>
      </c>
      <c r="I37" s="1" t="s">
        <v>1793</v>
      </c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>
        <v>45014</v>
      </c>
      <c r="C38" s="17"/>
      <c r="D38" s="17"/>
      <c r="E38" s="9">
        <f t="shared" si="0"/>
        <v>52247100</v>
      </c>
      <c r="F38" s="17"/>
      <c r="G38" s="17"/>
      <c r="H38" s="16">
        <v>-330600</v>
      </c>
      <c r="I38" s="1" t="s">
        <v>1809</v>
      </c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>
        <v>45014</v>
      </c>
      <c r="C39" s="17"/>
      <c r="D39" s="17"/>
      <c r="E39" s="9">
        <f t="shared" si="0"/>
        <v>52247100</v>
      </c>
      <c r="F39" s="17"/>
      <c r="G39" s="17"/>
      <c r="H39" s="17">
        <v>-330600</v>
      </c>
      <c r="I39" s="10" t="s">
        <v>689</v>
      </c>
      <c r="K39" s="69"/>
      <c r="L39" s="69"/>
      <c r="M39" s="69"/>
      <c r="N39" s="72"/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>
        <v>45014</v>
      </c>
      <c r="C40" s="17"/>
      <c r="D40" s="17">
        <v>-4000</v>
      </c>
      <c r="E40" s="9">
        <f t="shared" si="0"/>
        <v>52243100</v>
      </c>
      <c r="F40" s="17"/>
      <c r="G40" s="17"/>
      <c r="H40" s="16"/>
      <c r="I40" s="1" t="s">
        <v>1794</v>
      </c>
      <c r="M40" s="69"/>
      <c r="N40" s="72"/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>
        <v>45014</v>
      </c>
      <c r="C41" s="17"/>
      <c r="D41" s="17">
        <v>-30000</v>
      </c>
      <c r="E41" s="9">
        <f t="shared" si="0"/>
        <v>52213100</v>
      </c>
      <c r="F41" s="17"/>
      <c r="G41" s="17"/>
      <c r="H41" s="16"/>
      <c r="I41" s="1" t="s">
        <v>1795</v>
      </c>
      <c r="M41" s="70"/>
      <c r="P41" s="20"/>
      <c r="R41" s="20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>
        <v>45014</v>
      </c>
      <c r="C42" s="17"/>
      <c r="D42" s="17">
        <v>-48000</v>
      </c>
      <c r="E42" s="9">
        <f t="shared" si="0"/>
        <v>52165100</v>
      </c>
      <c r="F42" s="17"/>
      <c r="G42" s="17"/>
      <c r="H42" s="16"/>
      <c r="I42" s="10" t="s">
        <v>1796</v>
      </c>
      <c r="M42" s="70"/>
      <c r="P42" s="20"/>
      <c r="Q42" s="4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 t="shared" si="0"/>
        <v>52165100</v>
      </c>
      <c r="F43" s="17"/>
      <c r="G43" s="17"/>
      <c r="H43" s="16">
        <v>-2500000</v>
      </c>
      <c r="I43" s="10" t="s">
        <v>41</v>
      </c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>
        <v>-2500000</v>
      </c>
      <c r="E44" s="9">
        <f t="shared" si="0"/>
        <v>49665100</v>
      </c>
      <c r="F44" s="17"/>
      <c r="G44" s="17"/>
      <c r="H44" s="17"/>
      <c r="I44" s="10" t="s">
        <v>42</v>
      </c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49665100</v>
      </c>
      <c r="F45" s="17"/>
      <c r="G45" s="17"/>
      <c r="H45" s="17"/>
      <c r="I45" s="10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28" t="s">
        <v>47</v>
      </c>
      <c r="C46" s="22"/>
      <c r="D46" s="22"/>
      <c r="E46" s="42">
        <f t="shared" si="0"/>
        <v>49665100</v>
      </c>
      <c r="F46" s="38"/>
      <c r="G46" s="38"/>
      <c r="H46" s="22">
        <f>SUM(H4:H45)</f>
        <v>15545900</v>
      </c>
      <c r="I46" s="10"/>
      <c r="J46" s="20"/>
      <c r="K46" s="70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49665100</v>
      </c>
      <c r="F47" s="17"/>
      <c r="G47" s="17"/>
      <c r="H47" s="17"/>
      <c r="I47" s="10"/>
      <c r="J47" s="20"/>
      <c r="K47" s="70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49665100</v>
      </c>
      <c r="F48" s="17"/>
      <c r="G48" s="17"/>
      <c r="H48" s="16"/>
      <c r="I48" s="10"/>
      <c r="J48" s="20"/>
      <c r="K48" s="70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49665100</v>
      </c>
      <c r="F49" s="17"/>
      <c r="G49" s="17"/>
      <c r="H49" s="16"/>
      <c r="I49" s="10"/>
      <c r="J49" s="20"/>
      <c r="K49" s="70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49665100</v>
      </c>
      <c r="F50" s="17"/>
      <c r="G50" s="17"/>
      <c r="H50" s="17"/>
      <c r="I50" s="10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49665100</v>
      </c>
      <c r="F51" s="17"/>
      <c r="G51" s="17"/>
      <c r="H51" s="17"/>
      <c r="I51" s="10" t="s">
        <v>1739</v>
      </c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49665100</v>
      </c>
      <c r="F52" s="17"/>
      <c r="G52" s="17"/>
      <c r="H52" s="17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49665100</v>
      </c>
      <c r="F53" s="17"/>
      <c r="G53" s="17"/>
      <c r="H53" s="16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49665100</v>
      </c>
      <c r="F54" s="17"/>
      <c r="G54" s="17"/>
      <c r="H54" s="16"/>
      <c r="J54" s="10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49665100</v>
      </c>
      <c r="F55" s="17"/>
      <c r="G55" s="17"/>
      <c r="H55" s="16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49665100</v>
      </c>
      <c r="F56" s="17"/>
      <c r="G56" s="17"/>
      <c r="H56" s="16"/>
      <c r="J56" s="10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2"/>
      <c r="C57" s="16"/>
      <c r="D57" s="16"/>
      <c r="E57" s="9">
        <f t="shared" si="0"/>
        <v>49665100</v>
      </c>
      <c r="F57" s="17"/>
      <c r="G57" s="17"/>
      <c r="H57" s="16"/>
      <c r="J57" s="10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9">
        <f t="shared" si="0"/>
        <v>49665100</v>
      </c>
      <c r="F58" s="17"/>
      <c r="G58" s="17"/>
      <c r="H58" s="16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39"/>
      <c r="C59" s="36"/>
      <c r="D59" s="36"/>
      <c r="E59" s="9">
        <f t="shared" si="0"/>
        <v>49665100</v>
      </c>
      <c r="F59" s="36"/>
      <c r="G59" s="36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2"/>
      <c r="C60" s="16"/>
      <c r="D60" s="16"/>
      <c r="E60" s="9">
        <f t="shared" si="0"/>
        <v>49665100</v>
      </c>
      <c r="F60" s="17"/>
      <c r="G60" s="17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49665100</v>
      </c>
      <c r="F61" s="17"/>
      <c r="G61" s="17"/>
      <c r="H61" s="16"/>
      <c r="J61" s="10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A62" s="44"/>
      <c r="B62" s="44"/>
      <c r="C62" s="43"/>
      <c r="D62" s="43">
        <v>-39100</v>
      </c>
      <c r="E62" s="9">
        <f t="shared" si="0"/>
        <v>49626000</v>
      </c>
      <c r="F62" s="43"/>
      <c r="G62" s="43"/>
      <c r="H62" s="43"/>
      <c r="I62" s="44" t="s">
        <v>263</v>
      </c>
      <c r="K62" s="17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B63" s="39"/>
      <c r="C63" s="17"/>
      <c r="D63" s="17"/>
      <c r="E63" s="9">
        <f t="shared" si="0"/>
        <v>49626000</v>
      </c>
      <c r="F63" s="17"/>
      <c r="G63" s="17"/>
      <c r="H63" s="17"/>
      <c r="I63" s="10"/>
      <c r="K63" s="16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C64" s="16"/>
      <c r="D64" s="16">
        <v>-45000000</v>
      </c>
      <c r="E64" s="9">
        <f t="shared" si="0"/>
        <v>4626000</v>
      </c>
      <c r="F64" s="16"/>
      <c r="G64" s="16"/>
      <c r="H64" s="16"/>
      <c r="I64" s="1" t="s">
        <v>557</v>
      </c>
      <c r="K64" s="16"/>
      <c r="L64" s="16"/>
    </row>
    <row r="65" spans="3:13">
      <c r="C65" s="16"/>
      <c r="D65" s="16">
        <v>-4000000</v>
      </c>
      <c r="E65" s="9">
        <f t="shared" si="0"/>
        <v>626000</v>
      </c>
      <c r="F65" s="16"/>
      <c r="G65" s="16"/>
      <c r="H65" s="16"/>
      <c r="I65" s="2" t="s">
        <v>1772</v>
      </c>
    </row>
    <row r="66" spans="3:13">
      <c r="C66" s="16"/>
      <c r="D66" s="16"/>
      <c r="E66" s="9">
        <f t="shared" si="0"/>
        <v>626000</v>
      </c>
      <c r="F66" s="16"/>
      <c r="G66" s="16"/>
      <c r="H66" s="16"/>
      <c r="J66" s="4"/>
    </row>
    <row r="67" spans="3:13">
      <c r="C67" s="16"/>
      <c r="D67" s="16"/>
      <c r="E67" s="9">
        <f t="shared" si="0"/>
        <v>626000</v>
      </c>
      <c r="F67" s="16"/>
      <c r="G67" s="16"/>
      <c r="H67" s="16"/>
      <c r="J67" s="4"/>
      <c r="K67" s="2"/>
      <c r="L67" s="20"/>
    </row>
    <row r="68" spans="3:13">
      <c r="C68" s="16"/>
      <c r="D68" s="16"/>
      <c r="E68" s="9">
        <f t="shared" si="0"/>
        <v>626000</v>
      </c>
      <c r="F68" s="16"/>
      <c r="G68" s="16"/>
      <c r="H68" s="16"/>
      <c r="J68" s="32"/>
      <c r="K68" s="17"/>
      <c r="L68" s="10"/>
      <c r="M68" s="10"/>
    </row>
    <row r="69" spans="3:13">
      <c r="C69" s="4"/>
      <c r="D69" s="16"/>
      <c r="E69" s="9">
        <f t="shared" si="0"/>
        <v>626000</v>
      </c>
      <c r="F69" s="16"/>
      <c r="G69" s="16"/>
      <c r="H69" s="16"/>
      <c r="J69" s="32"/>
      <c r="K69" s="17"/>
      <c r="L69" s="10"/>
      <c r="M69" s="10"/>
    </row>
    <row r="70" spans="3:13">
      <c r="C70" s="4"/>
      <c r="D70" s="4"/>
      <c r="E70" s="8"/>
      <c r="F70" s="4"/>
      <c r="G70" s="4"/>
      <c r="H70" s="17">
        <v>200000</v>
      </c>
      <c r="I70" s="10" t="s">
        <v>1450</v>
      </c>
      <c r="J70" s="32"/>
      <c r="K70" s="17"/>
      <c r="L70" s="10"/>
      <c r="M70" s="10"/>
    </row>
    <row r="71" spans="3:13">
      <c r="C71" s="4"/>
      <c r="D71" s="4"/>
      <c r="E71" s="8"/>
      <c r="F71" s="4"/>
      <c r="G71" s="4"/>
      <c r="H71" s="17"/>
      <c r="J71" s="32"/>
      <c r="K71" s="17"/>
      <c r="L71" s="10"/>
      <c r="M71" s="10"/>
    </row>
    <row r="72" spans="3:13">
      <c r="C72" s="4"/>
      <c r="D72" s="4"/>
      <c r="E72" s="8"/>
      <c r="F72" s="4"/>
      <c r="G72" s="4"/>
      <c r="J72" s="32"/>
      <c r="K72" s="17"/>
      <c r="L72" s="10"/>
      <c r="M72" s="10"/>
    </row>
    <row r="73" spans="3:13">
      <c r="C73" s="4"/>
      <c r="D73" s="4"/>
      <c r="E73" s="8"/>
      <c r="F73" s="4"/>
      <c r="G73" s="4"/>
      <c r="J73" s="10"/>
      <c r="K73" s="17"/>
      <c r="L73" s="10"/>
      <c r="M73" s="10"/>
    </row>
    <row r="74" spans="3:13">
      <c r="C74" s="4"/>
      <c r="D74" s="4"/>
      <c r="E74" s="8"/>
      <c r="F74" s="4"/>
      <c r="G74" s="4"/>
      <c r="J74" s="10"/>
      <c r="K74" s="17"/>
      <c r="L74" s="10"/>
      <c r="M74" s="10"/>
    </row>
    <row r="75" spans="3:13">
      <c r="C75" s="4"/>
      <c r="D75" s="4"/>
      <c r="E75" s="8"/>
      <c r="F75" s="4"/>
      <c r="G75" s="4"/>
      <c r="H75" s="10"/>
      <c r="I75" s="10"/>
      <c r="J75" s="10"/>
      <c r="K75" s="17"/>
      <c r="L75" s="10"/>
      <c r="M75" s="10"/>
    </row>
    <row r="76" spans="3:13">
      <c r="E76" s="7"/>
      <c r="H76" s="17"/>
      <c r="I76" s="10"/>
      <c r="J76" s="10"/>
      <c r="K76" s="17"/>
      <c r="L76" s="10"/>
      <c r="M76" s="10"/>
    </row>
    <row r="77" spans="3:13">
      <c r="E77" s="7"/>
      <c r="H77" s="17"/>
      <c r="I77" s="10"/>
      <c r="J77" s="10"/>
      <c r="K77" s="17"/>
      <c r="L77" s="10"/>
      <c r="M77" s="10"/>
    </row>
    <row r="78" spans="3:13">
      <c r="E78" s="7"/>
      <c r="H78" s="17"/>
      <c r="I78" s="10"/>
      <c r="J78" s="10"/>
      <c r="K78" s="17"/>
      <c r="L78" s="10"/>
      <c r="M78" s="10"/>
    </row>
    <row r="79" spans="3:13">
      <c r="H79" s="17"/>
      <c r="I79" s="10"/>
      <c r="J79" s="10"/>
      <c r="K79" s="17"/>
      <c r="L79" s="10"/>
      <c r="M79" s="10"/>
    </row>
    <row r="80" spans="3:13">
      <c r="H80" s="17"/>
      <c r="I80" s="10"/>
      <c r="J80" s="10"/>
      <c r="K80" s="17"/>
      <c r="L80" s="10"/>
      <c r="M80" s="10"/>
    </row>
    <row r="81" spans="8:13">
      <c r="H81" s="17"/>
      <c r="I81" s="10"/>
      <c r="J81" s="32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0"/>
      <c r="L89" s="10"/>
      <c r="M89" s="10"/>
    </row>
    <row r="90" spans="8:13">
      <c r="H90" s="17"/>
      <c r="I90" s="10"/>
      <c r="J90" s="32"/>
      <c r="K90" s="17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36"/>
      <c r="L94" s="48"/>
      <c r="M94" s="10"/>
    </row>
    <row r="95" spans="8:13">
      <c r="H95" s="17"/>
      <c r="I95" s="10"/>
      <c r="J95" s="32"/>
      <c r="K95" s="36"/>
      <c r="L95" s="81"/>
      <c r="M95" s="10"/>
    </row>
    <row r="96" spans="8:13">
      <c r="H96" s="17"/>
      <c r="I96" s="10"/>
      <c r="J96" s="32"/>
      <c r="K96" s="17"/>
      <c r="L96" s="10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0"/>
      <c r="L98" s="10"/>
      <c r="M98" s="10"/>
    </row>
    <row r="99" spans="8:13">
      <c r="H99" s="10"/>
      <c r="I99" s="10"/>
      <c r="J99" s="10"/>
      <c r="K99" s="10"/>
      <c r="L99" s="10"/>
      <c r="M99" s="10"/>
    </row>
  </sheetData>
  <pageMargins left="0.7" right="0.7" top="0.75" bottom="0.75" header="0.3" footer="0.3"/>
  <pageSetup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>
  <dimension ref="A2:AB98"/>
  <sheetViews>
    <sheetView workbookViewId="0">
      <selection activeCell="I13" sqref="I13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49665100</v>
      </c>
      <c r="F4" s="29">
        <v>0</v>
      </c>
      <c r="G4" s="13"/>
      <c r="H4" s="22">
        <v>15545900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>
      <c r="B5" s="2"/>
      <c r="C5" s="16"/>
      <c r="D5" s="16"/>
      <c r="E5" s="8">
        <f>E4+C5+D5</f>
        <v>49665100</v>
      </c>
      <c r="F5" s="17"/>
      <c r="G5" s="17"/>
      <c r="H5" s="17"/>
      <c r="K5" s="47"/>
      <c r="L5" s="70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45019</v>
      </c>
      <c r="C6" s="17"/>
      <c r="D6" s="17"/>
      <c r="E6" s="9">
        <f t="shared" ref="E6:E68" si="0">E5+C6+D6</f>
        <v>49665100</v>
      </c>
      <c r="F6" s="17"/>
      <c r="G6" s="17"/>
      <c r="H6" s="17">
        <v>500000</v>
      </c>
      <c r="I6" s="10" t="s">
        <v>1797</v>
      </c>
      <c r="J6" s="10"/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45019</v>
      </c>
      <c r="C7" s="17"/>
      <c r="D7" s="17">
        <v>-220000</v>
      </c>
      <c r="E7" s="9">
        <f>E6+C7+D7</f>
        <v>49445100</v>
      </c>
      <c r="F7" s="17"/>
      <c r="G7" s="17"/>
      <c r="H7" s="17"/>
      <c r="I7" s="10" t="s">
        <v>1707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45024</v>
      </c>
      <c r="C8" s="17"/>
      <c r="D8" s="17"/>
      <c r="E8" s="9">
        <f t="shared" si="0"/>
        <v>49445100</v>
      </c>
      <c r="F8" s="17"/>
      <c r="G8" s="17"/>
      <c r="H8" s="17">
        <v>-75200</v>
      </c>
      <c r="I8" s="10" t="s">
        <v>62</v>
      </c>
      <c r="J8" s="10"/>
      <c r="K8" s="47"/>
      <c r="L8" s="44" t="s">
        <v>1760</v>
      </c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45027</v>
      </c>
      <c r="C9" s="17"/>
      <c r="D9" s="17">
        <v>-16300</v>
      </c>
      <c r="E9" s="9">
        <f t="shared" si="0"/>
        <v>49428800</v>
      </c>
      <c r="F9" s="17"/>
      <c r="G9" s="17"/>
      <c r="H9" s="17"/>
      <c r="I9" s="10" t="s">
        <v>1800</v>
      </c>
      <c r="J9" s="10"/>
      <c r="K9" s="69"/>
      <c r="L9" s="82">
        <v>44848</v>
      </c>
      <c r="M9" s="71">
        <v>23277000</v>
      </c>
      <c r="N9" s="76" t="s">
        <v>1770</v>
      </c>
      <c r="O9" s="76"/>
      <c r="P9" s="76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45027</v>
      </c>
      <c r="C10" s="17"/>
      <c r="D10" s="17">
        <v>-2800</v>
      </c>
      <c r="E10" s="9">
        <f t="shared" si="0"/>
        <v>49426000</v>
      </c>
      <c r="F10" s="17"/>
      <c r="G10" s="17"/>
      <c r="H10" s="17"/>
      <c r="I10" s="10" t="s">
        <v>1801</v>
      </c>
      <c r="J10" s="10"/>
      <c r="K10" s="69"/>
      <c r="L10" s="82">
        <v>44985</v>
      </c>
      <c r="M10" s="71">
        <v>-16000000</v>
      </c>
      <c r="N10" s="76" t="s">
        <v>1761</v>
      </c>
      <c r="O10" s="76"/>
      <c r="P10" s="76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2">
        <v>45029</v>
      </c>
      <c r="C11" s="17">
        <v>90000</v>
      </c>
      <c r="D11" s="17"/>
      <c r="E11" s="9">
        <f t="shared" si="0"/>
        <v>49516000</v>
      </c>
      <c r="F11" s="17"/>
      <c r="G11" s="17"/>
      <c r="H11" s="17"/>
      <c r="I11" s="1" t="s">
        <v>1802</v>
      </c>
      <c r="J11" s="50"/>
      <c r="K11" s="69"/>
      <c r="L11" s="69"/>
      <c r="M11" s="67">
        <f>SUM(M9:M10)</f>
        <v>7277000</v>
      </c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45029</v>
      </c>
      <c r="C12" s="17">
        <v>700000</v>
      </c>
      <c r="D12" s="17"/>
      <c r="E12" s="9">
        <f t="shared" si="0"/>
        <v>50216000</v>
      </c>
      <c r="F12" s="17"/>
      <c r="G12" s="17"/>
      <c r="H12" s="17"/>
      <c r="I12" s="10" t="s">
        <v>1803</v>
      </c>
      <c r="J12" s="50"/>
      <c r="K12" s="47"/>
      <c r="L12" s="70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32">
        <v>45034</v>
      </c>
      <c r="C13" s="17"/>
      <c r="D13" s="17"/>
      <c r="E13" s="9">
        <f t="shared" si="0"/>
        <v>50216000</v>
      </c>
      <c r="F13" s="17"/>
      <c r="G13" s="17"/>
      <c r="H13" s="17">
        <v>90000</v>
      </c>
      <c r="I13" s="10" t="s">
        <v>1804</v>
      </c>
      <c r="J13" s="50"/>
      <c r="K13" s="47"/>
      <c r="L13" s="70" t="s">
        <v>1764</v>
      </c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32">
        <v>45035</v>
      </c>
      <c r="C14" s="17">
        <v>50000</v>
      </c>
      <c r="D14" s="17"/>
      <c r="E14" s="9">
        <f t="shared" si="0"/>
        <v>50266000</v>
      </c>
      <c r="F14" s="17"/>
      <c r="G14" s="17"/>
      <c r="H14" s="17"/>
      <c r="I14" s="10" t="s">
        <v>1202</v>
      </c>
      <c r="J14" s="50"/>
      <c r="K14" s="47"/>
      <c r="L14" s="47">
        <v>44973</v>
      </c>
      <c r="M14" s="70">
        <v>15000000</v>
      </c>
      <c r="N14" s="1" t="s">
        <v>1762</v>
      </c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45036</v>
      </c>
      <c r="C15" s="17"/>
      <c r="D15" s="17">
        <v>-550000</v>
      </c>
      <c r="E15" s="9">
        <f t="shared" si="0"/>
        <v>49716000</v>
      </c>
      <c r="F15" s="17"/>
      <c r="G15" s="17"/>
      <c r="H15" s="17"/>
      <c r="I15" s="10" t="s">
        <v>1805</v>
      </c>
      <c r="J15" s="50"/>
      <c r="K15" s="47"/>
      <c r="L15" s="47">
        <v>44985</v>
      </c>
      <c r="M15" s="70">
        <v>110000000</v>
      </c>
      <c r="N15" s="1" t="s">
        <v>1765</v>
      </c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45037</v>
      </c>
      <c r="C16" s="17">
        <v>80000</v>
      </c>
      <c r="D16" s="17"/>
      <c r="E16" s="9">
        <f t="shared" si="0"/>
        <v>49796000</v>
      </c>
      <c r="F16" s="17"/>
      <c r="G16" s="17"/>
      <c r="H16" s="17"/>
      <c r="I16" s="10" t="s">
        <v>1202</v>
      </c>
      <c r="J16" s="50"/>
      <c r="K16" s="69"/>
      <c r="L16" s="70"/>
      <c r="M16" s="73">
        <f>SUM(M14:M15)</f>
        <v>125000000</v>
      </c>
      <c r="N16" s="69" t="s">
        <v>1766</v>
      </c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45040</v>
      </c>
      <c r="C17" s="17"/>
      <c r="D17" s="17"/>
      <c r="E17" s="9">
        <f t="shared" si="0"/>
        <v>49796000</v>
      </c>
      <c r="F17" s="17"/>
      <c r="G17" s="17"/>
      <c r="H17" s="17">
        <v>-3910000</v>
      </c>
      <c r="I17" s="1" t="s">
        <v>371</v>
      </c>
      <c r="J17" s="50"/>
      <c r="K17" s="47"/>
      <c r="L17" s="70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45040</v>
      </c>
      <c r="C18" s="17"/>
      <c r="D18" s="17"/>
      <c r="E18" s="9">
        <f t="shared" si="0"/>
        <v>49796000</v>
      </c>
      <c r="F18" s="17"/>
      <c r="G18" s="17"/>
      <c r="H18" s="17">
        <v>-179200</v>
      </c>
      <c r="I18" s="1" t="s">
        <v>917</v>
      </c>
      <c r="J18" s="50"/>
      <c r="K18" s="70"/>
      <c r="L18" s="69" t="s">
        <v>1767</v>
      </c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>
        <v>45040</v>
      </c>
      <c r="C19" s="17"/>
      <c r="D19" s="17">
        <v>-7500</v>
      </c>
      <c r="E19" s="9">
        <f t="shared" si="0"/>
        <v>49788500</v>
      </c>
      <c r="F19" s="17"/>
      <c r="G19" s="17"/>
      <c r="H19" s="17"/>
      <c r="I19" s="1" t="s">
        <v>1806</v>
      </c>
      <c r="J19" s="50"/>
      <c r="K19" s="70"/>
      <c r="L19" s="47">
        <v>44419</v>
      </c>
      <c r="M19" s="70">
        <v>100000000</v>
      </c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45043</v>
      </c>
      <c r="C20" s="17"/>
      <c r="D20" s="17"/>
      <c r="E20" s="9">
        <f t="shared" si="0"/>
        <v>49788500</v>
      </c>
      <c r="F20" s="17"/>
      <c r="G20" s="17"/>
      <c r="H20" s="17">
        <v>300000</v>
      </c>
      <c r="I20" s="10" t="s">
        <v>1807</v>
      </c>
      <c r="J20" s="50"/>
      <c r="K20" s="70"/>
      <c r="L20" s="47">
        <v>44412</v>
      </c>
      <c r="M20" s="70">
        <v>-5000000</v>
      </c>
      <c r="N20" s="69" t="s">
        <v>1769</v>
      </c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45043</v>
      </c>
      <c r="C21" s="17">
        <v>40000</v>
      </c>
      <c r="D21" s="17"/>
      <c r="E21" s="9">
        <f t="shared" si="0"/>
        <v>49828500</v>
      </c>
      <c r="F21" s="17"/>
      <c r="G21" s="17"/>
      <c r="H21" s="17"/>
      <c r="I21" s="10" t="s">
        <v>1808</v>
      </c>
      <c r="J21" s="50"/>
      <c r="K21" s="70"/>
      <c r="L21" s="47">
        <v>44985</v>
      </c>
      <c r="M21" s="67">
        <f>SUM(M19:M20)</f>
        <v>95000000</v>
      </c>
      <c r="N21" s="66" t="s">
        <v>1768</v>
      </c>
      <c r="O21" s="76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45043</v>
      </c>
      <c r="C22" s="17">
        <v>150000</v>
      </c>
      <c r="D22" s="17"/>
      <c r="E22" s="9">
        <f t="shared" si="0"/>
        <v>49978500</v>
      </c>
      <c r="F22" s="17"/>
      <c r="G22" s="17"/>
      <c r="H22" s="17"/>
      <c r="I22" s="1" t="s">
        <v>1811</v>
      </c>
      <c r="J22" s="50"/>
      <c r="K22" s="70"/>
      <c r="L22" s="70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45044</v>
      </c>
      <c r="C23" s="17"/>
      <c r="D23" s="17"/>
      <c r="E23" s="9">
        <f t="shared" si="0"/>
        <v>49978500</v>
      </c>
      <c r="F23" s="17"/>
      <c r="G23" s="17"/>
      <c r="H23" s="17">
        <v>-330600</v>
      </c>
      <c r="I23" s="10" t="s">
        <v>389</v>
      </c>
      <c r="J23" s="50"/>
      <c r="K23" s="70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45044</v>
      </c>
      <c r="C24" s="17"/>
      <c r="D24" s="17"/>
      <c r="E24" s="9">
        <f t="shared" si="0"/>
        <v>49978500</v>
      </c>
      <c r="F24" s="17"/>
      <c r="G24" s="17"/>
      <c r="H24" s="17">
        <v>-330600</v>
      </c>
      <c r="I24" s="1" t="s">
        <v>1832</v>
      </c>
      <c r="K24" s="70"/>
      <c r="L24" s="69"/>
      <c r="M24" s="69"/>
      <c r="N24" s="70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45044</v>
      </c>
      <c r="C25" s="17"/>
      <c r="D25" s="17">
        <v>-15000</v>
      </c>
      <c r="E25" s="9">
        <f>E24+C25+D25</f>
        <v>49963500</v>
      </c>
      <c r="F25" s="17"/>
      <c r="G25" s="17"/>
      <c r="H25" s="17"/>
      <c r="I25" s="1" t="s">
        <v>1812</v>
      </c>
      <c r="L25" s="20"/>
      <c r="M25" s="69"/>
      <c r="N25" s="70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/>
      <c r="C26" s="17"/>
      <c r="D26" s="17"/>
      <c r="E26" s="9">
        <f>E25+C26+D26</f>
        <v>49963500</v>
      </c>
      <c r="F26" s="17"/>
      <c r="G26" s="17"/>
      <c r="H26" s="16">
        <v>-2500000</v>
      </c>
      <c r="I26" s="10" t="s">
        <v>41</v>
      </c>
      <c r="L26" s="20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/>
      <c r="C27" s="17"/>
      <c r="D27" s="17">
        <v>-2500000</v>
      </c>
      <c r="E27" s="9">
        <f t="shared" si="0"/>
        <v>47463500</v>
      </c>
      <c r="F27" s="17"/>
      <c r="G27" s="17"/>
      <c r="H27" s="17"/>
      <c r="I27" s="10" t="s">
        <v>42</v>
      </c>
      <c r="L27" s="20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/>
      <c r="C28" s="17"/>
      <c r="D28" s="17"/>
      <c r="E28" s="9">
        <f t="shared" si="0"/>
        <v>47463500</v>
      </c>
      <c r="F28" s="17"/>
      <c r="G28" s="17"/>
      <c r="H28" s="17"/>
      <c r="I28" s="10"/>
      <c r="L28" s="20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28" t="s">
        <v>47</v>
      </c>
      <c r="C29" s="22"/>
      <c r="D29" s="22"/>
      <c r="E29" s="14">
        <f t="shared" si="0"/>
        <v>47463500</v>
      </c>
      <c r="F29" s="22"/>
      <c r="G29" s="22"/>
      <c r="H29" s="22">
        <f>SUM(H4:H28)</f>
        <v>9110300</v>
      </c>
      <c r="L29" s="20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17"/>
      <c r="D30" s="17"/>
      <c r="E30" s="9">
        <f t="shared" si="0"/>
        <v>47463500</v>
      </c>
      <c r="F30" s="17"/>
      <c r="G30" s="17"/>
      <c r="H30" s="16"/>
      <c r="L30" s="20"/>
      <c r="M30" s="72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17"/>
      <c r="D31" s="17"/>
      <c r="E31" s="9">
        <f t="shared" si="0"/>
        <v>47463500</v>
      </c>
      <c r="F31" s="17"/>
      <c r="G31" s="17"/>
      <c r="H31" s="17"/>
      <c r="I31" s="10"/>
      <c r="J31" s="20"/>
      <c r="M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17"/>
      <c r="D32" s="17"/>
      <c r="E32" s="9">
        <f t="shared" si="0"/>
        <v>47463500</v>
      </c>
      <c r="H32" s="16"/>
      <c r="J32" s="20"/>
      <c r="M32" s="72"/>
      <c r="N32" s="72"/>
      <c r="O32" s="69"/>
      <c r="P32" s="70"/>
      <c r="Q32" s="70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/>
      <c r="E33" s="9">
        <f t="shared" si="0"/>
        <v>47463500</v>
      </c>
      <c r="H33" s="16"/>
      <c r="J33" s="20"/>
      <c r="M33" s="72"/>
      <c r="N33" s="72"/>
      <c r="O33" s="69"/>
      <c r="P33" s="70"/>
      <c r="Q33" s="70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17"/>
      <c r="D34" s="17"/>
      <c r="E34" s="9">
        <f>E33+C34+D34</f>
        <v>47463500</v>
      </c>
      <c r="F34" s="17"/>
      <c r="G34" s="17"/>
      <c r="H34" s="17"/>
      <c r="I34" s="10"/>
      <c r="J34" s="20"/>
      <c r="K34" s="70"/>
      <c r="L34" s="69"/>
      <c r="M34" s="69"/>
      <c r="N34" s="69"/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17"/>
      <c r="D35" s="17"/>
      <c r="E35" s="9">
        <f t="shared" si="0"/>
        <v>47463500</v>
      </c>
      <c r="F35" s="17"/>
      <c r="G35" s="17"/>
      <c r="H35" s="17"/>
      <c r="I35" s="10"/>
      <c r="J35" s="20"/>
      <c r="K35" s="70"/>
      <c r="L35" s="69"/>
      <c r="M35" s="69"/>
      <c r="N35" s="69"/>
      <c r="O35" s="69"/>
      <c r="P35" s="69"/>
      <c r="Q35" s="70"/>
      <c r="R35" s="70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17"/>
      <c r="D36" s="17"/>
      <c r="E36" s="9">
        <f>E35+C36+D36</f>
        <v>47463500</v>
      </c>
      <c r="F36" s="17"/>
      <c r="G36" s="17"/>
      <c r="H36" s="16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">
        <f t="shared" si="0"/>
        <v>47463500</v>
      </c>
      <c r="F37" s="17"/>
      <c r="G37" s="17"/>
      <c r="H37" s="16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17"/>
      <c r="D38" s="17"/>
      <c r="E38" s="9">
        <f t="shared" si="0"/>
        <v>47463500</v>
      </c>
      <c r="F38" s="17"/>
      <c r="G38" s="17"/>
      <c r="H38" s="17"/>
      <c r="I38" s="10"/>
      <c r="K38" s="69"/>
      <c r="L38" s="69"/>
      <c r="M38" s="69"/>
      <c r="N38" s="72"/>
      <c r="O38" s="69"/>
      <c r="P38" s="70"/>
      <c r="Q38" s="70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17"/>
      <c r="D39" s="17"/>
      <c r="E39" s="9">
        <f>E38+C39+D39</f>
        <v>47463500</v>
      </c>
      <c r="F39" s="17"/>
      <c r="G39" s="17"/>
      <c r="H39" s="16"/>
      <c r="M39" s="69"/>
      <c r="N39" s="72"/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8">
        <f>E39+C40+D40</f>
        <v>47463500</v>
      </c>
      <c r="F40" s="17"/>
      <c r="G40" s="17"/>
      <c r="H40" s="16"/>
      <c r="M40" s="70"/>
      <c r="P40" s="20"/>
      <c r="R40" s="20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>E40+C41+D41</f>
        <v>47463500</v>
      </c>
      <c r="F41" s="17"/>
      <c r="G41" s="17"/>
      <c r="H41" s="16"/>
      <c r="I41" s="10"/>
      <c r="M41" s="70"/>
      <c r="P41" s="20"/>
      <c r="Q41" s="4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9">
        <f t="shared" si="0"/>
        <v>47463500</v>
      </c>
      <c r="F42" s="17"/>
      <c r="G42" s="17"/>
      <c r="H42" s="16"/>
      <c r="I42" s="10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 t="shared" si="0"/>
        <v>47463500</v>
      </c>
      <c r="F43" s="17"/>
      <c r="G43" s="17"/>
      <c r="H43" s="17"/>
      <c r="I43" s="10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47463500</v>
      </c>
      <c r="F44" s="17"/>
      <c r="G44" s="17"/>
      <c r="H44" s="17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47463500</v>
      </c>
      <c r="F45" s="17"/>
      <c r="G45" s="17"/>
      <c r="H45" s="17"/>
      <c r="I45" s="10"/>
      <c r="J45" s="20"/>
      <c r="K45" s="70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47463500</v>
      </c>
      <c r="F46" s="17"/>
      <c r="G46" s="17"/>
      <c r="H46" s="17"/>
      <c r="I46" s="10"/>
      <c r="J46" s="20"/>
      <c r="K46" s="70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47463500</v>
      </c>
      <c r="F47" s="17"/>
      <c r="G47" s="17"/>
      <c r="H47" s="16"/>
      <c r="I47" s="10"/>
      <c r="J47" s="20"/>
      <c r="K47" s="70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47463500</v>
      </c>
      <c r="F48" s="17"/>
      <c r="G48" s="17"/>
      <c r="H48" s="16">
        <v>450000</v>
      </c>
      <c r="I48" s="10" t="s">
        <v>1799</v>
      </c>
      <c r="J48" s="20"/>
      <c r="K48" s="70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47463500</v>
      </c>
      <c r="F49" s="17"/>
      <c r="G49" s="17"/>
      <c r="H49" s="17">
        <v>200000</v>
      </c>
      <c r="I49" s="10" t="s">
        <v>1798</v>
      </c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47463500</v>
      </c>
      <c r="F50" s="17"/>
      <c r="G50" s="17"/>
      <c r="H50" s="17"/>
      <c r="I50" s="10" t="s">
        <v>1739</v>
      </c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47463500</v>
      </c>
      <c r="F51" s="17"/>
      <c r="G51" s="17"/>
      <c r="H51" s="17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47463500</v>
      </c>
      <c r="F52" s="17"/>
      <c r="G52" s="17"/>
      <c r="H52" s="16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47463500</v>
      </c>
      <c r="F53" s="17"/>
      <c r="G53" s="17"/>
      <c r="H53" s="16"/>
      <c r="J53" s="10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47463500</v>
      </c>
      <c r="F54" s="17"/>
      <c r="G54" s="17"/>
      <c r="H54" s="16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47463500</v>
      </c>
      <c r="F55" s="17"/>
      <c r="G55" s="17"/>
      <c r="H55" s="16"/>
      <c r="J55" s="10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2"/>
      <c r="C56" s="16"/>
      <c r="D56" s="16"/>
      <c r="E56" s="8">
        <f t="shared" si="0"/>
        <v>47463500</v>
      </c>
      <c r="F56" s="17"/>
      <c r="G56" s="17"/>
      <c r="H56" s="16"/>
      <c r="J56" s="10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2"/>
      <c r="C57" s="16"/>
      <c r="D57" s="16"/>
      <c r="E57" s="9">
        <f t="shared" si="0"/>
        <v>47463500</v>
      </c>
      <c r="F57" s="17"/>
      <c r="G57" s="17"/>
      <c r="H57" s="16"/>
      <c r="J57" s="10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39"/>
      <c r="C58" s="36"/>
      <c r="D58" s="36"/>
      <c r="E58" s="9">
        <f t="shared" si="0"/>
        <v>47463500</v>
      </c>
      <c r="F58" s="36"/>
      <c r="G58" s="36"/>
      <c r="H58" s="16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47463500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2"/>
      <c r="C60" s="16"/>
      <c r="D60" s="16"/>
      <c r="E60" s="9">
        <f t="shared" si="0"/>
        <v>47463500</v>
      </c>
      <c r="F60" s="17"/>
      <c r="G60" s="17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A61" s="44"/>
      <c r="B61" s="44"/>
      <c r="C61" s="43"/>
      <c r="D61" s="43">
        <v>-40500</v>
      </c>
      <c r="E61" s="8">
        <f t="shared" si="0"/>
        <v>47423000</v>
      </c>
      <c r="F61" s="43"/>
      <c r="G61" s="43"/>
      <c r="H61" s="43"/>
      <c r="I61" s="44" t="s">
        <v>263</v>
      </c>
      <c r="K61" s="17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39"/>
      <c r="C62" s="17"/>
      <c r="D62" s="17"/>
      <c r="E62" s="9">
        <f t="shared" si="0"/>
        <v>47423000</v>
      </c>
      <c r="F62" s="17"/>
      <c r="G62" s="17"/>
      <c r="H62" s="17"/>
      <c r="I62" s="10"/>
      <c r="K62" s="16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C63" s="16"/>
      <c r="D63" s="16">
        <v>-45000000</v>
      </c>
      <c r="E63" s="9">
        <f t="shared" si="0"/>
        <v>2423000</v>
      </c>
      <c r="F63" s="16"/>
      <c r="G63" s="16"/>
      <c r="H63" s="16"/>
      <c r="I63" s="1" t="s">
        <v>557</v>
      </c>
      <c r="K63" s="16"/>
      <c r="L63" s="16"/>
    </row>
    <row r="64" spans="1:28">
      <c r="C64" s="16"/>
      <c r="D64" s="16">
        <v>-1500000</v>
      </c>
      <c r="E64" s="8">
        <f t="shared" si="0"/>
        <v>923000</v>
      </c>
      <c r="F64" s="16"/>
      <c r="G64" s="16"/>
      <c r="H64" s="16"/>
      <c r="I64" s="2" t="s">
        <v>1772</v>
      </c>
    </row>
    <row r="65" spans="3:13">
      <c r="C65" s="16"/>
      <c r="D65" s="16"/>
      <c r="E65" s="9">
        <f t="shared" si="0"/>
        <v>923000</v>
      </c>
      <c r="F65" s="16"/>
      <c r="G65" s="16"/>
      <c r="H65" s="16"/>
      <c r="J65" s="4"/>
    </row>
    <row r="66" spans="3:13">
      <c r="C66" s="16"/>
      <c r="D66" s="16"/>
      <c r="E66" s="9">
        <f t="shared" si="0"/>
        <v>923000</v>
      </c>
      <c r="F66" s="16"/>
      <c r="G66" s="16"/>
      <c r="H66" s="16"/>
      <c r="J66" s="4"/>
      <c r="K66" s="2"/>
      <c r="L66" s="20"/>
    </row>
    <row r="67" spans="3:13">
      <c r="C67" s="16"/>
      <c r="D67" s="16"/>
      <c r="E67" s="8">
        <f t="shared" si="0"/>
        <v>923000</v>
      </c>
      <c r="F67" s="16"/>
      <c r="G67" s="16"/>
      <c r="H67" s="16"/>
      <c r="J67" s="32"/>
      <c r="K67" s="17"/>
      <c r="L67" s="10"/>
      <c r="M67" s="10"/>
    </row>
    <row r="68" spans="3:13">
      <c r="C68" s="4"/>
      <c r="D68" s="16"/>
      <c r="E68" s="9">
        <f t="shared" si="0"/>
        <v>923000</v>
      </c>
      <c r="F68" s="16"/>
      <c r="G68" s="16"/>
      <c r="H68" s="16"/>
      <c r="J68" s="32"/>
      <c r="K68" s="17"/>
      <c r="L68" s="10"/>
      <c r="M68" s="10"/>
    </row>
    <row r="69" spans="3:13">
      <c r="C69" s="4"/>
      <c r="D69" s="4"/>
      <c r="E69" s="8"/>
      <c r="F69" s="4"/>
      <c r="G69" s="4"/>
      <c r="H69" s="17">
        <v>200000</v>
      </c>
      <c r="I69" s="10" t="s">
        <v>1450</v>
      </c>
      <c r="J69" s="32"/>
      <c r="K69" s="17"/>
      <c r="L69" s="10"/>
      <c r="M69" s="10"/>
    </row>
    <row r="70" spans="3:13">
      <c r="C70" s="4"/>
      <c r="D70" s="4"/>
      <c r="E70" s="8"/>
      <c r="F70" s="4"/>
      <c r="G70" s="4"/>
      <c r="H70" s="17"/>
      <c r="J70" s="32"/>
      <c r="K70" s="17"/>
      <c r="L70" s="10"/>
      <c r="M70" s="10"/>
    </row>
    <row r="71" spans="3:13">
      <c r="C71" s="4"/>
      <c r="D71" s="4"/>
      <c r="E71" s="8"/>
      <c r="F71" s="4"/>
      <c r="G71" s="4"/>
      <c r="J71" s="32"/>
      <c r="K71" s="17"/>
      <c r="L71" s="10"/>
      <c r="M71" s="10"/>
    </row>
    <row r="72" spans="3:13">
      <c r="C72" s="4"/>
      <c r="D72" s="4"/>
      <c r="E72" s="8"/>
      <c r="F72" s="4"/>
      <c r="G72" s="4"/>
      <c r="J72" s="10"/>
      <c r="K72" s="17"/>
      <c r="L72" s="10"/>
      <c r="M72" s="10"/>
    </row>
    <row r="73" spans="3:13">
      <c r="C73" s="4"/>
      <c r="D73" s="4"/>
      <c r="E73" s="8"/>
      <c r="F73" s="4"/>
      <c r="G73" s="4"/>
      <c r="J73" s="10"/>
      <c r="K73" s="17"/>
      <c r="L73" s="10"/>
      <c r="M73" s="10"/>
    </row>
    <row r="74" spans="3:13">
      <c r="C74" s="4"/>
      <c r="D74" s="4"/>
      <c r="E74" s="8"/>
      <c r="F74" s="4"/>
      <c r="G74" s="4"/>
      <c r="H74" s="10"/>
      <c r="I74" s="10"/>
      <c r="J74" s="10"/>
      <c r="K74" s="17"/>
      <c r="L74" s="10"/>
      <c r="M74" s="10"/>
    </row>
    <row r="75" spans="3:13">
      <c r="E75" s="7"/>
      <c r="H75" s="17"/>
      <c r="I75" s="10"/>
      <c r="J75" s="10"/>
      <c r="K75" s="17"/>
      <c r="L75" s="10"/>
      <c r="M75" s="10"/>
    </row>
    <row r="76" spans="3:13">
      <c r="E76" s="7"/>
      <c r="H76" s="17"/>
      <c r="I76" s="10"/>
      <c r="J76" s="10"/>
      <c r="K76" s="17"/>
      <c r="L76" s="10"/>
      <c r="M76" s="10"/>
    </row>
    <row r="77" spans="3:13">
      <c r="E77" s="7"/>
      <c r="H77" s="17"/>
      <c r="I77" s="10"/>
      <c r="J77" s="10"/>
      <c r="K77" s="17"/>
      <c r="L77" s="10"/>
      <c r="M77" s="10"/>
    </row>
    <row r="78" spans="3:13">
      <c r="H78" s="17"/>
      <c r="I78" s="10"/>
      <c r="J78" s="10"/>
      <c r="K78" s="17"/>
      <c r="L78" s="10"/>
      <c r="M78" s="10"/>
    </row>
    <row r="79" spans="3:13">
      <c r="H79" s="17"/>
      <c r="I79" s="10"/>
      <c r="J79" s="10"/>
      <c r="K79" s="17"/>
      <c r="L79" s="10"/>
      <c r="M79" s="10"/>
    </row>
    <row r="80" spans="3:13">
      <c r="H80" s="17"/>
      <c r="I80" s="10"/>
      <c r="J80" s="32"/>
      <c r="K80" s="17"/>
      <c r="L80" s="10"/>
      <c r="M80" s="10"/>
    </row>
    <row r="81" spans="8:13">
      <c r="H81" s="17"/>
      <c r="I81" s="10"/>
      <c r="J81" s="32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0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7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36"/>
      <c r="L93" s="48"/>
      <c r="M93" s="10"/>
    </row>
    <row r="94" spans="8:13">
      <c r="H94" s="17"/>
      <c r="I94" s="10"/>
      <c r="J94" s="32"/>
      <c r="K94" s="36"/>
      <c r="L94" s="81"/>
      <c r="M94" s="10"/>
    </row>
    <row r="95" spans="8:13">
      <c r="H95" s="17"/>
      <c r="I95" s="10"/>
      <c r="J95" s="32"/>
      <c r="K95" s="17"/>
      <c r="L95" s="10"/>
      <c r="M95" s="10"/>
    </row>
    <row r="96" spans="8:13">
      <c r="H96" s="17"/>
      <c r="I96" s="10"/>
      <c r="J96" s="32"/>
      <c r="K96" s="17"/>
      <c r="L96" s="10"/>
      <c r="M96" s="10"/>
    </row>
    <row r="97" spans="8:13">
      <c r="H97" s="17"/>
      <c r="I97" s="10"/>
      <c r="J97" s="32"/>
      <c r="K97" s="10"/>
      <c r="L97" s="10"/>
      <c r="M97" s="10"/>
    </row>
    <row r="98" spans="8:13">
      <c r="H98" s="10"/>
      <c r="I98" s="10"/>
      <c r="J98" s="10"/>
      <c r="K98" s="10"/>
      <c r="L98" s="10"/>
      <c r="M98" s="10"/>
    </row>
  </sheetData>
  <pageMargins left="0.7" right="0.7" top="0.75" bottom="0.75" header="0.3" footer="0.3"/>
  <pageSetup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>
  <dimension ref="A2:AB96"/>
  <sheetViews>
    <sheetView workbookViewId="0">
      <selection activeCell="I13" sqref="I13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47463500</v>
      </c>
      <c r="F4" s="29">
        <v>0</v>
      </c>
      <c r="G4" s="13"/>
      <c r="H4" s="22">
        <v>9110300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>
      <c r="B5" s="2"/>
      <c r="C5" s="16"/>
      <c r="D5" s="16"/>
      <c r="E5" s="8">
        <f>E4+C5+D5</f>
        <v>47463500</v>
      </c>
      <c r="F5" s="17"/>
      <c r="G5" s="17"/>
      <c r="H5" s="17"/>
      <c r="K5" s="47"/>
      <c r="L5" s="70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45048</v>
      </c>
      <c r="C6" s="17"/>
      <c r="D6" s="17">
        <v>-4200</v>
      </c>
      <c r="E6" s="9">
        <f t="shared" ref="E6:E66" si="0">E5+C6+D6</f>
        <v>47459300</v>
      </c>
      <c r="F6" s="17"/>
      <c r="G6" s="17"/>
      <c r="H6" s="17"/>
      <c r="I6" s="10" t="s">
        <v>1039</v>
      </c>
      <c r="J6" s="10"/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45049</v>
      </c>
      <c r="C7" s="17"/>
      <c r="D7" s="17"/>
      <c r="E7" s="9">
        <f>E6+C7+D7</f>
        <v>47459300</v>
      </c>
      <c r="F7" s="17"/>
      <c r="G7" s="17"/>
      <c r="H7" s="17">
        <v>140000</v>
      </c>
      <c r="I7" s="10" t="s">
        <v>1813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45051</v>
      </c>
      <c r="C8" s="17"/>
      <c r="D8" s="17"/>
      <c r="E8" s="9">
        <f t="shared" si="0"/>
        <v>47459300</v>
      </c>
      <c r="F8" s="17"/>
      <c r="G8" s="17"/>
      <c r="H8" s="17">
        <v>-75200</v>
      </c>
      <c r="I8" s="10" t="s">
        <v>62</v>
      </c>
      <c r="J8" s="10"/>
      <c r="K8" s="47"/>
      <c r="L8" s="44" t="s">
        <v>1760</v>
      </c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45051</v>
      </c>
      <c r="C9" s="17"/>
      <c r="D9" s="17"/>
      <c r="E9" s="9">
        <f t="shared" si="0"/>
        <v>47459300</v>
      </c>
      <c r="F9" s="17"/>
      <c r="G9" s="17"/>
      <c r="H9" s="17">
        <v>1090000</v>
      </c>
      <c r="I9" s="10" t="s">
        <v>1814</v>
      </c>
      <c r="J9" s="10"/>
      <c r="K9" s="69"/>
      <c r="L9" s="82">
        <v>44848</v>
      </c>
      <c r="M9" s="71">
        <v>23277000</v>
      </c>
      <c r="N9" s="76" t="s">
        <v>1770</v>
      </c>
      <c r="O9" s="76"/>
      <c r="P9" s="76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45054</v>
      </c>
      <c r="C10" s="17"/>
      <c r="D10" s="17">
        <v>-45000</v>
      </c>
      <c r="E10" s="9">
        <f t="shared" si="0"/>
        <v>47414300</v>
      </c>
      <c r="F10" s="17"/>
      <c r="G10" s="17"/>
      <c r="H10" s="17"/>
      <c r="I10" s="10" t="s">
        <v>582</v>
      </c>
      <c r="J10" s="10"/>
      <c r="K10" s="69"/>
      <c r="L10" s="82">
        <v>44985</v>
      </c>
      <c r="M10" s="71">
        <v>-16000000</v>
      </c>
      <c r="N10" s="76" t="s">
        <v>1761</v>
      </c>
      <c r="O10" s="76"/>
      <c r="P10" s="76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45055</v>
      </c>
      <c r="C11" s="17"/>
      <c r="D11" s="17"/>
      <c r="E11" s="9">
        <f t="shared" si="0"/>
        <v>47414300</v>
      </c>
      <c r="F11" s="17"/>
      <c r="G11" s="17"/>
      <c r="H11" s="17">
        <v>310000</v>
      </c>
      <c r="I11" s="1" t="s">
        <v>1815</v>
      </c>
      <c r="J11" s="50"/>
      <c r="K11" s="69"/>
      <c r="L11" s="69"/>
      <c r="M11" s="67">
        <f>SUM(M9:M10)</f>
        <v>7277000</v>
      </c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2">
        <v>45055</v>
      </c>
      <c r="C12" s="17"/>
      <c r="D12" s="17"/>
      <c r="E12" s="9">
        <f t="shared" si="0"/>
        <v>47414300</v>
      </c>
      <c r="F12" s="17"/>
      <c r="G12" s="17"/>
      <c r="H12" s="17">
        <v>-67000</v>
      </c>
      <c r="I12" s="1" t="s">
        <v>1820</v>
      </c>
      <c r="J12" s="83" t="s">
        <v>1829</v>
      </c>
      <c r="K12" s="47"/>
      <c r="L12" s="70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45055</v>
      </c>
      <c r="C13" s="17"/>
      <c r="D13" s="17"/>
      <c r="E13" s="9">
        <f t="shared" si="0"/>
        <v>47414300</v>
      </c>
      <c r="F13" s="17"/>
      <c r="G13" s="17"/>
      <c r="H13" s="17">
        <v>-201000</v>
      </c>
      <c r="I13" s="1" t="s">
        <v>1825</v>
      </c>
      <c r="J13" s="83"/>
      <c r="K13" s="47"/>
      <c r="L13" s="70" t="s">
        <v>1764</v>
      </c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32">
        <v>45056</v>
      </c>
      <c r="C14" s="17"/>
      <c r="D14" s="17"/>
      <c r="E14" s="9">
        <f t="shared" si="0"/>
        <v>47414300</v>
      </c>
      <c r="F14" s="17"/>
      <c r="G14" s="17"/>
      <c r="H14" s="17">
        <v>200000</v>
      </c>
      <c r="I14" s="10" t="s">
        <v>1816</v>
      </c>
      <c r="J14" s="50"/>
      <c r="K14" s="47"/>
      <c r="L14" s="47">
        <v>44973</v>
      </c>
      <c r="M14" s="70">
        <v>15000000</v>
      </c>
      <c r="N14" s="1" t="s">
        <v>1762</v>
      </c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45056</v>
      </c>
      <c r="C15" s="17">
        <v>4760000</v>
      </c>
      <c r="D15" s="17"/>
      <c r="E15" s="9">
        <f t="shared" si="0"/>
        <v>52174300</v>
      </c>
      <c r="F15" s="17"/>
      <c r="G15" s="17"/>
      <c r="H15" s="17"/>
      <c r="I15" s="10" t="s">
        <v>1817</v>
      </c>
      <c r="J15" s="50"/>
      <c r="K15" s="47"/>
      <c r="L15" s="47">
        <v>44985</v>
      </c>
      <c r="M15" s="70">
        <v>110000000</v>
      </c>
      <c r="N15" s="1" t="s">
        <v>1765</v>
      </c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45058</v>
      </c>
      <c r="C16" s="17">
        <v>80000</v>
      </c>
      <c r="D16" s="17"/>
      <c r="E16" s="9">
        <f t="shared" si="0"/>
        <v>52254300</v>
      </c>
      <c r="F16" s="17"/>
      <c r="G16" s="17"/>
      <c r="H16" s="17"/>
      <c r="I16" s="10" t="s">
        <v>1818</v>
      </c>
      <c r="J16" s="50"/>
      <c r="K16" s="69"/>
      <c r="L16" s="70"/>
      <c r="M16" s="73">
        <f>SUM(M14:M15)</f>
        <v>125000000</v>
      </c>
      <c r="N16" s="69" t="s">
        <v>1766</v>
      </c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45062</v>
      </c>
      <c r="C17" s="17"/>
      <c r="D17" s="17">
        <v>-93600</v>
      </c>
      <c r="E17" s="9">
        <f t="shared" si="0"/>
        <v>52160700</v>
      </c>
      <c r="F17" s="17"/>
      <c r="G17" s="17"/>
      <c r="H17" s="17"/>
      <c r="I17" s="10" t="s">
        <v>1856</v>
      </c>
      <c r="J17" s="50"/>
      <c r="K17" s="47"/>
      <c r="L17" s="70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45062</v>
      </c>
      <c r="C18" s="17"/>
      <c r="D18" s="17">
        <v>-12800</v>
      </c>
      <c r="E18" s="9">
        <f t="shared" si="0"/>
        <v>52147900</v>
      </c>
      <c r="F18" s="17"/>
      <c r="G18" s="17"/>
      <c r="H18" s="17"/>
      <c r="I18" s="10" t="s">
        <v>1819</v>
      </c>
      <c r="J18" s="50"/>
      <c r="K18" s="70"/>
      <c r="L18" s="69" t="s">
        <v>1767</v>
      </c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>
        <v>45062</v>
      </c>
      <c r="C19" s="17"/>
      <c r="D19" s="17"/>
      <c r="E19" s="9">
        <f t="shared" si="0"/>
        <v>52147900</v>
      </c>
      <c r="F19" s="17"/>
      <c r="G19" s="17"/>
      <c r="H19" s="17">
        <v>-27000</v>
      </c>
      <c r="I19" s="10" t="s">
        <v>1821</v>
      </c>
      <c r="J19" s="50"/>
      <c r="K19" s="70"/>
      <c r="L19" s="47">
        <v>44419</v>
      </c>
      <c r="M19" s="70">
        <v>100000000</v>
      </c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45062</v>
      </c>
      <c r="C20" s="17">
        <v>70000</v>
      </c>
      <c r="D20" s="17"/>
      <c r="E20" s="9">
        <f t="shared" si="0"/>
        <v>52217900</v>
      </c>
      <c r="F20" s="17"/>
      <c r="G20" s="17"/>
      <c r="H20" s="17"/>
      <c r="I20" s="10" t="s">
        <v>1822</v>
      </c>
      <c r="J20" s="50"/>
      <c r="K20" s="70"/>
      <c r="L20" s="47">
        <v>44412</v>
      </c>
      <c r="M20" s="70">
        <v>-5000000</v>
      </c>
      <c r="N20" s="69" t="s">
        <v>1769</v>
      </c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45062</v>
      </c>
      <c r="C21" s="17">
        <v>500000</v>
      </c>
      <c r="D21" s="17"/>
      <c r="E21" s="9">
        <f t="shared" si="0"/>
        <v>52717900</v>
      </c>
      <c r="F21" s="17"/>
      <c r="G21" s="17"/>
      <c r="H21" s="17"/>
      <c r="I21" s="1" t="s">
        <v>1823</v>
      </c>
      <c r="J21" s="50"/>
      <c r="K21" s="70"/>
      <c r="L21" s="47">
        <v>44985</v>
      </c>
      <c r="M21" s="67">
        <f>SUM(M19:M20)</f>
        <v>95000000</v>
      </c>
      <c r="N21" s="66" t="s">
        <v>1768</v>
      </c>
      <c r="O21" s="76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45062</v>
      </c>
      <c r="C22" s="17"/>
      <c r="D22" s="17"/>
      <c r="E22" s="9">
        <f t="shared" si="0"/>
        <v>52717900</v>
      </c>
      <c r="F22" s="17"/>
      <c r="G22" s="17"/>
      <c r="H22" s="17">
        <v>-1197000</v>
      </c>
      <c r="I22" s="1" t="s">
        <v>1824</v>
      </c>
      <c r="J22" s="50"/>
      <c r="K22" s="70"/>
      <c r="L22" s="70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45062</v>
      </c>
      <c r="C23" s="17"/>
      <c r="D23" s="17">
        <v>-35000</v>
      </c>
      <c r="E23" s="9">
        <f t="shared" si="0"/>
        <v>52682900</v>
      </c>
      <c r="F23" s="17"/>
      <c r="G23" s="17"/>
      <c r="H23" s="17"/>
      <c r="I23" s="10" t="s">
        <v>1826</v>
      </c>
      <c r="J23" s="50"/>
      <c r="K23" s="70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45062</v>
      </c>
      <c r="C24" s="17"/>
      <c r="D24" s="17">
        <v>-203000</v>
      </c>
      <c r="E24" s="9">
        <f t="shared" si="0"/>
        <v>52479900</v>
      </c>
      <c r="F24" s="17"/>
      <c r="G24" s="17"/>
      <c r="H24" s="17"/>
      <c r="I24" s="10" t="s">
        <v>1827</v>
      </c>
      <c r="K24" s="70"/>
      <c r="L24" s="69"/>
      <c r="M24" s="69"/>
      <c r="N24" s="70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45063</v>
      </c>
      <c r="C25" s="17">
        <v>20000</v>
      </c>
      <c r="D25" s="17"/>
      <c r="E25" s="9">
        <f>E24+C25+D25</f>
        <v>52499900</v>
      </c>
      <c r="F25" s="17"/>
      <c r="G25" s="17"/>
      <c r="H25" s="17"/>
      <c r="I25" s="1" t="s">
        <v>1744</v>
      </c>
      <c r="L25" s="20"/>
      <c r="M25" s="69"/>
      <c r="N25" s="70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45064</v>
      </c>
      <c r="C26" s="17"/>
      <c r="D26" s="17"/>
      <c r="E26" s="9">
        <f>E25+C26+D26</f>
        <v>52499900</v>
      </c>
      <c r="F26" s="17"/>
      <c r="G26" s="17"/>
      <c r="H26" s="16">
        <v>200000</v>
      </c>
      <c r="I26" s="10" t="s">
        <v>1828</v>
      </c>
      <c r="L26" s="20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45071</v>
      </c>
      <c r="C27" s="17"/>
      <c r="D27" s="17">
        <v>-203200</v>
      </c>
      <c r="E27" s="9">
        <f t="shared" si="0"/>
        <v>52296700</v>
      </c>
      <c r="F27" s="17"/>
      <c r="G27" s="17"/>
      <c r="H27" s="17"/>
      <c r="I27" s="1" t="s">
        <v>1830</v>
      </c>
      <c r="L27" s="20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45072</v>
      </c>
      <c r="C28" s="17"/>
      <c r="D28" s="17">
        <v>-200000</v>
      </c>
      <c r="E28" s="9">
        <f t="shared" si="0"/>
        <v>52096700</v>
      </c>
      <c r="F28" s="17"/>
      <c r="G28" s="17"/>
      <c r="H28" s="16"/>
      <c r="I28" s="1" t="s">
        <v>1831</v>
      </c>
      <c r="L28" s="20"/>
      <c r="M28" s="72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45072</v>
      </c>
      <c r="C29" s="17"/>
      <c r="D29" s="17"/>
      <c r="E29" s="9">
        <f t="shared" si="0"/>
        <v>52096700</v>
      </c>
      <c r="F29" s="17"/>
      <c r="G29" s="17"/>
      <c r="H29" s="17">
        <v>-201700</v>
      </c>
      <c r="I29" s="10" t="s">
        <v>977</v>
      </c>
      <c r="J29" s="20"/>
      <c r="L29" s="2">
        <v>45071</v>
      </c>
      <c r="M29" s="70">
        <v>-203200</v>
      </c>
      <c r="N29" s="1" t="s">
        <v>1830</v>
      </c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>
        <v>45072</v>
      </c>
      <c r="C30" s="17"/>
      <c r="D30" s="17"/>
      <c r="E30" s="9">
        <f t="shared" si="0"/>
        <v>52096700</v>
      </c>
      <c r="H30" s="16">
        <v>-237200</v>
      </c>
      <c r="I30" s="1" t="s">
        <v>917</v>
      </c>
      <c r="J30" s="20"/>
      <c r="L30" s="2">
        <v>45072</v>
      </c>
      <c r="M30" s="70">
        <v>-200000</v>
      </c>
      <c r="N30" s="1" t="s">
        <v>1831</v>
      </c>
      <c r="O30" s="69"/>
      <c r="P30" s="70"/>
      <c r="Q30" s="70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>
        <v>45077</v>
      </c>
      <c r="C31" s="17"/>
      <c r="D31" s="17"/>
      <c r="E31" s="9">
        <f t="shared" si="0"/>
        <v>52096700</v>
      </c>
      <c r="H31" s="16">
        <v>-330600</v>
      </c>
      <c r="I31" s="10" t="s">
        <v>406</v>
      </c>
      <c r="J31" s="20"/>
      <c r="M31" s="72"/>
      <c r="N31" s="72"/>
      <c r="O31" s="69"/>
      <c r="P31" s="70"/>
      <c r="Q31" s="70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>
        <v>45077</v>
      </c>
      <c r="C32" s="17"/>
      <c r="D32" s="17"/>
      <c r="E32" s="9">
        <f t="shared" si="0"/>
        <v>52096700</v>
      </c>
      <c r="F32" s="17"/>
      <c r="G32" s="17"/>
      <c r="H32" s="17">
        <v>-330600</v>
      </c>
      <c r="I32" s="1" t="s">
        <v>1833</v>
      </c>
      <c r="J32" s="20"/>
      <c r="K32" s="70"/>
      <c r="L32" s="69"/>
      <c r="M32" s="69"/>
      <c r="N32" s="69"/>
      <c r="O32" s="69"/>
      <c r="P32" s="70"/>
      <c r="Q32" s="70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>
        <v>45077</v>
      </c>
      <c r="C33" s="17"/>
      <c r="D33" s="17"/>
      <c r="E33" s="9">
        <f t="shared" si="0"/>
        <v>52096700</v>
      </c>
      <c r="F33" s="17"/>
      <c r="G33" s="17"/>
      <c r="H33" s="17">
        <v>-2500000</v>
      </c>
      <c r="I33" s="10" t="s">
        <v>41</v>
      </c>
      <c r="J33" s="20"/>
      <c r="K33" s="70"/>
      <c r="L33" s="69"/>
      <c r="M33" s="69"/>
      <c r="N33" s="69"/>
      <c r="O33" s="69"/>
      <c r="P33" s="69"/>
      <c r="Q33" s="70"/>
      <c r="R33" s="70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>
        <v>45077</v>
      </c>
      <c r="C34" s="17"/>
      <c r="D34" s="17">
        <v>-2500000</v>
      </c>
      <c r="E34" s="9">
        <f t="shared" si="0"/>
        <v>49596700</v>
      </c>
      <c r="F34" s="17"/>
      <c r="G34" s="17"/>
      <c r="H34" s="16"/>
      <c r="I34" s="10" t="s">
        <v>42</v>
      </c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>
        <v>45077</v>
      </c>
      <c r="C35" s="17"/>
      <c r="D35" s="17"/>
      <c r="E35" s="9">
        <f t="shared" si="0"/>
        <v>49596700</v>
      </c>
      <c r="F35" s="17"/>
      <c r="G35" s="17"/>
      <c r="H35" s="16">
        <v>-60000</v>
      </c>
      <c r="I35" s="1" t="s">
        <v>1838</v>
      </c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>
        <v>45077</v>
      </c>
      <c r="C36" s="17"/>
      <c r="D36" s="17"/>
      <c r="E36" s="9">
        <f t="shared" si="0"/>
        <v>49596700</v>
      </c>
      <c r="F36" s="17"/>
      <c r="G36" s="17"/>
      <c r="H36" s="17">
        <v>-25600</v>
      </c>
      <c r="I36" s="10" t="s">
        <v>1836</v>
      </c>
      <c r="K36" s="69"/>
      <c r="L36" s="69"/>
      <c r="M36" s="69"/>
      <c r="N36" s="72"/>
      <c r="O36" s="69"/>
      <c r="P36" s="70"/>
      <c r="Q36" s="70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">
        <f t="shared" si="0"/>
        <v>49596700</v>
      </c>
      <c r="F37" s="17"/>
      <c r="G37" s="17"/>
      <c r="H37" s="16"/>
      <c r="M37" s="69"/>
      <c r="N37" s="72"/>
      <c r="O37" s="69"/>
      <c r="P37" s="70"/>
      <c r="Q37" s="70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28" t="s">
        <v>47</v>
      </c>
      <c r="C38" s="22"/>
      <c r="D38" s="22"/>
      <c r="E38" s="14">
        <f t="shared" si="0"/>
        <v>49596700</v>
      </c>
      <c r="F38" s="22"/>
      <c r="G38" s="22"/>
      <c r="H38" s="22">
        <f>SUM(H4:H37)</f>
        <v>5797400</v>
      </c>
      <c r="M38" s="70"/>
      <c r="P38" s="20"/>
      <c r="R38" s="20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17"/>
      <c r="D39" s="17"/>
      <c r="E39" s="9">
        <f t="shared" si="0"/>
        <v>49596700</v>
      </c>
      <c r="F39" s="17"/>
      <c r="G39" s="17"/>
      <c r="H39" s="16"/>
      <c r="I39" s="10"/>
      <c r="M39" s="70"/>
      <c r="P39" s="20"/>
      <c r="Q39" s="4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 t="shared" si="0"/>
        <v>49596700</v>
      </c>
      <c r="F40" s="17"/>
      <c r="G40" s="17"/>
      <c r="H40" s="16"/>
      <c r="I40" s="10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 t="shared" si="0"/>
        <v>49596700</v>
      </c>
      <c r="F41" s="17"/>
      <c r="G41" s="17"/>
      <c r="H41" s="17"/>
      <c r="I41" s="10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9">
        <f t="shared" si="0"/>
        <v>49596700</v>
      </c>
      <c r="F42" s="17"/>
      <c r="G42" s="17"/>
      <c r="H42" s="17"/>
      <c r="I42" s="10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 t="shared" si="0"/>
        <v>49596700</v>
      </c>
      <c r="F43" s="17"/>
      <c r="G43" s="17"/>
      <c r="H43" s="17"/>
      <c r="I43" s="10"/>
      <c r="J43" s="20"/>
      <c r="K43" s="70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49596700</v>
      </c>
      <c r="F44" s="17"/>
      <c r="G44" s="17"/>
      <c r="H44" s="17"/>
      <c r="I44" s="10"/>
      <c r="J44" s="20"/>
      <c r="K44" s="70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49596700</v>
      </c>
      <c r="F45" s="17"/>
      <c r="G45" s="17"/>
      <c r="H45" s="16"/>
      <c r="I45" s="10"/>
      <c r="J45" s="20"/>
      <c r="K45" s="70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49596700</v>
      </c>
      <c r="F46" s="17"/>
      <c r="G46" s="17"/>
      <c r="H46" s="16">
        <v>450000</v>
      </c>
      <c r="I46" s="10" t="s">
        <v>1799</v>
      </c>
      <c r="J46" s="20"/>
      <c r="K46" s="70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49596700</v>
      </c>
      <c r="F47" s="17"/>
      <c r="G47" s="17"/>
      <c r="H47" s="17"/>
      <c r="I47" s="10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49596700</v>
      </c>
      <c r="F48" s="17"/>
      <c r="G48" s="17"/>
      <c r="H48" s="17">
        <v>1050000</v>
      </c>
      <c r="I48" s="10" t="s">
        <v>1739</v>
      </c>
      <c r="J48" s="1" t="s">
        <v>1835</v>
      </c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49596700</v>
      </c>
      <c r="F49" s="17"/>
      <c r="G49" s="17"/>
      <c r="H49" s="17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49596700</v>
      </c>
      <c r="F50" s="17"/>
      <c r="G50" s="17"/>
      <c r="H50" s="16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49596700</v>
      </c>
      <c r="F51" s="17"/>
      <c r="G51" s="17"/>
      <c r="H51" s="16"/>
      <c r="J51" s="10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49596700</v>
      </c>
      <c r="F52" s="17"/>
      <c r="G52" s="17"/>
      <c r="H52" s="16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49596700</v>
      </c>
      <c r="F53" s="17"/>
      <c r="G53" s="17"/>
      <c r="H53" s="16"/>
      <c r="J53" s="10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2"/>
      <c r="C54" s="16"/>
      <c r="D54" s="16"/>
      <c r="E54" s="9">
        <f t="shared" si="0"/>
        <v>49596700</v>
      </c>
      <c r="F54" s="17"/>
      <c r="G54" s="17"/>
      <c r="H54" s="16"/>
      <c r="J54" s="10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2"/>
      <c r="C55" s="16"/>
      <c r="D55" s="16"/>
      <c r="E55" s="9">
        <f t="shared" si="0"/>
        <v>49596700</v>
      </c>
      <c r="F55" s="17"/>
      <c r="G55" s="17"/>
      <c r="H55" s="16"/>
      <c r="J55" s="10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9"/>
      <c r="C56" s="36"/>
      <c r="D56" s="36"/>
      <c r="E56" s="9">
        <f t="shared" si="0"/>
        <v>49596700</v>
      </c>
      <c r="F56" s="36"/>
      <c r="G56" s="36"/>
      <c r="H56" s="16"/>
      <c r="J56" s="10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2"/>
      <c r="C57" s="16"/>
      <c r="D57" s="16"/>
      <c r="E57" s="9">
        <f t="shared" si="0"/>
        <v>49596700</v>
      </c>
      <c r="F57" s="17"/>
      <c r="G57" s="17"/>
      <c r="H57" s="16"/>
      <c r="J57" s="10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9">
        <f t="shared" si="0"/>
        <v>49596700</v>
      </c>
      <c r="F58" s="17"/>
      <c r="G58" s="17"/>
      <c r="H58" s="16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A59" s="44"/>
      <c r="B59" s="44"/>
      <c r="C59" s="43"/>
      <c r="D59" s="43">
        <v>-40700</v>
      </c>
      <c r="E59" s="9">
        <f t="shared" si="0"/>
        <v>49556000</v>
      </c>
      <c r="F59" s="43"/>
      <c r="G59" s="43"/>
      <c r="H59" s="43"/>
      <c r="I59" s="44" t="s">
        <v>263</v>
      </c>
      <c r="K59" s="17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17"/>
      <c r="D60" s="17"/>
      <c r="E60" s="9">
        <f t="shared" si="0"/>
        <v>49556000</v>
      </c>
      <c r="F60" s="17"/>
      <c r="G60" s="17"/>
      <c r="H60" s="17"/>
      <c r="I60" s="10"/>
      <c r="K60" s="16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C61" s="16"/>
      <c r="D61" s="16">
        <v>-45000000</v>
      </c>
      <c r="E61" s="9">
        <f t="shared" si="0"/>
        <v>4556000</v>
      </c>
      <c r="F61" s="16"/>
      <c r="G61" s="16"/>
      <c r="H61" s="16"/>
      <c r="I61" s="1" t="s">
        <v>557</v>
      </c>
      <c r="K61" s="16"/>
      <c r="L61" s="16"/>
    </row>
    <row r="62" spans="1:28">
      <c r="C62" s="16"/>
      <c r="D62" s="16">
        <v>-3500000</v>
      </c>
      <c r="E62" s="9">
        <f t="shared" si="0"/>
        <v>1056000</v>
      </c>
      <c r="F62" s="16"/>
      <c r="G62" s="16"/>
      <c r="H62" s="16"/>
      <c r="I62" s="2" t="s">
        <v>1772</v>
      </c>
    </row>
    <row r="63" spans="1:28">
      <c r="C63" s="16"/>
      <c r="D63" s="16"/>
      <c r="E63" s="9">
        <f t="shared" si="0"/>
        <v>1056000</v>
      </c>
      <c r="F63" s="16"/>
      <c r="G63" s="16"/>
      <c r="H63" s="16"/>
      <c r="J63" s="4"/>
    </row>
    <row r="64" spans="1:28">
      <c r="C64" s="16"/>
      <c r="D64" s="16"/>
      <c r="E64" s="9">
        <f t="shared" si="0"/>
        <v>1056000</v>
      </c>
      <c r="F64" s="16"/>
      <c r="G64" s="16"/>
      <c r="H64" s="16"/>
      <c r="J64" s="4"/>
      <c r="K64" s="2"/>
      <c r="L64" s="20"/>
    </row>
    <row r="65" spans="3:13">
      <c r="C65" s="16"/>
      <c r="D65" s="16"/>
      <c r="E65" s="9">
        <f t="shared" si="0"/>
        <v>1056000</v>
      </c>
      <c r="F65" s="16"/>
      <c r="G65" s="16"/>
      <c r="H65" s="16"/>
      <c r="J65" s="32"/>
      <c r="K65" s="17"/>
      <c r="L65" s="10"/>
      <c r="M65" s="10"/>
    </row>
    <row r="66" spans="3:13">
      <c r="C66" s="4"/>
      <c r="D66" s="16"/>
      <c r="E66" s="9">
        <f t="shared" si="0"/>
        <v>1056000</v>
      </c>
      <c r="F66" s="16"/>
      <c r="G66" s="16"/>
      <c r="H66" s="16"/>
      <c r="J66" s="32"/>
      <c r="K66" s="17"/>
      <c r="L66" s="10"/>
      <c r="M66" s="10"/>
    </row>
    <row r="67" spans="3:13">
      <c r="C67" s="4"/>
      <c r="D67" s="4"/>
      <c r="E67" s="8"/>
      <c r="F67" s="4"/>
      <c r="G67" s="4"/>
      <c r="H67" s="17">
        <v>200000</v>
      </c>
      <c r="I67" s="10" t="s">
        <v>1450</v>
      </c>
      <c r="J67" s="32"/>
      <c r="K67" s="17"/>
      <c r="L67" s="10"/>
      <c r="M67" s="10"/>
    </row>
    <row r="68" spans="3:13">
      <c r="C68" s="4"/>
      <c r="D68" s="4"/>
      <c r="E68" s="8"/>
      <c r="F68" s="4"/>
      <c r="G68" s="4"/>
      <c r="H68" s="17"/>
      <c r="J68" s="32"/>
      <c r="K68" s="17"/>
      <c r="L68" s="10"/>
      <c r="M68" s="10"/>
    </row>
    <row r="69" spans="3:13">
      <c r="C69" s="4"/>
      <c r="D69" s="4"/>
      <c r="E69" s="8"/>
      <c r="F69" s="4"/>
      <c r="G69" s="4"/>
      <c r="J69" s="32"/>
      <c r="K69" s="17"/>
      <c r="L69" s="10"/>
      <c r="M69" s="10"/>
    </row>
    <row r="70" spans="3:13">
      <c r="C70" s="4"/>
      <c r="D70" s="4"/>
      <c r="E70" s="8"/>
      <c r="F70" s="4"/>
      <c r="G70" s="4"/>
      <c r="J70" s="10"/>
      <c r="K70" s="17"/>
      <c r="L70" s="10"/>
      <c r="M70" s="10"/>
    </row>
    <row r="71" spans="3:13">
      <c r="C71" s="4"/>
      <c r="D71" s="4"/>
      <c r="E71" s="8"/>
      <c r="F71" s="4"/>
      <c r="G71" s="4"/>
      <c r="J71" s="10"/>
      <c r="K71" s="17"/>
      <c r="L71" s="10"/>
      <c r="M71" s="10"/>
    </row>
    <row r="72" spans="3:13">
      <c r="C72" s="4"/>
      <c r="D72" s="4"/>
      <c r="E72" s="8"/>
      <c r="F72" s="4"/>
      <c r="G72" s="4"/>
      <c r="H72" s="10"/>
      <c r="I72" s="10"/>
      <c r="J72" s="10"/>
      <c r="K72" s="17"/>
      <c r="L72" s="10"/>
      <c r="M72" s="10"/>
    </row>
    <row r="73" spans="3:13">
      <c r="E73" s="7"/>
      <c r="H73" s="17"/>
      <c r="I73" s="10"/>
      <c r="J73" s="10"/>
      <c r="K73" s="17"/>
      <c r="L73" s="10"/>
      <c r="M73" s="10"/>
    </row>
    <row r="74" spans="3:13">
      <c r="E74" s="7"/>
      <c r="H74" s="17"/>
      <c r="I74" s="10"/>
      <c r="J74" s="10"/>
      <c r="K74" s="17"/>
      <c r="L74" s="10"/>
      <c r="M74" s="10"/>
    </row>
    <row r="75" spans="3:13">
      <c r="E75" s="7"/>
      <c r="H75" s="17"/>
      <c r="I75" s="10"/>
      <c r="J75" s="10"/>
      <c r="K75" s="17"/>
      <c r="L75" s="10"/>
      <c r="M75" s="10"/>
    </row>
    <row r="76" spans="3:13">
      <c r="H76" s="17"/>
      <c r="I76" s="10"/>
      <c r="J76" s="10"/>
      <c r="K76" s="17"/>
      <c r="L76" s="10"/>
      <c r="M76" s="10"/>
    </row>
    <row r="77" spans="3:13">
      <c r="H77" s="17"/>
      <c r="I77" s="10"/>
      <c r="J77" s="10"/>
      <c r="K77" s="17"/>
      <c r="L77" s="10"/>
      <c r="M77" s="10"/>
    </row>
    <row r="78" spans="3:13">
      <c r="H78" s="17"/>
      <c r="I78" s="10"/>
      <c r="J78" s="32"/>
      <c r="K78" s="17"/>
      <c r="L78" s="10"/>
      <c r="M78" s="10"/>
    </row>
    <row r="79" spans="3:13">
      <c r="H79" s="17"/>
      <c r="I79" s="10"/>
      <c r="J79" s="32"/>
      <c r="K79" s="17"/>
      <c r="L79" s="10"/>
      <c r="M79" s="10"/>
    </row>
    <row r="80" spans="3:13">
      <c r="H80" s="17"/>
      <c r="I80" s="10"/>
      <c r="J80" s="32"/>
      <c r="K80" s="17"/>
      <c r="L80" s="10"/>
      <c r="M80" s="10"/>
    </row>
    <row r="81" spans="8:13">
      <c r="H81" s="17"/>
      <c r="I81" s="10"/>
      <c r="J81" s="32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0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7"/>
      <c r="L90" s="10"/>
      <c r="M90" s="10"/>
    </row>
    <row r="91" spans="8:13">
      <c r="H91" s="17"/>
      <c r="I91" s="10"/>
      <c r="J91" s="32"/>
      <c r="K91" s="36"/>
      <c r="L91" s="48"/>
      <c r="M91" s="10"/>
    </row>
    <row r="92" spans="8:13">
      <c r="H92" s="17"/>
      <c r="I92" s="10"/>
      <c r="J92" s="32"/>
      <c r="K92" s="36"/>
      <c r="L92" s="81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10"/>
      <c r="L95" s="10"/>
      <c r="M95" s="10"/>
    </row>
    <row r="96" spans="8:13">
      <c r="H96" s="10"/>
      <c r="I96" s="10"/>
      <c r="J96" s="10"/>
      <c r="K96" s="10"/>
      <c r="L96" s="10"/>
      <c r="M96" s="10"/>
    </row>
  </sheetData>
  <pageMargins left="0.7" right="0.7" top="0.75" bottom="0.75" header="0.3" footer="0.3"/>
  <pageSetup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>
  <dimension ref="A2:AB101"/>
  <sheetViews>
    <sheetView topLeftCell="A52" workbookViewId="0">
      <selection activeCell="I72" sqref="I72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49596700</v>
      </c>
      <c r="F4" s="29">
        <v>0</v>
      </c>
      <c r="G4" s="13"/>
      <c r="H4" s="22">
        <v>5797400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48"/>
      <c r="D5" s="48"/>
      <c r="E5" s="9">
        <f>E4+C5+D5</f>
        <v>49596700</v>
      </c>
      <c r="F5" s="54"/>
      <c r="G5" s="48"/>
      <c r="H5" s="36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2">
        <v>45079</v>
      </c>
      <c r="C6" s="16"/>
      <c r="D6" s="16">
        <v>-200000</v>
      </c>
      <c r="E6" s="8">
        <f>E5+C6+D6</f>
        <v>49396700</v>
      </c>
      <c r="F6" s="17"/>
      <c r="G6" s="17"/>
      <c r="H6" s="17"/>
      <c r="I6" s="1" t="s">
        <v>1842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45080</v>
      </c>
      <c r="C7" s="17"/>
      <c r="D7" s="17"/>
      <c r="E7" s="9">
        <f t="shared" ref="E7:E71" si="0">E6+C7+D7</f>
        <v>49396700</v>
      </c>
      <c r="F7" s="17"/>
      <c r="G7" s="17"/>
      <c r="H7" s="17">
        <v>120000</v>
      </c>
      <c r="I7" s="10" t="s">
        <v>1837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45080</v>
      </c>
      <c r="C8" s="17"/>
      <c r="D8" s="17"/>
      <c r="E8" s="9">
        <f>E7+C8+D8</f>
        <v>49396700</v>
      </c>
      <c r="F8" s="17"/>
      <c r="G8" s="17"/>
      <c r="H8" s="17">
        <v>-93600</v>
      </c>
      <c r="I8" s="10" t="s">
        <v>1855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45082</v>
      </c>
      <c r="C9" s="17"/>
      <c r="D9" s="17"/>
      <c r="E9" s="9">
        <f t="shared" si="0"/>
        <v>49396700</v>
      </c>
      <c r="F9" s="17"/>
      <c r="G9" s="17"/>
      <c r="H9" s="17">
        <v>-74300</v>
      </c>
      <c r="I9" s="10" t="s">
        <v>62</v>
      </c>
      <c r="J9" s="10"/>
      <c r="K9" s="47"/>
      <c r="L9" s="44" t="s">
        <v>1760</v>
      </c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45083</v>
      </c>
      <c r="C10" s="17"/>
      <c r="D10" s="17"/>
      <c r="E10" s="9">
        <f t="shared" si="0"/>
        <v>49396700</v>
      </c>
      <c r="F10" s="17"/>
      <c r="G10" s="17"/>
      <c r="H10" s="17">
        <v>-93600</v>
      </c>
      <c r="I10" s="10" t="s">
        <v>1857</v>
      </c>
      <c r="J10" s="10"/>
      <c r="K10" s="69"/>
      <c r="L10" s="82">
        <v>44848</v>
      </c>
      <c r="M10" s="71">
        <v>23277000</v>
      </c>
      <c r="N10" s="76" t="s">
        <v>1770</v>
      </c>
      <c r="O10" s="76"/>
      <c r="P10" s="76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45085</v>
      </c>
      <c r="C11" s="17"/>
      <c r="D11" s="17"/>
      <c r="E11" s="9">
        <f t="shared" si="0"/>
        <v>49396700</v>
      </c>
      <c r="F11" s="17"/>
      <c r="G11" s="17"/>
      <c r="H11" s="17">
        <v>90000</v>
      </c>
      <c r="I11" s="10" t="s">
        <v>1839</v>
      </c>
      <c r="J11" s="10"/>
      <c r="K11" s="69"/>
      <c r="L11" s="82">
        <v>44985</v>
      </c>
      <c r="M11" s="71">
        <v>-16000000</v>
      </c>
      <c r="N11" s="76" t="s">
        <v>1761</v>
      </c>
      <c r="O11" s="76"/>
      <c r="P11" s="76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45086</v>
      </c>
      <c r="C12" s="17">
        <v>1000000</v>
      </c>
      <c r="D12" s="17"/>
      <c r="E12" s="9">
        <f t="shared" si="0"/>
        <v>50396700</v>
      </c>
      <c r="F12" s="17"/>
      <c r="G12" s="17"/>
      <c r="H12" s="17"/>
      <c r="I12" s="1" t="s">
        <v>1840</v>
      </c>
      <c r="J12" s="50"/>
      <c r="K12" s="69"/>
      <c r="L12" s="69"/>
      <c r="M12" s="67">
        <f>SUM(M10:M11)</f>
        <v>7277000</v>
      </c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45086</v>
      </c>
      <c r="C13" s="17">
        <v>500000</v>
      </c>
      <c r="D13" s="17"/>
      <c r="E13" s="9">
        <f t="shared" si="0"/>
        <v>50896700</v>
      </c>
      <c r="F13" s="17"/>
      <c r="G13" s="17"/>
      <c r="H13" s="17"/>
      <c r="I13" s="1" t="s">
        <v>1718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45090</v>
      </c>
      <c r="C14" s="17"/>
      <c r="D14" s="17">
        <v>-60000</v>
      </c>
      <c r="E14" s="9">
        <f t="shared" si="0"/>
        <v>50836700</v>
      </c>
      <c r="F14" s="17"/>
      <c r="G14" s="17"/>
      <c r="H14" s="17"/>
      <c r="I14" s="1" t="s">
        <v>1841</v>
      </c>
      <c r="J14" s="50"/>
      <c r="K14" s="47"/>
      <c r="L14" s="70" t="s">
        <v>1764</v>
      </c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2">
        <v>45092</v>
      </c>
      <c r="C15" s="17"/>
      <c r="D15" s="17"/>
      <c r="E15" s="9">
        <f t="shared" si="0"/>
        <v>50836700</v>
      </c>
      <c r="F15" s="17"/>
      <c r="G15" s="17"/>
      <c r="H15" s="17">
        <v>-41700</v>
      </c>
      <c r="I15" s="1" t="s">
        <v>1846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45098</v>
      </c>
      <c r="C16" s="17"/>
      <c r="D16" s="17">
        <v>-40000</v>
      </c>
      <c r="E16" s="9">
        <f t="shared" si="0"/>
        <v>50796700</v>
      </c>
      <c r="F16" s="17"/>
      <c r="G16" s="17"/>
      <c r="H16" s="17"/>
      <c r="I16" s="10" t="s">
        <v>1843</v>
      </c>
      <c r="J16" s="50"/>
      <c r="K16" s="47"/>
      <c r="L16" s="47">
        <v>44973</v>
      </c>
      <c r="M16" s="70">
        <v>15000000</v>
      </c>
      <c r="N16" s="1" t="s">
        <v>1762</v>
      </c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45098</v>
      </c>
      <c r="C17" s="17"/>
      <c r="D17" s="17">
        <v>-16000</v>
      </c>
      <c r="E17" s="9">
        <f t="shared" si="0"/>
        <v>50780700</v>
      </c>
      <c r="F17" s="17"/>
      <c r="G17" s="17"/>
      <c r="H17" s="17"/>
      <c r="I17" s="10" t="s">
        <v>1844</v>
      </c>
      <c r="J17" s="50"/>
      <c r="K17" s="47"/>
      <c r="L17" s="47">
        <v>44985</v>
      </c>
      <c r="M17" s="70">
        <v>110000000</v>
      </c>
      <c r="N17" s="1" t="s">
        <v>1765</v>
      </c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45098</v>
      </c>
      <c r="C18" s="17">
        <v>450000</v>
      </c>
      <c r="D18" s="17"/>
      <c r="E18" s="9">
        <f t="shared" si="0"/>
        <v>51230700</v>
      </c>
      <c r="F18" s="17"/>
      <c r="G18" s="17"/>
      <c r="H18" s="17"/>
      <c r="I18" s="10" t="s">
        <v>1845</v>
      </c>
      <c r="J18" s="50"/>
      <c r="K18" s="69"/>
      <c r="L18" s="70"/>
      <c r="M18" s="73">
        <f>SUM(M16:M17)</f>
        <v>125000000</v>
      </c>
      <c r="N18" s="69" t="s">
        <v>1766</v>
      </c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>
        <v>45099</v>
      </c>
      <c r="C19" s="17">
        <v>2000000</v>
      </c>
      <c r="D19" s="17"/>
      <c r="E19" s="9">
        <f t="shared" si="0"/>
        <v>53230700</v>
      </c>
      <c r="F19" s="17"/>
      <c r="G19" s="17"/>
      <c r="H19" s="17"/>
      <c r="I19" s="1" t="s">
        <v>1353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45100</v>
      </c>
      <c r="C20" s="17"/>
      <c r="D20" s="17">
        <v>-118500</v>
      </c>
      <c r="E20" s="9">
        <f t="shared" si="0"/>
        <v>53112200</v>
      </c>
      <c r="F20" s="17"/>
      <c r="G20" s="17"/>
      <c r="I20" s="1" t="s">
        <v>1847</v>
      </c>
      <c r="J20" s="50"/>
      <c r="K20" s="70"/>
      <c r="L20" s="69" t="s">
        <v>1767</v>
      </c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45100</v>
      </c>
      <c r="C21" s="17"/>
      <c r="D21" s="17"/>
      <c r="E21" s="9">
        <f t="shared" si="0"/>
        <v>53112200</v>
      </c>
      <c r="F21" s="17"/>
      <c r="G21" s="17"/>
      <c r="H21" s="17">
        <v>-289300</v>
      </c>
      <c r="I21" s="10" t="s">
        <v>917</v>
      </c>
      <c r="J21" s="50"/>
      <c r="K21" s="70"/>
      <c r="L21" s="47">
        <v>44419</v>
      </c>
      <c r="M21" s="70">
        <v>100000000</v>
      </c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45100</v>
      </c>
      <c r="C22" s="17"/>
      <c r="D22" s="17"/>
      <c r="E22" s="9">
        <f t="shared" si="0"/>
        <v>53112200</v>
      </c>
      <c r="F22" s="17"/>
      <c r="G22" s="17"/>
      <c r="H22" s="17">
        <v>200000</v>
      </c>
      <c r="I22" s="77" t="s">
        <v>1848</v>
      </c>
      <c r="J22" s="50"/>
      <c r="K22" s="70"/>
      <c r="L22" s="47">
        <v>44412</v>
      </c>
      <c r="M22" s="70">
        <v>-5000000</v>
      </c>
      <c r="N22" s="69" t="s">
        <v>1769</v>
      </c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45100</v>
      </c>
      <c r="C23" s="17"/>
      <c r="D23" s="17"/>
      <c r="E23" s="9">
        <f t="shared" si="0"/>
        <v>53112200</v>
      </c>
      <c r="F23" s="17"/>
      <c r="G23" s="17"/>
      <c r="H23" s="17">
        <v>-106000</v>
      </c>
      <c r="I23" s="77" t="s">
        <v>1849</v>
      </c>
      <c r="J23" s="50"/>
      <c r="K23" s="70"/>
      <c r="L23" s="47">
        <v>44985</v>
      </c>
      <c r="M23" s="67">
        <f>SUM(M21:M22)</f>
        <v>95000000</v>
      </c>
      <c r="N23" s="66" t="s">
        <v>1768</v>
      </c>
      <c r="O23" s="76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45100</v>
      </c>
      <c r="C24" s="17"/>
      <c r="D24" s="17">
        <v>-47000</v>
      </c>
      <c r="E24" s="9">
        <f t="shared" si="0"/>
        <v>53065200</v>
      </c>
      <c r="F24" s="17"/>
      <c r="G24" s="17"/>
      <c r="H24" s="17"/>
      <c r="I24" s="77" t="s">
        <v>1850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45100</v>
      </c>
      <c r="C25" s="17"/>
      <c r="D25" s="17"/>
      <c r="E25" s="9">
        <f t="shared" si="0"/>
        <v>53065200</v>
      </c>
      <c r="F25" s="17"/>
      <c r="G25" s="17"/>
      <c r="H25" s="17">
        <v>400600</v>
      </c>
      <c r="I25" s="10" t="s">
        <v>1866</v>
      </c>
      <c r="J25" s="50"/>
      <c r="K25" s="70"/>
      <c r="L25" s="70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45103</v>
      </c>
      <c r="C26" s="17"/>
      <c r="D26" s="17"/>
      <c r="E26" s="9">
        <f t="shared" si="0"/>
        <v>53065200</v>
      </c>
      <c r="F26" s="17"/>
      <c r="G26" s="17"/>
      <c r="H26" s="16">
        <v>-330600</v>
      </c>
      <c r="I26" s="10" t="s">
        <v>429</v>
      </c>
      <c r="J26" s="50"/>
      <c r="K26" s="70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45103</v>
      </c>
      <c r="C27" s="17"/>
      <c r="D27" s="17"/>
      <c r="E27" s="9">
        <f t="shared" si="0"/>
        <v>53065200</v>
      </c>
      <c r="F27" s="17"/>
      <c r="G27" s="17"/>
      <c r="H27" s="17">
        <v>-330600</v>
      </c>
      <c r="I27" s="1" t="s">
        <v>1851</v>
      </c>
      <c r="K27" s="70"/>
      <c r="L27" s="69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45104</v>
      </c>
      <c r="C28" s="17"/>
      <c r="D28" s="17"/>
      <c r="E28" s="9">
        <f t="shared" si="0"/>
        <v>53065200</v>
      </c>
      <c r="F28" s="17"/>
      <c r="G28" s="17"/>
      <c r="H28" s="17">
        <v>-41700</v>
      </c>
      <c r="I28" s="1" t="s">
        <v>1852</v>
      </c>
      <c r="L28" s="20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45104</v>
      </c>
      <c r="C29" s="17"/>
      <c r="D29" s="17"/>
      <c r="E29" s="9">
        <f t="shared" si="0"/>
        <v>53065200</v>
      </c>
      <c r="F29" s="17"/>
      <c r="G29" s="17"/>
      <c r="H29" s="16">
        <v>300000</v>
      </c>
      <c r="I29" s="10" t="s">
        <v>1853</v>
      </c>
      <c r="L29" s="20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>
        <v>45105</v>
      </c>
      <c r="C30" s="17"/>
      <c r="D30" s="17">
        <v>-20000</v>
      </c>
      <c r="E30" s="9">
        <f t="shared" si="0"/>
        <v>53045200</v>
      </c>
      <c r="F30" s="17"/>
      <c r="G30" s="17"/>
      <c r="H30" s="17"/>
      <c r="I30" s="10" t="s">
        <v>1854</v>
      </c>
      <c r="L30" s="20"/>
      <c r="M30" s="69"/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>
        <v>45105</v>
      </c>
      <c r="C31" s="17">
        <v>150000</v>
      </c>
      <c r="D31" s="17"/>
      <c r="E31" s="9">
        <f t="shared" si="0"/>
        <v>53195200</v>
      </c>
      <c r="F31" s="17"/>
      <c r="G31" s="17"/>
      <c r="H31" s="17"/>
      <c r="I31" s="10" t="s">
        <v>1858</v>
      </c>
      <c r="L31" s="20"/>
      <c r="M31" s="69"/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>
        <v>45105</v>
      </c>
      <c r="C32" s="17"/>
      <c r="D32" s="17">
        <v>-14200</v>
      </c>
      <c r="E32" s="9">
        <f t="shared" si="0"/>
        <v>53181000</v>
      </c>
      <c r="F32" s="17"/>
      <c r="G32" s="17"/>
      <c r="H32" s="17"/>
      <c r="I32" s="1" t="s">
        <v>1859</v>
      </c>
      <c r="L32" s="20"/>
      <c r="M32" s="69"/>
      <c r="N32" s="70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>
        <v>45105</v>
      </c>
      <c r="C33" s="17"/>
      <c r="D33" s="17">
        <v>-5900</v>
      </c>
      <c r="E33" s="9">
        <f t="shared" si="0"/>
        <v>53175100</v>
      </c>
      <c r="F33" s="17"/>
      <c r="G33" s="17"/>
      <c r="H33" s="16"/>
      <c r="I33" s="1" t="s">
        <v>1860</v>
      </c>
      <c r="L33" s="20"/>
      <c r="M33" s="72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>
        <v>45105</v>
      </c>
      <c r="C34" s="17"/>
      <c r="D34" s="17"/>
      <c r="E34" s="9">
        <f t="shared" si="0"/>
        <v>53175100</v>
      </c>
      <c r="F34" s="17"/>
      <c r="G34" s="17"/>
      <c r="H34" s="17">
        <v>250000</v>
      </c>
      <c r="I34" s="10" t="s">
        <v>1881</v>
      </c>
      <c r="J34" s="20"/>
      <c r="L34" s="2">
        <v>45071</v>
      </c>
      <c r="M34" s="70">
        <v>-203200</v>
      </c>
      <c r="N34" s="1" t="s">
        <v>1830</v>
      </c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>
        <v>45106</v>
      </c>
      <c r="C35" s="17">
        <v>8000000</v>
      </c>
      <c r="D35" s="17"/>
      <c r="E35" s="9">
        <f t="shared" si="0"/>
        <v>61175100</v>
      </c>
      <c r="H35" s="16"/>
      <c r="I35" s="1" t="s">
        <v>1861</v>
      </c>
      <c r="J35" s="20"/>
      <c r="L35" s="2">
        <v>45072</v>
      </c>
      <c r="M35" s="70">
        <v>-200000</v>
      </c>
      <c r="N35" s="1" t="s">
        <v>1831</v>
      </c>
      <c r="O35" s="69"/>
      <c r="P35" s="70"/>
      <c r="Q35" s="70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>
        <v>45106</v>
      </c>
      <c r="C36" s="17">
        <v>209000</v>
      </c>
      <c r="D36" s="17"/>
      <c r="E36" s="9">
        <f t="shared" si="0"/>
        <v>61384100</v>
      </c>
      <c r="H36" s="16"/>
      <c r="I36" s="10" t="s">
        <v>1862</v>
      </c>
      <c r="J36" s="20"/>
      <c r="L36" s="2">
        <v>45079</v>
      </c>
      <c r="M36" s="70">
        <v>-200000</v>
      </c>
      <c r="N36" s="1" t="s">
        <v>1842</v>
      </c>
      <c r="O36" s="69"/>
      <c r="P36" s="70"/>
      <c r="Q36" s="70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>
        <v>45106</v>
      </c>
      <c r="C37" s="17"/>
      <c r="D37" s="17">
        <v>-104500</v>
      </c>
      <c r="E37" s="9">
        <f>E36+C37+D37</f>
        <v>61279600</v>
      </c>
      <c r="F37" s="17"/>
      <c r="G37" s="17"/>
      <c r="H37" s="17"/>
      <c r="I37" s="1" t="s">
        <v>1863</v>
      </c>
      <c r="J37" s="20"/>
      <c r="K37" s="70"/>
      <c r="L37" s="69"/>
      <c r="M37" s="69"/>
      <c r="N37" s="69"/>
      <c r="O37" s="69"/>
      <c r="P37" s="70"/>
      <c r="Q37" s="70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>
        <v>45107</v>
      </c>
      <c r="C38" s="17"/>
      <c r="D38" s="17"/>
      <c r="E38" s="9">
        <f t="shared" si="0"/>
        <v>61279600</v>
      </c>
      <c r="F38" s="17"/>
      <c r="G38" s="17"/>
      <c r="H38" s="17">
        <v>-3000000</v>
      </c>
      <c r="I38" s="10" t="s">
        <v>41</v>
      </c>
      <c r="J38" s="20"/>
      <c r="K38" s="70"/>
      <c r="L38" s="69"/>
      <c r="M38" s="69"/>
      <c r="N38" s="69"/>
      <c r="O38" s="69"/>
      <c r="P38" s="69"/>
      <c r="Q38" s="70"/>
      <c r="R38" s="70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>
        <v>45107</v>
      </c>
      <c r="C39" s="17"/>
      <c r="D39" s="17">
        <v>-3000000</v>
      </c>
      <c r="E39" s="9">
        <f>E38+C39+D39</f>
        <v>58279600</v>
      </c>
      <c r="F39" s="17"/>
      <c r="G39" s="17"/>
      <c r="H39" s="16"/>
      <c r="I39" s="10" t="s">
        <v>42</v>
      </c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 t="shared" si="0"/>
        <v>58279600</v>
      </c>
      <c r="F40" s="17"/>
      <c r="G40" s="17"/>
      <c r="H40" s="16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28" t="s">
        <v>47</v>
      </c>
      <c r="C41" s="22"/>
      <c r="D41" s="22"/>
      <c r="E41" s="14">
        <f t="shared" si="0"/>
        <v>58279600</v>
      </c>
      <c r="F41" s="22"/>
      <c r="G41" s="22"/>
      <c r="H41" s="22">
        <f>SUM(H4:H40)</f>
        <v>2756600</v>
      </c>
      <c r="I41" s="10"/>
      <c r="K41" s="69"/>
      <c r="L41" s="69"/>
      <c r="M41" s="69"/>
      <c r="N41" s="72"/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9">
        <f>E41+C42+D42</f>
        <v>58279600</v>
      </c>
      <c r="F42" s="17"/>
      <c r="G42" s="17"/>
      <c r="H42" s="16"/>
      <c r="M42" s="69"/>
      <c r="N42" s="72"/>
      <c r="O42" s="69"/>
      <c r="P42" s="70"/>
      <c r="Q42" s="70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8">
        <f>E42+C43+D43</f>
        <v>58279600</v>
      </c>
      <c r="F43" s="17"/>
      <c r="G43" s="17"/>
      <c r="H43" s="16"/>
      <c r="M43" s="70"/>
      <c r="P43" s="20"/>
      <c r="R43" s="20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>E43+C44+D44</f>
        <v>58279600</v>
      </c>
      <c r="F44" s="17"/>
      <c r="G44" s="17"/>
      <c r="H44" s="16"/>
      <c r="I44" s="10"/>
      <c r="M44" s="70"/>
      <c r="P44" s="20"/>
      <c r="Q44" s="4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58279600</v>
      </c>
      <c r="F45" s="17"/>
      <c r="G45" s="17"/>
      <c r="H45" s="16"/>
      <c r="I45" s="10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58279600</v>
      </c>
      <c r="F46" s="17"/>
      <c r="G46" s="17"/>
      <c r="H46" s="17"/>
      <c r="I46" s="10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58279600</v>
      </c>
      <c r="F47" s="17"/>
      <c r="G47" s="17"/>
      <c r="H47" s="17"/>
      <c r="I47" s="10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58279600</v>
      </c>
      <c r="F48" s="17"/>
      <c r="G48" s="17"/>
      <c r="H48" s="17"/>
      <c r="I48" s="10"/>
      <c r="J48" s="20"/>
      <c r="K48" s="70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58279600</v>
      </c>
      <c r="F49" s="17"/>
      <c r="G49" s="17"/>
      <c r="H49" s="17"/>
      <c r="I49" s="10"/>
      <c r="J49" s="20"/>
      <c r="K49" s="70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58279600</v>
      </c>
      <c r="F50" s="17"/>
      <c r="G50" s="17"/>
      <c r="H50" s="16"/>
      <c r="I50" s="10"/>
      <c r="J50" s="20"/>
      <c r="K50" s="70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58279600</v>
      </c>
      <c r="F51" s="17"/>
      <c r="G51" s="17"/>
      <c r="H51" s="16">
        <v>450000</v>
      </c>
      <c r="I51" s="10" t="s">
        <v>1799</v>
      </c>
      <c r="J51" s="20"/>
      <c r="K51" s="70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58279600</v>
      </c>
      <c r="F52" s="17"/>
      <c r="G52" s="17"/>
      <c r="H52" s="17"/>
      <c r="I52" s="10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58279600</v>
      </c>
      <c r="F53" s="17"/>
      <c r="G53" s="17"/>
      <c r="H53" s="17">
        <v>1050000</v>
      </c>
      <c r="I53" s="10" t="s">
        <v>1739</v>
      </c>
      <c r="J53" s="1" t="s">
        <v>1835</v>
      </c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58279600</v>
      </c>
      <c r="F54" s="17"/>
      <c r="G54" s="17"/>
      <c r="H54" s="17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58279600</v>
      </c>
      <c r="F55" s="17"/>
      <c r="G55" s="17"/>
      <c r="H55" s="16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58279600</v>
      </c>
      <c r="F56" s="17"/>
      <c r="G56" s="17"/>
      <c r="H56" s="16"/>
      <c r="J56" s="10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0"/>
        <v>58279600</v>
      </c>
      <c r="F57" s="17"/>
      <c r="G57" s="17"/>
      <c r="H57" s="16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32"/>
      <c r="C58" s="17"/>
      <c r="D58" s="17"/>
      <c r="E58" s="9">
        <f t="shared" si="0"/>
        <v>58279600</v>
      </c>
      <c r="F58" s="17"/>
      <c r="G58" s="17"/>
      <c r="H58" s="16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8">
        <f t="shared" si="0"/>
        <v>58279600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2"/>
      <c r="C60" s="16"/>
      <c r="D60" s="16"/>
      <c r="E60" s="9">
        <f t="shared" si="0"/>
        <v>58279600</v>
      </c>
      <c r="F60" s="17"/>
      <c r="G60" s="17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39"/>
      <c r="C61" s="36"/>
      <c r="D61" s="36"/>
      <c r="E61" s="9">
        <f t="shared" si="0"/>
        <v>58279600</v>
      </c>
      <c r="F61" s="36"/>
      <c r="G61" s="36"/>
      <c r="H61" s="16"/>
      <c r="J61" s="10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0"/>
        <v>58279600</v>
      </c>
      <c r="F62" s="17"/>
      <c r="G62" s="17"/>
      <c r="H62" s="16"/>
      <c r="J62" s="10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B63" s="2"/>
      <c r="C63" s="16"/>
      <c r="D63" s="16"/>
      <c r="E63" s="9">
        <f t="shared" si="0"/>
        <v>58279600</v>
      </c>
      <c r="F63" s="17"/>
      <c r="G63" s="17"/>
      <c r="H63" s="16"/>
      <c r="J63" s="10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A64" s="44"/>
      <c r="B64" s="44"/>
      <c r="C64" s="43"/>
      <c r="D64" s="43">
        <v>-37600</v>
      </c>
      <c r="E64" s="8">
        <f t="shared" si="0"/>
        <v>58242000</v>
      </c>
      <c r="F64" s="43"/>
      <c r="G64" s="43"/>
      <c r="H64" s="43"/>
      <c r="I64" s="44" t="s">
        <v>263</v>
      </c>
      <c r="K64" s="17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2:28">
      <c r="B65" s="39"/>
      <c r="C65" s="17"/>
      <c r="D65" s="17"/>
      <c r="E65" s="9">
        <f t="shared" si="0"/>
        <v>58242000</v>
      </c>
      <c r="F65" s="17"/>
      <c r="G65" s="17"/>
      <c r="H65" s="17"/>
      <c r="I65" s="10"/>
      <c r="K65" s="16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  <c r="AB65" s="69"/>
    </row>
    <row r="66" spans="2:28">
      <c r="C66" s="16"/>
      <c r="D66" s="16">
        <v>-55000000</v>
      </c>
      <c r="E66" s="9">
        <f t="shared" si="0"/>
        <v>3242000</v>
      </c>
      <c r="F66" s="16"/>
      <c r="G66" s="16"/>
      <c r="H66" s="16"/>
      <c r="I66" s="1" t="s">
        <v>557</v>
      </c>
      <c r="K66" s="16"/>
      <c r="L66" s="16"/>
    </row>
    <row r="67" spans="2:28">
      <c r="C67" s="16"/>
      <c r="D67" s="16">
        <v>-2000000</v>
      </c>
      <c r="E67" s="8">
        <f t="shared" si="0"/>
        <v>1242000</v>
      </c>
      <c r="F67" s="16"/>
      <c r="G67" s="16"/>
      <c r="H67" s="16"/>
      <c r="I67" s="2" t="s">
        <v>1772</v>
      </c>
    </row>
    <row r="68" spans="2:28">
      <c r="C68" s="16"/>
      <c r="D68" s="16"/>
      <c r="E68" s="9">
        <f t="shared" si="0"/>
        <v>1242000</v>
      </c>
      <c r="F68" s="16"/>
      <c r="G68" s="16"/>
      <c r="H68" s="16"/>
      <c r="J68" s="4"/>
    </row>
    <row r="69" spans="2:28">
      <c r="C69" s="16"/>
      <c r="D69" s="16"/>
      <c r="E69" s="9">
        <f t="shared" si="0"/>
        <v>1242000</v>
      </c>
      <c r="F69" s="16"/>
      <c r="G69" s="16"/>
      <c r="H69" s="16"/>
      <c r="J69" s="4"/>
      <c r="K69" s="2"/>
      <c r="L69" s="20"/>
    </row>
    <row r="70" spans="2:28">
      <c r="C70" s="16"/>
      <c r="D70" s="16"/>
      <c r="E70" s="8">
        <f t="shared" si="0"/>
        <v>1242000</v>
      </c>
      <c r="F70" s="16"/>
      <c r="G70" s="16"/>
      <c r="H70" s="16"/>
      <c r="J70" s="32"/>
      <c r="K70" s="17"/>
      <c r="L70" s="10"/>
      <c r="M70" s="10"/>
    </row>
    <row r="71" spans="2:28">
      <c r="C71" s="4"/>
      <c r="D71" s="16"/>
      <c r="E71" s="9">
        <f t="shared" si="0"/>
        <v>1242000</v>
      </c>
      <c r="F71" s="16"/>
      <c r="G71" s="16"/>
      <c r="H71" s="16"/>
      <c r="J71" s="32"/>
      <c r="K71" s="17"/>
      <c r="L71" s="10"/>
      <c r="M71" s="10"/>
    </row>
    <row r="72" spans="2:28">
      <c r="C72" s="4"/>
      <c r="D72" s="4"/>
      <c r="E72" s="8"/>
      <c r="F72" s="4"/>
      <c r="G72" s="4"/>
      <c r="H72" s="17">
        <v>200000</v>
      </c>
      <c r="I72" s="10" t="s">
        <v>1450</v>
      </c>
      <c r="J72" s="32"/>
      <c r="K72" s="17"/>
      <c r="L72" s="10"/>
      <c r="M72" s="10"/>
    </row>
    <row r="73" spans="2:28">
      <c r="C73" s="4"/>
      <c r="D73" s="4"/>
      <c r="E73" s="8"/>
      <c r="F73" s="4"/>
      <c r="G73" s="4"/>
      <c r="H73" s="17"/>
      <c r="J73" s="32"/>
      <c r="K73" s="17"/>
      <c r="L73" s="10"/>
      <c r="M73" s="10"/>
    </row>
    <row r="74" spans="2:28">
      <c r="C74" s="4"/>
      <c r="D74" s="4"/>
      <c r="E74" s="8"/>
      <c r="F74" s="4"/>
      <c r="G74" s="4"/>
      <c r="J74" s="32"/>
      <c r="K74" s="17"/>
      <c r="L74" s="10"/>
      <c r="M74" s="10"/>
    </row>
    <row r="75" spans="2:28">
      <c r="C75" s="4"/>
      <c r="D75" s="4"/>
      <c r="E75" s="8"/>
      <c r="F75" s="4"/>
      <c r="G75" s="4"/>
      <c r="J75" s="10"/>
      <c r="K75" s="17"/>
      <c r="L75" s="10"/>
      <c r="M75" s="10"/>
    </row>
    <row r="76" spans="2:28">
      <c r="C76" s="4"/>
      <c r="D76" s="4"/>
      <c r="E76" s="8"/>
      <c r="F76" s="4"/>
      <c r="G76" s="4"/>
      <c r="J76" s="10"/>
      <c r="K76" s="17"/>
      <c r="L76" s="10"/>
      <c r="M76" s="10"/>
    </row>
    <row r="77" spans="2:28">
      <c r="C77" s="4"/>
      <c r="D77" s="4"/>
      <c r="E77" s="8"/>
      <c r="F77" s="4"/>
      <c r="G77" s="4"/>
      <c r="H77" s="10"/>
      <c r="I77" s="10"/>
      <c r="J77" s="10"/>
      <c r="K77" s="17"/>
      <c r="L77" s="10"/>
      <c r="M77" s="10"/>
    </row>
    <row r="78" spans="2:28">
      <c r="E78" s="7"/>
      <c r="H78" s="17"/>
      <c r="I78" s="10"/>
      <c r="J78" s="10"/>
      <c r="K78" s="17"/>
      <c r="L78" s="10"/>
      <c r="M78" s="10"/>
    </row>
    <row r="79" spans="2:28">
      <c r="E79" s="7"/>
      <c r="H79" s="17"/>
      <c r="I79" s="10"/>
      <c r="J79" s="10"/>
      <c r="K79" s="17"/>
      <c r="L79" s="10"/>
      <c r="M79" s="10"/>
    </row>
    <row r="80" spans="2:28">
      <c r="E80" s="7"/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10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7"/>
      <c r="L90" s="10"/>
      <c r="M90" s="10"/>
    </row>
    <row r="91" spans="8:13">
      <c r="H91" s="17"/>
      <c r="I91" s="10"/>
      <c r="J91" s="32"/>
      <c r="K91" s="10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17"/>
      <c r="L95" s="10"/>
      <c r="M95" s="10"/>
    </row>
    <row r="96" spans="8:13">
      <c r="H96" s="17"/>
      <c r="I96" s="10"/>
      <c r="J96" s="32"/>
      <c r="K96" s="36"/>
      <c r="L96" s="48"/>
      <c r="M96" s="10"/>
    </row>
    <row r="97" spans="8:13">
      <c r="H97" s="17"/>
      <c r="I97" s="10"/>
      <c r="J97" s="32"/>
      <c r="K97" s="36"/>
      <c r="L97" s="81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7"/>
      <c r="L99" s="10"/>
      <c r="M99" s="10"/>
    </row>
    <row r="100" spans="8:13">
      <c r="H100" s="17"/>
      <c r="I100" s="10"/>
      <c r="J100" s="32"/>
      <c r="K100" s="10"/>
      <c r="L100" s="10"/>
      <c r="M100" s="10"/>
    </row>
    <row r="101" spans="8:13">
      <c r="H101" s="10"/>
      <c r="I101" s="10"/>
      <c r="J101" s="10"/>
      <c r="K101" s="10"/>
      <c r="L101" s="10"/>
      <c r="M101" s="10"/>
    </row>
  </sheetData>
  <pageMargins left="0.7" right="0.7" top="0.75" bottom="0.75" header="0.3" footer="0.3"/>
  <pageSetup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R18" sqref="R18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58279600</v>
      </c>
      <c r="F4" s="29">
        <v>0</v>
      </c>
      <c r="G4" s="13"/>
      <c r="H4" s="22">
        <v>2756600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48"/>
      <c r="D5" s="48"/>
      <c r="E5" s="9">
        <f>E4+C5+D5</f>
        <v>58279600</v>
      </c>
      <c r="F5" s="54"/>
      <c r="G5" s="48"/>
      <c r="H5" s="36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2">
        <v>45113</v>
      </c>
      <c r="C6" s="16"/>
      <c r="D6" s="16"/>
      <c r="E6" s="8">
        <f>E5+C6+D6</f>
        <v>58279600</v>
      </c>
      <c r="F6" s="17"/>
      <c r="G6" s="17"/>
      <c r="H6" s="17">
        <v>-75200</v>
      </c>
      <c r="I6" s="10" t="s">
        <v>62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45114</v>
      </c>
      <c r="C7" s="17"/>
      <c r="D7" s="17"/>
      <c r="E7" s="9">
        <f t="shared" ref="E7:E70" si="0">E6+C7+D7</f>
        <v>58279600</v>
      </c>
      <c r="F7" s="17"/>
      <c r="G7" s="17"/>
      <c r="H7" s="17">
        <v>200000</v>
      </c>
      <c r="I7" s="10" t="s">
        <v>1864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45117</v>
      </c>
      <c r="C8" s="17"/>
      <c r="D8" s="17"/>
      <c r="E8" s="9">
        <f>E7+C8+D8</f>
        <v>58279600</v>
      </c>
      <c r="F8" s="17"/>
      <c r="G8" s="17"/>
      <c r="H8" s="17">
        <v>-127100</v>
      </c>
      <c r="I8" s="10" t="s">
        <v>1883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45118</v>
      </c>
      <c r="C9" s="17"/>
      <c r="D9" s="17"/>
      <c r="E9" s="9">
        <f t="shared" si="0"/>
        <v>58279600</v>
      </c>
      <c r="F9" s="17"/>
      <c r="G9" s="17"/>
      <c r="H9" s="17">
        <v>-336800</v>
      </c>
      <c r="I9" s="10" t="s">
        <v>1865</v>
      </c>
      <c r="J9" s="10"/>
      <c r="K9" s="47"/>
      <c r="L9" s="44" t="s">
        <v>1760</v>
      </c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45118</v>
      </c>
      <c r="C10" s="17"/>
      <c r="D10" s="17"/>
      <c r="E10" s="9">
        <f t="shared" si="0"/>
        <v>58279600</v>
      </c>
      <c r="F10" s="17"/>
      <c r="G10" s="17"/>
      <c r="H10" s="17">
        <v>-819000</v>
      </c>
      <c r="I10" s="10" t="s">
        <v>1675</v>
      </c>
      <c r="J10" s="10"/>
      <c r="K10" s="69"/>
      <c r="L10" s="82">
        <v>44848</v>
      </c>
      <c r="M10" s="71">
        <v>23277000</v>
      </c>
      <c r="N10" s="76" t="s">
        <v>1770</v>
      </c>
      <c r="O10" s="76"/>
      <c r="P10" s="76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45120</v>
      </c>
      <c r="C11" s="17">
        <v>2000000</v>
      </c>
      <c r="D11" s="17"/>
      <c r="E11" s="9">
        <f t="shared" si="0"/>
        <v>60279600</v>
      </c>
      <c r="F11" s="17"/>
      <c r="G11" s="17"/>
      <c r="H11" s="17"/>
      <c r="I11" s="10" t="s">
        <v>1867</v>
      </c>
      <c r="J11" s="10"/>
      <c r="K11" s="69"/>
      <c r="L11" s="82">
        <v>44985</v>
      </c>
      <c r="M11" s="71">
        <v>-16000000</v>
      </c>
      <c r="N11" s="76" t="s">
        <v>1761</v>
      </c>
      <c r="O11" s="76"/>
      <c r="P11" s="76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45120</v>
      </c>
      <c r="C12" s="17">
        <v>1000000</v>
      </c>
      <c r="D12" s="17"/>
      <c r="E12" s="9">
        <f t="shared" si="0"/>
        <v>61279600</v>
      </c>
      <c r="F12" s="17"/>
      <c r="G12" s="17"/>
      <c r="H12" s="17"/>
      <c r="I12" s="1" t="s">
        <v>507</v>
      </c>
      <c r="J12" s="50"/>
      <c r="K12" s="69"/>
      <c r="L12" s="69"/>
      <c r="M12" s="67">
        <f>SUM(M10:M11)</f>
        <v>7277000</v>
      </c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45125</v>
      </c>
      <c r="C13" s="17">
        <v>30000</v>
      </c>
      <c r="D13" s="17"/>
      <c r="E13" s="9">
        <f t="shared" si="0"/>
        <v>61309600</v>
      </c>
      <c r="F13" s="17"/>
      <c r="G13" s="17"/>
      <c r="H13" s="17"/>
      <c r="I13" s="10" t="s">
        <v>1868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45128</v>
      </c>
      <c r="C14" s="17"/>
      <c r="D14" s="17">
        <v>-5000</v>
      </c>
      <c r="E14" s="9">
        <f t="shared" si="0"/>
        <v>61304600</v>
      </c>
      <c r="F14" s="17"/>
      <c r="G14" s="17"/>
      <c r="H14" s="17"/>
      <c r="I14" s="1" t="s">
        <v>189</v>
      </c>
      <c r="J14" s="50"/>
      <c r="K14" s="47"/>
      <c r="L14" s="70" t="s">
        <v>1764</v>
      </c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2">
        <v>45128</v>
      </c>
      <c r="C15" s="17">
        <v>2000000</v>
      </c>
      <c r="D15" s="17"/>
      <c r="E15" s="9">
        <f t="shared" si="0"/>
        <v>63304600</v>
      </c>
      <c r="F15" s="17"/>
      <c r="G15" s="17"/>
      <c r="H15" s="17"/>
      <c r="I15" s="1" t="s">
        <v>507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45128</v>
      </c>
      <c r="C16" s="17"/>
      <c r="D16" s="17">
        <v>-600000</v>
      </c>
      <c r="E16" s="9">
        <f t="shared" si="0"/>
        <v>62704600</v>
      </c>
      <c r="F16" s="17"/>
      <c r="G16" s="17"/>
      <c r="H16" s="17"/>
      <c r="I16" s="34" t="s">
        <v>1869</v>
      </c>
      <c r="J16" s="50"/>
      <c r="K16" s="47"/>
      <c r="L16" s="47">
        <v>44973</v>
      </c>
      <c r="M16" s="70">
        <v>15000000</v>
      </c>
      <c r="N16" s="1" t="s">
        <v>1762</v>
      </c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2">
        <v>45132</v>
      </c>
      <c r="C17" s="17"/>
      <c r="D17" s="17"/>
      <c r="E17" s="9">
        <f t="shared" si="0"/>
        <v>62704600</v>
      </c>
      <c r="F17" s="17"/>
      <c r="G17" s="17"/>
      <c r="H17" s="16">
        <v>1800000</v>
      </c>
      <c r="I17" s="1" t="s">
        <v>1873</v>
      </c>
      <c r="J17" s="50"/>
      <c r="K17" s="47"/>
      <c r="L17" s="47">
        <v>44985</v>
      </c>
      <c r="M17" s="70">
        <v>110000000</v>
      </c>
      <c r="N17" s="1" t="s">
        <v>1765</v>
      </c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45133</v>
      </c>
      <c r="C18" s="17"/>
      <c r="D18" s="17"/>
      <c r="E18" s="9">
        <f t="shared" si="0"/>
        <v>62704600</v>
      </c>
      <c r="F18" s="17"/>
      <c r="G18" s="17"/>
      <c r="H18" s="16">
        <v>-330600</v>
      </c>
      <c r="I18" s="10" t="s">
        <v>471</v>
      </c>
      <c r="J18" s="50"/>
      <c r="K18" s="69"/>
      <c r="L18" s="70"/>
      <c r="M18" s="73">
        <f>SUM(M16:M17)</f>
        <v>125000000</v>
      </c>
      <c r="N18" s="69" t="s">
        <v>1766</v>
      </c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>
        <v>45133</v>
      </c>
      <c r="C19" s="17"/>
      <c r="D19" s="17"/>
      <c r="E19" s="9">
        <f t="shared" si="0"/>
        <v>62704600</v>
      </c>
      <c r="F19" s="17"/>
      <c r="G19" s="17"/>
      <c r="H19" s="17">
        <v>-330600</v>
      </c>
      <c r="I19" s="1" t="s">
        <v>1915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45133</v>
      </c>
      <c r="C20" s="17"/>
      <c r="D20" s="17"/>
      <c r="E20" s="9">
        <f t="shared" si="0"/>
        <v>62704600</v>
      </c>
      <c r="F20" s="17"/>
      <c r="G20" s="17"/>
      <c r="H20" s="17">
        <v>-188300</v>
      </c>
      <c r="I20" s="1" t="s">
        <v>977</v>
      </c>
      <c r="J20" s="50"/>
      <c r="K20" s="70"/>
      <c r="L20" s="69" t="s">
        <v>1767</v>
      </c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45133</v>
      </c>
      <c r="C21" s="17"/>
      <c r="D21" s="17"/>
      <c r="E21" s="9">
        <f t="shared" si="0"/>
        <v>62704600</v>
      </c>
      <c r="F21" s="17"/>
      <c r="G21" s="17"/>
      <c r="H21" s="17">
        <v>-196500</v>
      </c>
      <c r="I21" s="1" t="s">
        <v>917</v>
      </c>
      <c r="J21" s="50"/>
      <c r="K21" s="70"/>
      <c r="L21" s="47">
        <v>44419</v>
      </c>
      <c r="M21" s="70">
        <v>100000000</v>
      </c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45134</v>
      </c>
      <c r="C22" s="17"/>
      <c r="D22" s="17"/>
      <c r="E22" s="9">
        <f t="shared" si="0"/>
        <v>62704600</v>
      </c>
      <c r="F22" s="17"/>
      <c r="G22" s="17"/>
      <c r="H22" s="17">
        <v>2040000</v>
      </c>
      <c r="I22" s="10" t="s">
        <v>1871</v>
      </c>
      <c r="J22" s="50"/>
      <c r="K22" s="70"/>
      <c r="L22" s="47">
        <v>44412</v>
      </c>
      <c r="M22" s="70">
        <v>-5000000</v>
      </c>
      <c r="N22" s="69" t="s">
        <v>1769</v>
      </c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45134</v>
      </c>
      <c r="C23" s="17">
        <v>300000</v>
      </c>
      <c r="D23" s="17"/>
      <c r="E23" s="9">
        <f t="shared" si="0"/>
        <v>63004600</v>
      </c>
      <c r="F23" s="17"/>
      <c r="G23" s="17"/>
      <c r="H23" s="17"/>
      <c r="I23" s="10" t="s">
        <v>1872</v>
      </c>
      <c r="J23" s="50"/>
      <c r="K23" s="70"/>
      <c r="L23" s="47">
        <v>44985</v>
      </c>
      <c r="M23" s="67">
        <f>SUM(M21:M22)</f>
        <v>95000000</v>
      </c>
      <c r="N23" s="66" t="s">
        <v>1768</v>
      </c>
      <c r="O23" s="76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45134</v>
      </c>
      <c r="C24" s="17"/>
      <c r="D24" s="17">
        <v>-200000</v>
      </c>
      <c r="E24" s="9">
        <f t="shared" si="0"/>
        <v>62804600</v>
      </c>
      <c r="F24" s="17"/>
      <c r="G24" s="17"/>
      <c r="H24" s="17"/>
      <c r="I24" s="34" t="s">
        <v>1870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45136</v>
      </c>
      <c r="C25" s="17"/>
      <c r="D25" s="17">
        <v>-60000</v>
      </c>
      <c r="E25" s="9">
        <f t="shared" si="0"/>
        <v>62744600</v>
      </c>
      <c r="F25" s="17"/>
      <c r="G25" s="17"/>
      <c r="H25" s="16"/>
      <c r="I25" s="10" t="s">
        <v>1437</v>
      </c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45138</v>
      </c>
      <c r="C26" s="17">
        <v>25000000</v>
      </c>
      <c r="D26" s="17"/>
      <c r="E26" s="9">
        <f t="shared" si="0"/>
        <v>87744600</v>
      </c>
      <c r="F26" s="17"/>
      <c r="G26" s="17"/>
      <c r="H26" s="17"/>
      <c r="I26" s="1" t="s">
        <v>1874</v>
      </c>
      <c r="K26" s="70"/>
      <c r="L26" s="69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45138</v>
      </c>
      <c r="C27" s="17">
        <v>2500000</v>
      </c>
      <c r="D27" s="17"/>
      <c r="E27" s="9">
        <f>E26+C27+D27</f>
        <v>90244600</v>
      </c>
      <c r="F27" s="17"/>
      <c r="G27" s="17"/>
      <c r="H27" s="17"/>
      <c r="I27" s="10" t="s">
        <v>1875</v>
      </c>
      <c r="L27" s="20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/>
      <c r="C28" s="17"/>
      <c r="D28" s="17"/>
      <c r="E28" s="9">
        <f>E27+C28+D28</f>
        <v>90244600</v>
      </c>
      <c r="F28" s="17"/>
      <c r="G28" s="17"/>
      <c r="H28" s="16"/>
      <c r="L28" s="20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/>
      <c r="C29" s="17"/>
      <c r="D29" s="17"/>
      <c r="E29" s="9">
        <f t="shared" si="0"/>
        <v>90244600</v>
      </c>
      <c r="F29" s="17"/>
      <c r="G29" s="17"/>
      <c r="H29" s="17">
        <v>-2500000</v>
      </c>
      <c r="I29" s="10" t="s">
        <v>41</v>
      </c>
      <c r="L29" s="20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17"/>
      <c r="D30" s="17">
        <v>-2500000</v>
      </c>
      <c r="E30" s="9">
        <f t="shared" si="0"/>
        <v>87744600</v>
      </c>
      <c r="F30" s="17"/>
      <c r="G30" s="17"/>
      <c r="H30" s="17"/>
      <c r="I30" s="10" t="s">
        <v>42</v>
      </c>
      <c r="L30" s="20"/>
      <c r="M30" s="69"/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17"/>
      <c r="D31" s="17"/>
      <c r="E31" s="9">
        <f t="shared" si="0"/>
        <v>87744600</v>
      </c>
      <c r="F31" s="17"/>
      <c r="G31" s="17"/>
      <c r="H31" s="17"/>
      <c r="L31" s="20"/>
      <c r="M31" s="69"/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28" t="s">
        <v>47</v>
      </c>
      <c r="C32" s="22"/>
      <c r="D32" s="22"/>
      <c r="E32" s="14">
        <f t="shared" si="0"/>
        <v>87744600</v>
      </c>
      <c r="F32" s="22"/>
      <c r="G32" s="22"/>
      <c r="H32" s="22">
        <f>SUM(H4:H31)</f>
        <v>1892500</v>
      </c>
      <c r="L32" s="20"/>
      <c r="M32" s="72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/>
      <c r="E33" s="9">
        <f t="shared" si="0"/>
        <v>87744600</v>
      </c>
      <c r="F33" s="17"/>
      <c r="G33" s="17"/>
      <c r="H33" s="17"/>
      <c r="I33" s="10"/>
      <c r="J33" s="20"/>
      <c r="L33" s="2">
        <v>45071</v>
      </c>
      <c r="M33" s="70">
        <v>-203200</v>
      </c>
      <c r="N33" s="1" t="s">
        <v>1830</v>
      </c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17"/>
      <c r="D34" s="17"/>
      <c r="E34" s="9">
        <f t="shared" si="0"/>
        <v>87744600</v>
      </c>
      <c r="H34" s="16"/>
      <c r="J34" s="20"/>
      <c r="L34" s="2">
        <v>45072</v>
      </c>
      <c r="M34" s="70">
        <v>-200000</v>
      </c>
      <c r="N34" s="1" t="s">
        <v>1831</v>
      </c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17"/>
      <c r="D35" s="17"/>
      <c r="E35" s="9">
        <f t="shared" si="0"/>
        <v>87744600</v>
      </c>
      <c r="H35" s="16"/>
      <c r="I35" s="10"/>
      <c r="J35" s="20"/>
      <c r="L35" s="2">
        <v>45079</v>
      </c>
      <c r="M35" s="70">
        <v>-200000</v>
      </c>
      <c r="N35" s="1" t="s">
        <v>1842</v>
      </c>
      <c r="O35" s="69"/>
      <c r="P35" s="70"/>
      <c r="Q35" s="70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17"/>
      <c r="D36" s="17"/>
      <c r="E36" s="9">
        <f>E35+C36+D36</f>
        <v>87744600</v>
      </c>
      <c r="F36" s="17"/>
      <c r="G36" s="17"/>
      <c r="H36" s="17"/>
      <c r="J36" s="20"/>
      <c r="K36" s="70"/>
      <c r="L36" s="69"/>
      <c r="M36" s="69"/>
      <c r="N36" s="69"/>
      <c r="O36" s="69"/>
      <c r="P36" s="70"/>
      <c r="Q36" s="70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">
        <f t="shared" si="0"/>
        <v>87744600</v>
      </c>
      <c r="F37" s="17"/>
      <c r="G37" s="17"/>
      <c r="H37" s="17"/>
      <c r="I37" s="10"/>
      <c r="J37" s="20"/>
      <c r="K37" s="70"/>
      <c r="L37" s="69"/>
      <c r="M37" s="69"/>
      <c r="N37" s="69"/>
      <c r="O37" s="69"/>
      <c r="P37" s="69"/>
      <c r="Q37" s="70"/>
      <c r="R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17"/>
      <c r="D38" s="17"/>
      <c r="E38" s="9">
        <f>E37+C38+D38</f>
        <v>87744600</v>
      </c>
      <c r="F38" s="17"/>
      <c r="G38" s="17"/>
      <c r="H38" s="16"/>
      <c r="I38" s="10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17"/>
      <c r="D39" s="17"/>
      <c r="E39" s="9">
        <f t="shared" si="0"/>
        <v>87744600</v>
      </c>
      <c r="F39" s="17"/>
      <c r="G39" s="17"/>
      <c r="H39" s="16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 t="shared" si="0"/>
        <v>87744600</v>
      </c>
      <c r="F40" s="17"/>
      <c r="G40" s="17"/>
      <c r="H40" s="17"/>
      <c r="I40" s="10"/>
      <c r="K40" s="69"/>
      <c r="L40" s="69"/>
      <c r="M40" s="69"/>
      <c r="N40" s="72"/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>E40+C41+D41</f>
        <v>87744600</v>
      </c>
      <c r="F41" s="17"/>
      <c r="G41" s="17"/>
      <c r="H41" s="16"/>
      <c r="M41" s="69"/>
      <c r="N41" s="72"/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8">
        <f>E41+C42+D42</f>
        <v>87744600</v>
      </c>
      <c r="F42" s="17"/>
      <c r="G42" s="17"/>
      <c r="H42" s="16"/>
      <c r="M42" s="70"/>
      <c r="P42" s="20"/>
      <c r="R42" s="2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>E42+C43+D43</f>
        <v>87744600</v>
      </c>
      <c r="F43" s="17"/>
      <c r="G43" s="17"/>
      <c r="H43" s="16"/>
      <c r="I43" s="10"/>
      <c r="M43" s="70"/>
      <c r="P43" s="20"/>
      <c r="Q43" s="4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87744600</v>
      </c>
      <c r="F44" s="17"/>
      <c r="G44" s="17"/>
      <c r="H44" s="16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87744600</v>
      </c>
      <c r="F45" s="17"/>
      <c r="G45" s="17"/>
      <c r="H45" s="17"/>
      <c r="I45" s="10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87744600</v>
      </c>
      <c r="F46" s="17"/>
      <c r="G46" s="17"/>
      <c r="H46" s="17"/>
      <c r="I46" s="10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87744600</v>
      </c>
      <c r="F47" s="17"/>
      <c r="G47" s="17"/>
      <c r="H47" s="17"/>
      <c r="I47" s="10"/>
      <c r="J47" s="20"/>
      <c r="K47" s="70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87744600</v>
      </c>
      <c r="F48" s="17"/>
      <c r="G48" s="17"/>
      <c r="H48" s="17"/>
      <c r="I48" s="10"/>
      <c r="J48" s="20"/>
      <c r="K48" s="70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87744600</v>
      </c>
      <c r="F49" s="17"/>
      <c r="G49" s="17"/>
      <c r="H49" s="16"/>
      <c r="I49" s="10"/>
      <c r="J49" s="20"/>
      <c r="K49" s="70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87744600</v>
      </c>
      <c r="F50" s="17"/>
      <c r="G50" s="17"/>
      <c r="H50" s="16">
        <v>450000</v>
      </c>
      <c r="I50" s="10" t="s">
        <v>1799</v>
      </c>
      <c r="J50" s="20"/>
      <c r="K50" s="70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87744600</v>
      </c>
      <c r="F51" s="17"/>
      <c r="G51" s="17"/>
      <c r="H51" s="17"/>
      <c r="I51" s="10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87744600</v>
      </c>
      <c r="F52" s="17"/>
      <c r="G52" s="17"/>
      <c r="H52" s="17">
        <v>1050000</v>
      </c>
      <c r="I52" s="10" t="s">
        <v>1739</v>
      </c>
      <c r="J52" s="1" t="s">
        <v>1835</v>
      </c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87744600</v>
      </c>
      <c r="F53" s="17"/>
      <c r="G53" s="17"/>
      <c r="H53" s="17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87744600</v>
      </c>
      <c r="F54" s="17"/>
      <c r="G54" s="17"/>
      <c r="H54" s="16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87744600</v>
      </c>
      <c r="F55" s="17"/>
      <c r="G55" s="17"/>
      <c r="H55" s="16"/>
      <c r="J55" s="10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87744600</v>
      </c>
      <c r="F56" s="17"/>
      <c r="G56" s="17"/>
      <c r="H56" s="16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0"/>
        <v>87744600</v>
      </c>
      <c r="F57" s="17"/>
      <c r="G57" s="17"/>
      <c r="H57" s="16"/>
      <c r="J57" s="10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8">
        <f t="shared" si="0"/>
        <v>87744600</v>
      </c>
      <c r="F58" s="17"/>
      <c r="G58" s="17"/>
      <c r="H58" s="16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87744600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36"/>
      <c r="D60" s="36"/>
      <c r="E60" s="9">
        <f t="shared" si="0"/>
        <v>87744600</v>
      </c>
      <c r="F60" s="36"/>
      <c r="G60" s="36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87744600</v>
      </c>
      <c r="F61" s="17"/>
      <c r="G61" s="17"/>
      <c r="H61" s="16"/>
      <c r="J61" s="10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0"/>
        <v>87744600</v>
      </c>
      <c r="F62" s="17"/>
      <c r="G62" s="17"/>
      <c r="H62" s="16"/>
      <c r="J62" s="10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43"/>
      <c r="D63" s="43">
        <v>-37600</v>
      </c>
      <c r="E63" s="8">
        <f t="shared" si="0"/>
        <v>87707000</v>
      </c>
      <c r="F63" s="43"/>
      <c r="G63" s="43"/>
      <c r="H63" s="43"/>
      <c r="I63" s="44" t="s">
        <v>263</v>
      </c>
      <c r="K63" s="17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17"/>
      <c r="D64" s="17"/>
      <c r="E64" s="9">
        <f t="shared" si="0"/>
        <v>87707000</v>
      </c>
      <c r="F64" s="17"/>
      <c r="G64" s="17"/>
      <c r="H64" s="17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3">
      <c r="C65" s="16"/>
      <c r="D65" s="16">
        <v>-80000000</v>
      </c>
      <c r="E65" s="9">
        <f t="shared" si="0"/>
        <v>7707000</v>
      </c>
      <c r="F65" s="16"/>
      <c r="G65" s="16"/>
      <c r="H65" s="16"/>
      <c r="I65" s="1" t="s">
        <v>557</v>
      </c>
      <c r="K65" s="16"/>
      <c r="L65" s="16"/>
    </row>
    <row r="66" spans="3:13">
      <c r="C66" s="16"/>
      <c r="D66" s="16">
        <v>-6000000</v>
      </c>
      <c r="E66" s="8">
        <f t="shared" si="0"/>
        <v>1707000</v>
      </c>
      <c r="F66" s="16"/>
      <c r="G66" s="16"/>
      <c r="H66" s="16"/>
      <c r="I66" s="2" t="s">
        <v>1772</v>
      </c>
    </row>
    <row r="67" spans="3:13">
      <c r="C67" s="16"/>
      <c r="D67" s="16"/>
      <c r="E67" s="9">
        <f t="shared" si="0"/>
        <v>1707000</v>
      </c>
      <c r="F67" s="16"/>
      <c r="G67" s="16"/>
      <c r="H67" s="16"/>
      <c r="J67" s="4"/>
    </row>
    <row r="68" spans="3:13">
      <c r="C68" s="16"/>
      <c r="D68" s="16"/>
      <c r="E68" s="9">
        <f t="shared" si="0"/>
        <v>1707000</v>
      </c>
      <c r="F68" s="16"/>
      <c r="G68" s="16"/>
      <c r="H68" s="16"/>
      <c r="J68" s="4"/>
      <c r="K68" s="2"/>
      <c r="L68" s="20"/>
    </row>
    <row r="69" spans="3:13">
      <c r="C69" s="16"/>
      <c r="D69" s="16"/>
      <c r="E69" s="8">
        <f t="shared" si="0"/>
        <v>1707000</v>
      </c>
      <c r="F69" s="16"/>
      <c r="G69" s="16"/>
      <c r="H69" s="16"/>
      <c r="J69" s="32"/>
      <c r="K69" s="17"/>
      <c r="L69" s="10"/>
      <c r="M69" s="10"/>
    </row>
    <row r="70" spans="3:13">
      <c r="C70" s="4"/>
      <c r="D70" s="16"/>
      <c r="E70" s="9">
        <f t="shared" si="0"/>
        <v>1707000</v>
      </c>
      <c r="F70" s="16"/>
      <c r="G70" s="16"/>
      <c r="H70" s="16"/>
      <c r="J70" s="32"/>
      <c r="K70" s="17"/>
      <c r="L70" s="10"/>
      <c r="M70" s="10"/>
    </row>
    <row r="71" spans="3:13">
      <c r="C71" s="4"/>
      <c r="D71" s="4"/>
      <c r="E71" s="8"/>
      <c r="F71" s="4"/>
      <c r="G71" s="4"/>
      <c r="H71" s="17">
        <v>200000</v>
      </c>
      <c r="I71" s="10" t="s">
        <v>1450</v>
      </c>
      <c r="J71" s="32"/>
      <c r="K71" s="17"/>
      <c r="L71" s="10"/>
      <c r="M71" s="10"/>
    </row>
    <row r="72" spans="3:13">
      <c r="C72" s="4"/>
      <c r="D72" s="4"/>
      <c r="E72" s="8"/>
      <c r="F72" s="4"/>
      <c r="G72" s="4"/>
      <c r="H72" s="17"/>
      <c r="J72" s="32"/>
      <c r="K72" s="17"/>
      <c r="L72" s="10"/>
      <c r="M72" s="10"/>
    </row>
    <row r="73" spans="3:13">
      <c r="C73" s="4"/>
      <c r="D73" s="4"/>
      <c r="E73" s="8"/>
      <c r="F73" s="4"/>
      <c r="G73" s="4"/>
      <c r="J73" s="32"/>
      <c r="K73" s="17"/>
      <c r="L73" s="10"/>
      <c r="M73" s="10"/>
    </row>
    <row r="74" spans="3:13">
      <c r="C74" s="4"/>
      <c r="D74" s="4"/>
      <c r="E74" s="8"/>
      <c r="F74" s="4"/>
      <c r="G74" s="4"/>
      <c r="J74" s="10"/>
      <c r="K74" s="17"/>
      <c r="L74" s="10"/>
      <c r="M74" s="10"/>
    </row>
    <row r="75" spans="3:13">
      <c r="C75" s="4"/>
      <c r="D75" s="4"/>
      <c r="E75" s="8"/>
      <c r="F75" s="4"/>
      <c r="G75" s="4"/>
      <c r="J75" s="10"/>
      <c r="K75" s="17"/>
      <c r="L75" s="10"/>
      <c r="M75" s="10"/>
    </row>
    <row r="76" spans="3:13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</row>
    <row r="77" spans="3:13">
      <c r="E77" s="7"/>
      <c r="H77" s="17"/>
      <c r="I77" s="10"/>
      <c r="J77" s="10"/>
      <c r="K77" s="17"/>
      <c r="L77" s="10"/>
      <c r="M77" s="10"/>
    </row>
    <row r="78" spans="3:13">
      <c r="E78" s="7"/>
      <c r="H78" s="17"/>
      <c r="I78" s="10"/>
      <c r="J78" s="10"/>
      <c r="K78" s="17"/>
      <c r="L78" s="10"/>
      <c r="M78" s="10"/>
    </row>
    <row r="79" spans="3:13">
      <c r="E79" s="7"/>
      <c r="H79" s="17"/>
      <c r="I79" s="10"/>
      <c r="J79" s="10"/>
      <c r="K79" s="17"/>
      <c r="L79" s="10"/>
      <c r="M79" s="10"/>
    </row>
    <row r="80" spans="3:13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I13" sqref="I13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87744600</v>
      </c>
      <c r="F4" s="29">
        <v>0</v>
      </c>
      <c r="G4" s="13"/>
      <c r="H4" s="22">
        <v>1892500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48"/>
      <c r="D5" s="48"/>
      <c r="E5" s="9">
        <f>E4+C5+D5</f>
        <v>87744600</v>
      </c>
      <c r="F5" s="54"/>
      <c r="G5" s="48"/>
      <c r="H5" s="36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2">
        <v>45139</v>
      </c>
      <c r="C6" s="16"/>
      <c r="D6" s="16">
        <v>-12000</v>
      </c>
      <c r="E6" s="8">
        <f>E5+C6+D6</f>
        <v>87732600</v>
      </c>
      <c r="F6" s="17"/>
      <c r="G6" s="17"/>
      <c r="H6" s="17"/>
      <c r="I6" s="1" t="s">
        <v>1754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45139</v>
      </c>
      <c r="C7" s="17"/>
      <c r="D7" s="17">
        <v>-8000000</v>
      </c>
      <c r="E7" s="9">
        <f t="shared" ref="E7:E70" si="0">E6+C7+D7</f>
        <v>79732600</v>
      </c>
      <c r="F7" s="17"/>
      <c r="G7" s="17"/>
      <c r="H7" s="17">
        <v>8000000</v>
      </c>
      <c r="I7" s="1" t="s">
        <v>1913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45139</v>
      </c>
      <c r="C8" s="17"/>
      <c r="D8" s="17">
        <v>-657000</v>
      </c>
      <c r="E8" s="9">
        <f>E7+C8+D8</f>
        <v>79075600</v>
      </c>
      <c r="F8" s="17"/>
      <c r="G8" s="17"/>
      <c r="H8" s="17"/>
      <c r="I8" s="10" t="s">
        <v>494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45140</v>
      </c>
      <c r="C9" s="17"/>
      <c r="D9" s="17">
        <v>-60000</v>
      </c>
      <c r="E9" s="9">
        <f t="shared" si="0"/>
        <v>79015600</v>
      </c>
      <c r="F9" s="17"/>
      <c r="G9" s="17"/>
      <c r="H9" s="17">
        <v>60000</v>
      </c>
      <c r="I9" s="10" t="s">
        <v>1876</v>
      </c>
      <c r="J9" s="10"/>
      <c r="K9" s="47"/>
      <c r="L9" s="44" t="s">
        <v>1760</v>
      </c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45141</v>
      </c>
      <c r="C10" s="17">
        <v>200000</v>
      </c>
      <c r="D10" s="17"/>
      <c r="E10" s="9">
        <f t="shared" si="0"/>
        <v>79215600</v>
      </c>
      <c r="F10" s="17"/>
      <c r="G10" s="17"/>
      <c r="H10" s="17"/>
      <c r="I10" s="10" t="s">
        <v>1877</v>
      </c>
      <c r="J10" s="10"/>
      <c r="K10" s="69"/>
      <c r="L10" s="82">
        <v>44848</v>
      </c>
      <c r="M10" s="71">
        <v>23277000</v>
      </c>
      <c r="N10" s="76" t="s">
        <v>1770</v>
      </c>
      <c r="O10" s="76"/>
      <c r="P10" s="76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45141</v>
      </c>
      <c r="C11" s="17"/>
      <c r="D11" s="17"/>
      <c r="E11" s="9">
        <f t="shared" si="0"/>
        <v>79215600</v>
      </c>
      <c r="F11" s="17"/>
      <c r="G11" s="17"/>
      <c r="H11" s="17">
        <v>220000</v>
      </c>
      <c r="I11" s="10" t="s">
        <v>1880</v>
      </c>
      <c r="J11" s="10"/>
      <c r="K11" s="69"/>
      <c r="L11" s="82">
        <v>44985</v>
      </c>
      <c r="M11" s="71">
        <v>-16000000</v>
      </c>
      <c r="N11" s="76" t="s">
        <v>1761</v>
      </c>
      <c r="O11" s="76"/>
      <c r="P11" s="76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45142</v>
      </c>
      <c r="C12" s="17"/>
      <c r="D12" s="17">
        <v>-10000</v>
      </c>
      <c r="E12" s="9">
        <f t="shared" si="0"/>
        <v>79205600</v>
      </c>
      <c r="F12" s="17"/>
      <c r="G12" s="17"/>
      <c r="H12" s="17">
        <v>10000</v>
      </c>
      <c r="I12" s="10" t="s">
        <v>1878</v>
      </c>
      <c r="J12" s="50"/>
      <c r="K12" s="69"/>
      <c r="L12" s="69"/>
      <c r="M12" s="67">
        <f>SUM(M10:M11)</f>
        <v>7277000</v>
      </c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45142</v>
      </c>
      <c r="C13" s="17"/>
      <c r="D13" s="17"/>
      <c r="E13" s="9">
        <f t="shared" si="0"/>
        <v>79205600</v>
      </c>
      <c r="F13" s="17"/>
      <c r="G13" s="17"/>
      <c r="H13" s="17">
        <v>-90500</v>
      </c>
      <c r="I13" s="10" t="s">
        <v>1879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45146</v>
      </c>
      <c r="C14" s="17"/>
      <c r="D14" s="17"/>
      <c r="E14" s="9">
        <f t="shared" si="0"/>
        <v>79205600</v>
      </c>
      <c r="F14" s="17"/>
      <c r="G14" s="17"/>
      <c r="H14" s="17">
        <v>200000</v>
      </c>
      <c r="I14" s="10" t="s">
        <v>1882</v>
      </c>
      <c r="J14" s="50"/>
      <c r="K14" s="47"/>
      <c r="L14" s="70" t="s">
        <v>1764</v>
      </c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2">
        <v>45149</v>
      </c>
      <c r="C15" s="17"/>
      <c r="D15" s="17">
        <v>-100000</v>
      </c>
      <c r="E15" s="9">
        <f t="shared" si="0"/>
        <v>79105600</v>
      </c>
      <c r="F15" s="17"/>
      <c r="G15" s="17"/>
      <c r="H15" s="17"/>
      <c r="I15" s="1" t="s">
        <v>1887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2">
        <v>45149</v>
      </c>
      <c r="C16" s="17"/>
      <c r="D16" s="17"/>
      <c r="E16" s="9">
        <f t="shared" si="0"/>
        <v>79105600</v>
      </c>
      <c r="F16" s="17"/>
      <c r="G16" s="17"/>
      <c r="H16" s="17">
        <v>-75200</v>
      </c>
      <c r="I16" s="10" t="s">
        <v>62</v>
      </c>
      <c r="J16" s="50"/>
      <c r="K16" s="47"/>
      <c r="L16" s="47">
        <v>44973</v>
      </c>
      <c r="M16" s="70">
        <v>15000000</v>
      </c>
      <c r="N16" s="1" t="s">
        <v>1762</v>
      </c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2">
        <v>45150</v>
      </c>
      <c r="C17" s="17"/>
      <c r="D17" s="17"/>
      <c r="E17" s="9">
        <f t="shared" si="0"/>
        <v>79105600</v>
      </c>
      <c r="F17" s="17"/>
      <c r="G17" s="17"/>
      <c r="H17" s="17">
        <v>80000</v>
      </c>
      <c r="I17" s="1" t="s">
        <v>1886</v>
      </c>
      <c r="J17" s="50"/>
      <c r="K17" s="47"/>
      <c r="L17" s="47">
        <v>44985</v>
      </c>
      <c r="M17" s="70">
        <v>110000000</v>
      </c>
      <c r="N17" s="1" t="s">
        <v>1765</v>
      </c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45150</v>
      </c>
      <c r="C18" s="17"/>
      <c r="D18" s="17"/>
      <c r="E18" s="9">
        <f t="shared" si="0"/>
        <v>79105600</v>
      </c>
      <c r="F18" s="17"/>
      <c r="G18" s="17"/>
      <c r="H18" s="17">
        <v>400000</v>
      </c>
      <c r="I18" s="10" t="s">
        <v>1884</v>
      </c>
      <c r="J18" s="50"/>
      <c r="K18" s="69"/>
      <c r="L18" s="70"/>
      <c r="M18" s="73">
        <f>SUM(M16:M17)</f>
        <v>125000000</v>
      </c>
      <c r="N18" s="69" t="s">
        <v>1766</v>
      </c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45152</v>
      </c>
      <c r="C19" s="17"/>
      <c r="D19" s="17"/>
      <c r="E19" s="9">
        <f t="shared" si="0"/>
        <v>79105600</v>
      </c>
      <c r="F19" s="17"/>
      <c r="G19" s="17"/>
      <c r="H19" s="17">
        <v>15000</v>
      </c>
      <c r="I19" s="10" t="s">
        <v>1885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45153</v>
      </c>
      <c r="C20" s="17">
        <v>2000000</v>
      </c>
      <c r="D20" s="17"/>
      <c r="E20" s="9">
        <f t="shared" si="0"/>
        <v>81105600</v>
      </c>
      <c r="F20" s="17"/>
      <c r="G20" s="17"/>
      <c r="H20" s="17"/>
      <c r="I20" s="10" t="s">
        <v>1326</v>
      </c>
      <c r="J20" s="50"/>
      <c r="K20" s="70"/>
      <c r="L20" s="69" t="s">
        <v>1767</v>
      </c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45156</v>
      </c>
      <c r="C21" s="17"/>
      <c r="D21" s="17">
        <v>-2500</v>
      </c>
      <c r="E21" s="9">
        <f t="shared" si="0"/>
        <v>81103100</v>
      </c>
      <c r="F21" s="17"/>
      <c r="G21" s="17"/>
      <c r="H21" s="17"/>
      <c r="I21" s="10" t="s">
        <v>1888</v>
      </c>
      <c r="J21" s="50"/>
      <c r="K21" s="70"/>
      <c r="L21" s="47">
        <v>44419</v>
      </c>
      <c r="M21" s="70">
        <v>100000000</v>
      </c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45160</v>
      </c>
      <c r="C22" s="17"/>
      <c r="D22" s="17">
        <v>-500000</v>
      </c>
      <c r="E22" s="9">
        <f t="shared" si="0"/>
        <v>80603100</v>
      </c>
      <c r="F22" s="17"/>
      <c r="G22" s="17"/>
      <c r="H22" s="17"/>
      <c r="I22" s="10" t="s">
        <v>1889</v>
      </c>
      <c r="J22" s="50"/>
      <c r="K22" s="70"/>
      <c r="L22" s="47">
        <v>44412</v>
      </c>
      <c r="M22" s="70">
        <v>-5000000</v>
      </c>
      <c r="N22" s="69" t="s">
        <v>1769</v>
      </c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45160</v>
      </c>
      <c r="C23" s="17"/>
      <c r="D23" s="17">
        <v>-500000</v>
      </c>
      <c r="E23" s="9">
        <f t="shared" si="0"/>
        <v>80103100</v>
      </c>
      <c r="F23" s="17"/>
      <c r="G23" s="17"/>
      <c r="H23" s="17"/>
      <c r="I23" s="10" t="s">
        <v>1894</v>
      </c>
      <c r="J23" s="50"/>
      <c r="K23" s="70"/>
      <c r="L23" s="47">
        <v>44985</v>
      </c>
      <c r="M23" s="67">
        <f>SUM(M21:M22)</f>
        <v>95000000</v>
      </c>
      <c r="N23" s="66" t="s">
        <v>1768</v>
      </c>
      <c r="O23" s="76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45160</v>
      </c>
      <c r="C24" s="17"/>
      <c r="D24" s="17">
        <v>-18000</v>
      </c>
      <c r="E24" s="9">
        <f t="shared" si="0"/>
        <v>80085100</v>
      </c>
      <c r="F24" s="17"/>
      <c r="G24" s="17"/>
      <c r="H24" s="17"/>
      <c r="I24" s="10" t="s">
        <v>1891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45160</v>
      </c>
      <c r="C25" s="17"/>
      <c r="D25" s="17">
        <v>-142000</v>
      </c>
      <c r="E25" s="9">
        <f t="shared" si="0"/>
        <v>79943100</v>
      </c>
      <c r="F25" s="17"/>
      <c r="G25" s="17"/>
      <c r="H25" s="17"/>
      <c r="I25" s="10" t="s">
        <v>1892</v>
      </c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45161</v>
      </c>
      <c r="C26" s="17"/>
      <c r="D26" s="17"/>
      <c r="E26" s="9">
        <f t="shared" si="0"/>
        <v>79943100</v>
      </c>
      <c r="F26" s="17"/>
      <c r="G26" s="17"/>
      <c r="H26" s="17">
        <v>-39400</v>
      </c>
      <c r="I26" s="10" t="s">
        <v>1893</v>
      </c>
      <c r="K26" s="70"/>
      <c r="L26" s="69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45162</v>
      </c>
      <c r="C27" s="17"/>
      <c r="D27" s="17"/>
      <c r="E27" s="9">
        <f>E26+C27+D27</f>
        <v>79943100</v>
      </c>
      <c r="F27" s="17"/>
      <c r="G27" s="17"/>
      <c r="H27" s="17">
        <v>-287300</v>
      </c>
      <c r="I27" s="10" t="s">
        <v>917</v>
      </c>
      <c r="L27" s="20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45163</v>
      </c>
      <c r="C28" s="17"/>
      <c r="D28" s="17">
        <v>-480000</v>
      </c>
      <c r="E28" s="9">
        <f>E27+C28+D28</f>
        <v>79463100</v>
      </c>
      <c r="F28" s="17"/>
      <c r="G28" s="17"/>
      <c r="H28" s="17"/>
      <c r="I28" s="10" t="s">
        <v>1894</v>
      </c>
      <c r="L28" s="20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45163</v>
      </c>
      <c r="C29" s="17"/>
      <c r="D29" s="17">
        <v>-9000</v>
      </c>
      <c r="E29" s="9">
        <f t="shared" si="0"/>
        <v>79454100</v>
      </c>
      <c r="F29" s="17"/>
      <c r="G29" s="17"/>
      <c r="H29" s="17"/>
      <c r="I29" s="10" t="s">
        <v>1896</v>
      </c>
      <c r="L29" s="20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>
        <v>45163</v>
      </c>
      <c r="C30" s="17">
        <v>30000</v>
      </c>
      <c r="D30" s="17"/>
      <c r="E30" s="9">
        <f t="shared" si="0"/>
        <v>79484100</v>
      </c>
      <c r="F30" s="17"/>
      <c r="G30" s="17"/>
      <c r="H30" s="17"/>
      <c r="I30" s="10" t="s">
        <v>1897</v>
      </c>
      <c r="L30" s="20"/>
      <c r="M30" s="69"/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>
        <v>45167</v>
      </c>
      <c r="C31" s="17"/>
      <c r="D31" s="17"/>
      <c r="E31" s="9">
        <f t="shared" si="0"/>
        <v>79484100</v>
      </c>
      <c r="F31" s="17"/>
      <c r="G31" s="17"/>
      <c r="H31" s="17">
        <v>-60000</v>
      </c>
      <c r="I31" s="1" t="s">
        <v>1898</v>
      </c>
      <c r="L31" s="20"/>
      <c r="M31" s="69"/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>
        <v>45168</v>
      </c>
      <c r="C32" s="17"/>
      <c r="D32" s="17"/>
      <c r="E32" s="9">
        <f t="shared" si="0"/>
        <v>79484100</v>
      </c>
      <c r="F32" s="17"/>
      <c r="G32" s="17"/>
      <c r="H32" s="16">
        <v>-330600</v>
      </c>
      <c r="I32" s="10" t="s">
        <v>491</v>
      </c>
      <c r="L32" s="20"/>
      <c r="M32" s="72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>
        <v>45168</v>
      </c>
      <c r="C33" s="17"/>
      <c r="D33" s="17"/>
      <c r="E33" s="9">
        <f t="shared" si="0"/>
        <v>79484100</v>
      </c>
      <c r="F33" s="17"/>
      <c r="G33" s="17"/>
      <c r="H33" s="17">
        <v>-330600</v>
      </c>
      <c r="I33" s="1" t="s">
        <v>1916</v>
      </c>
      <c r="J33" s="20"/>
      <c r="L33" s="2">
        <v>45071</v>
      </c>
      <c r="M33" s="70">
        <v>-203200</v>
      </c>
      <c r="N33" s="1" t="s">
        <v>1830</v>
      </c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17"/>
      <c r="D34" s="17"/>
      <c r="E34" s="9">
        <f t="shared" si="0"/>
        <v>79484100</v>
      </c>
      <c r="H34" s="16"/>
      <c r="J34" s="20"/>
      <c r="L34" s="2">
        <v>45072</v>
      </c>
      <c r="M34" s="70">
        <v>-200000</v>
      </c>
      <c r="N34" s="1" t="s">
        <v>1831</v>
      </c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17"/>
      <c r="D35" s="17"/>
      <c r="E35" s="9">
        <f t="shared" si="0"/>
        <v>79484100</v>
      </c>
      <c r="H35" s="17">
        <v>-2500000</v>
      </c>
      <c r="I35" s="10" t="s">
        <v>41</v>
      </c>
      <c r="J35" s="20"/>
      <c r="L35" s="2">
        <v>45079</v>
      </c>
      <c r="M35" s="70">
        <v>-200000</v>
      </c>
      <c r="N35" s="1" t="s">
        <v>1842</v>
      </c>
      <c r="O35" s="69"/>
      <c r="P35" s="70"/>
      <c r="Q35" s="70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17"/>
      <c r="D36" s="17">
        <v>-2500000</v>
      </c>
      <c r="E36" s="9">
        <f>E35+C36+D36</f>
        <v>76984100</v>
      </c>
      <c r="F36" s="17"/>
      <c r="G36" s="17"/>
      <c r="H36" s="17"/>
      <c r="I36" s="10" t="s">
        <v>42</v>
      </c>
      <c r="J36" s="20"/>
      <c r="K36" s="70"/>
      <c r="L36" s="69"/>
      <c r="M36" s="69"/>
      <c r="N36" s="69"/>
      <c r="O36" s="69"/>
      <c r="P36" s="70"/>
      <c r="Q36" s="70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">
        <f t="shared" si="0"/>
        <v>76984100</v>
      </c>
      <c r="F37" s="17"/>
      <c r="G37" s="17"/>
      <c r="H37" s="17"/>
      <c r="I37" s="10"/>
      <c r="J37" s="20"/>
      <c r="K37" s="70"/>
      <c r="L37" s="69"/>
      <c r="M37" s="69"/>
      <c r="N37" s="69"/>
      <c r="O37" s="69"/>
      <c r="P37" s="69"/>
      <c r="Q37" s="70"/>
      <c r="R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28" t="s">
        <v>47</v>
      </c>
      <c r="C38" s="22"/>
      <c r="D38" s="22"/>
      <c r="E38" s="14">
        <f>E37+C38+D38</f>
        <v>76984100</v>
      </c>
      <c r="F38" s="22"/>
      <c r="G38" s="22"/>
      <c r="H38" s="22">
        <f>SUM(H4:H37)</f>
        <v>7163900</v>
      </c>
      <c r="I38" s="10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17"/>
      <c r="D39" s="17"/>
      <c r="E39" s="9">
        <f t="shared" si="0"/>
        <v>76984100</v>
      </c>
      <c r="F39" s="17"/>
      <c r="G39" s="17"/>
      <c r="H39" s="16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 t="shared" si="0"/>
        <v>76984100</v>
      </c>
      <c r="F40" s="17"/>
      <c r="G40" s="17"/>
      <c r="H40" s="17"/>
      <c r="I40" s="10"/>
      <c r="K40" s="69"/>
      <c r="L40" s="69"/>
      <c r="M40" s="69"/>
      <c r="N40" s="72"/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>E40+C41+D41</f>
        <v>76984100</v>
      </c>
      <c r="F41" s="17"/>
      <c r="G41" s="17"/>
      <c r="H41" s="16"/>
      <c r="L41" s="2">
        <v>45128</v>
      </c>
      <c r="M41" s="70">
        <v>-600000</v>
      </c>
      <c r="N41" s="34" t="s">
        <v>1869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8">
        <f>E41+C42+D42</f>
        <v>76984100</v>
      </c>
      <c r="F42" s="17"/>
      <c r="G42" s="17"/>
      <c r="H42" s="16"/>
      <c r="L42" s="2">
        <v>45134</v>
      </c>
      <c r="M42" s="70">
        <v>-200000</v>
      </c>
      <c r="N42" s="34" t="s">
        <v>1870</v>
      </c>
      <c r="P42" s="20"/>
      <c r="R42" s="2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>E42+C43+D43</f>
        <v>76984100</v>
      </c>
      <c r="F43" s="17"/>
      <c r="G43" s="17"/>
      <c r="H43" s="16"/>
      <c r="I43" s="10"/>
      <c r="L43" s="2">
        <v>45160</v>
      </c>
      <c r="M43" s="70">
        <v>-500000</v>
      </c>
      <c r="N43" s="10" t="s">
        <v>1889</v>
      </c>
      <c r="P43" s="20"/>
      <c r="Q43" s="4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76984100</v>
      </c>
      <c r="F44" s="17"/>
      <c r="G44" s="17"/>
      <c r="H44" s="16"/>
      <c r="I44" s="10"/>
      <c r="K44" s="69"/>
      <c r="L44" s="2">
        <v>45160</v>
      </c>
      <c r="M44" s="70">
        <v>-500000</v>
      </c>
      <c r="N44" s="10" t="s">
        <v>1890</v>
      </c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76984100</v>
      </c>
      <c r="F45" s="17"/>
      <c r="G45" s="17"/>
      <c r="H45" s="17"/>
      <c r="I45" s="10"/>
      <c r="K45" s="69"/>
      <c r="L45" s="47">
        <v>45163</v>
      </c>
      <c r="M45" s="70">
        <v>-480000</v>
      </c>
      <c r="N45" s="69" t="s">
        <v>1895</v>
      </c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76984100</v>
      </c>
      <c r="F46" s="17"/>
      <c r="G46" s="17"/>
      <c r="H46" s="17"/>
      <c r="I46" s="10"/>
      <c r="K46" s="69"/>
      <c r="L46" s="47">
        <v>45163</v>
      </c>
      <c r="M46" s="70">
        <v>-9000</v>
      </c>
      <c r="N46" s="10" t="s">
        <v>1896</v>
      </c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76984100</v>
      </c>
      <c r="F47" s="17"/>
      <c r="G47" s="17"/>
      <c r="H47" s="17"/>
      <c r="I47" s="10"/>
      <c r="J47" s="20"/>
      <c r="K47" s="70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76984100</v>
      </c>
      <c r="F48" s="17"/>
      <c r="G48" s="17"/>
      <c r="H48" s="17"/>
      <c r="I48" s="10"/>
      <c r="J48" s="20"/>
      <c r="K48" s="70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76984100</v>
      </c>
      <c r="F49" s="17"/>
      <c r="G49" s="17"/>
      <c r="H49" s="16"/>
      <c r="I49" s="10"/>
      <c r="J49" s="20"/>
      <c r="K49" s="70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76984100</v>
      </c>
      <c r="F50" s="17"/>
      <c r="G50" s="17"/>
      <c r="H50" s="16">
        <v>450000</v>
      </c>
      <c r="I50" s="10" t="s">
        <v>1799</v>
      </c>
      <c r="J50" s="20"/>
      <c r="K50" s="70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76984100</v>
      </c>
      <c r="F51" s="17"/>
      <c r="G51" s="17"/>
      <c r="H51" s="17"/>
      <c r="I51" s="10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76984100</v>
      </c>
      <c r="F52" s="17"/>
      <c r="G52" s="17"/>
      <c r="H52" s="17">
        <v>1050000</v>
      </c>
      <c r="I52" s="10" t="s">
        <v>1739</v>
      </c>
      <c r="J52" s="1" t="s">
        <v>1835</v>
      </c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76984100</v>
      </c>
      <c r="F53" s="17"/>
      <c r="G53" s="17"/>
      <c r="H53" s="17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76984100</v>
      </c>
      <c r="F54" s="17"/>
      <c r="G54" s="17"/>
      <c r="H54" s="16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76984100</v>
      </c>
      <c r="F55" s="17"/>
      <c r="G55" s="17"/>
      <c r="H55" s="16"/>
      <c r="J55" s="10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76984100</v>
      </c>
      <c r="F56" s="17"/>
      <c r="G56" s="17"/>
      <c r="H56" s="16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0"/>
        <v>76984100</v>
      </c>
      <c r="F57" s="17"/>
      <c r="G57" s="17"/>
      <c r="H57" s="16"/>
      <c r="J57" s="10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8">
        <f t="shared" si="0"/>
        <v>76984100</v>
      </c>
      <c r="F58" s="17"/>
      <c r="G58" s="17"/>
      <c r="H58" s="16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76984100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36"/>
      <c r="D60" s="36"/>
      <c r="E60" s="9">
        <f t="shared" si="0"/>
        <v>76984100</v>
      </c>
      <c r="F60" s="36"/>
      <c r="G60" s="36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76984100</v>
      </c>
      <c r="F61" s="17"/>
      <c r="G61" s="17"/>
      <c r="H61" s="16"/>
      <c r="J61" s="10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0"/>
        <v>76984100</v>
      </c>
      <c r="F62" s="17"/>
      <c r="G62" s="17"/>
      <c r="H62" s="16"/>
      <c r="J62" s="10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43"/>
      <c r="D63" s="43">
        <v>-39100</v>
      </c>
      <c r="E63" s="8">
        <f t="shared" si="0"/>
        <v>76945000</v>
      </c>
      <c r="F63" s="43"/>
      <c r="G63" s="43"/>
      <c r="H63" s="43"/>
      <c r="I63" s="44" t="s">
        <v>263</v>
      </c>
      <c r="K63" s="17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17"/>
      <c r="D64" s="17"/>
      <c r="E64" s="9">
        <f t="shared" si="0"/>
        <v>76945000</v>
      </c>
      <c r="F64" s="17"/>
      <c r="G64" s="17"/>
      <c r="H64" s="17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3">
      <c r="C65" s="16"/>
      <c r="D65" s="16">
        <v>-72000000</v>
      </c>
      <c r="E65" s="9">
        <f t="shared" si="0"/>
        <v>4945000</v>
      </c>
      <c r="F65" s="16"/>
      <c r="G65" s="16"/>
      <c r="H65" s="16"/>
      <c r="I65" s="1" t="s">
        <v>557</v>
      </c>
      <c r="K65" s="16"/>
      <c r="L65" s="16"/>
    </row>
    <row r="66" spans="3:13">
      <c r="C66" s="16"/>
      <c r="D66" s="16">
        <v>-3000000</v>
      </c>
      <c r="E66" s="8">
        <f t="shared" si="0"/>
        <v>1945000</v>
      </c>
      <c r="F66" s="16"/>
      <c r="G66" s="16"/>
      <c r="H66" s="16"/>
      <c r="I66" s="2" t="s">
        <v>1772</v>
      </c>
    </row>
    <row r="67" spans="3:13">
      <c r="C67" s="16"/>
      <c r="D67" s="16"/>
      <c r="E67" s="9">
        <f t="shared" si="0"/>
        <v>1945000</v>
      </c>
      <c r="F67" s="16"/>
      <c r="G67" s="16"/>
      <c r="H67" s="16"/>
      <c r="J67" s="4"/>
    </row>
    <row r="68" spans="3:13">
      <c r="C68" s="16"/>
      <c r="D68" s="16"/>
      <c r="E68" s="9">
        <f t="shared" si="0"/>
        <v>1945000</v>
      </c>
      <c r="F68" s="16"/>
      <c r="G68" s="16"/>
      <c r="H68" s="16"/>
      <c r="J68" s="4"/>
      <c r="K68" s="2"/>
      <c r="L68" s="20"/>
    </row>
    <row r="69" spans="3:13">
      <c r="C69" s="16"/>
      <c r="D69" s="16"/>
      <c r="E69" s="8">
        <f t="shared" si="0"/>
        <v>1945000</v>
      </c>
      <c r="F69" s="16"/>
      <c r="G69" s="16"/>
      <c r="H69" s="16"/>
      <c r="J69" s="32"/>
      <c r="K69" s="17"/>
      <c r="L69" s="10"/>
      <c r="M69" s="10"/>
    </row>
    <row r="70" spans="3:13">
      <c r="C70" s="4"/>
      <c r="D70" s="16"/>
      <c r="E70" s="9">
        <f t="shared" si="0"/>
        <v>1945000</v>
      </c>
      <c r="F70" s="16"/>
      <c r="G70" s="16"/>
      <c r="H70" s="16"/>
      <c r="J70" s="32"/>
      <c r="K70" s="17"/>
      <c r="L70" s="10"/>
      <c r="M70" s="10"/>
    </row>
    <row r="71" spans="3:13">
      <c r="C71" s="4"/>
      <c r="D71" s="4"/>
      <c r="E71" s="8"/>
      <c r="F71" s="4"/>
      <c r="G71" s="4"/>
      <c r="H71" s="17">
        <v>200000</v>
      </c>
      <c r="I71" s="10" t="s">
        <v>1450</v>
      </c>
      <c r="J71" s="32"/>
      <c r="K71" s="17"/>
      <c r="L71" s="10"/>
      <c r="M71" s="10"/>
    </row>
    <row r="72" spans="3:13">
      <c r="C72" s="4"/>
      <c r="D72" s="4"/>
      <c r="E72" s="8"/>
      <c r="F72" s="4"/>
      <c r="G72" s="4"/>
      <c r="H72" s="17"/>
      <c r="J72" s="32"/>
      <c r="K72" s="17"/>
      <c r="L72" s="10"/>
      <c r="M72" s="10"/>
    </row>
    <row r="73" spans="3:13">
      <c r="C73" s="4"/>
      <c r="D73" s="4"/>
      <c r="E73" s="8"/>
      <c r="F73" s="4"/>
      <c r="G73" s="4"/>
      <c r="J73" s="32"/>
      <c r="K73" s="17"/>
      <c r="L73" s="10"/>
      <c r="M73" s="10"/>
    </row>
    <row r="74" spans="3:13">
      <c r="C74" s="4"/>
      <c r="D74" s="4"/>
      <c r="E74" s="8"/>
      <c r="F74" s="4"/>
      <c r="G74" s="4"/>
      <c r="J74" s="10"/>
      <c r="K74" s="17"/>
      <c r="L74" s="10"/>
      <c r="M74" s="10"/>
    </row>
    <row r="75" spans="3:13">
      <c r="C75" s="4"/>
      <c r="D75" s="4"/>
      <c r="E75" s="8"/>
      <c r="F75" s="4"/>
      <c r="G75" s="4"/>
      <c r="J75" s="10"/>
      <c r="K75" s="17"/>
      <c r="L75" s="10"/>
      <c r="M75" s="10"/>
    </row>
    <row r="76" spans="3:13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</row>
    <row r="77" spans="3:13">
      <c r="E77" s="7"/>
      <c r="H77" s="17"/>
      <c r="I77" s="10"/>
      <c r="J77" s="10"/>
      <c r="K77" s="17"/>
      <c r="L77" s="10"/>
      <c r="M77" s="10"/>
    </row>
    <row r="78" spans="3:13">
      <c r="E78" s="7"/>
      <c r="H78" s="17"/>
      <c r="I78" s="10"/>
      <c r="J78" s="10"/>
      <c r="K78" s="17"/>
      <c r="L78" s="10"/>
      <c r="M78" s="10"/>
    </row>
    <row r="79" spans="3:13">
      <c r="E79" s="7"/>
      <c r="H79" s="17"/>
      <c r="I79" s="10"/>
      <c r="J79" s="10"/>
      <c r="K79" s="17"/>
      <c r="L79" s="10"/>
      <c r="M79" s="10"/>
    </row>
    <row r="80" spans="3:13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I50" sqref="I50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76984100</v>
      </c>
      <c r="F4" s="29">
        <v>0</v>
      </c>
      <c r="G4" s="13"/>
      <c r="H4" s="22">
        <v>7163900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48"/>
      <c r="D5" s="48"/>
      <c r="E5" s="9">
        <f>E4+C5+D5</f>
        <v>76984100</v>
      </c>
      <c r="F5" s="54"/>
      <c r="G5" s="48"/>
      <c r="H5" s="36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2">
        <v>45170</v>
      </c>
      <c r="C6" s="16"/>
      <c r="D6" s="16"/>
      <c r="E6" s="8">
        <f>E5+C6+D6</f>
        <v>76984100</v>
      </c>
      <c r="F6" s="17"/>
      <c r="G6" s="17"/>
      <c r="H6" s="17">
        <v>900000</v>
      </c>
      <c r="I6" s="1" t="s">
        <v>1899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45170</v>
      </c>
      <c r="C7" s="17"/>
      <c r="D7" s="17"/>
      <c r="E7" s="9">
        <f t="shared" ref="E7:E70" si="0">E6+C7+D7</f>
        <v>76984100</v>
      </c>
      <c r="F7" s="17"/>
      <c r="G7" s="17"/>
      <c r="H7" s="17">
        <v>-66000</v>
      </c>
      <c r="I7" s="1" t="s">
        <v>1900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45170</v>
      </c>
      <c r="C8" s="17"/>
      <c r="D8" s="17">
        <v>-500000</v>
      </c>
      <c r="E8" s="9">
        <f>E7+C8+D8</f>
        <v>76484100</v>
      </c>
      <c r="F8" s="17"/>
      <c r="G8" s="17"/>
      <c r="H8" s="17"/>
      <c r="I8" s="10" t="s">
        <v>1901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45173</v>
      </c>
      <c r="C9" s="17"/>
      <c r="D9" s="17">
        <v>-40000</v>
      </c>
      <c r="E9" s="9">
        <f t="shared" si="0"/>
        <v>76444100</v>
      </c>
      <c r="F9" s="17"/>
      <c r="G9" s="17"/>
      <c r="H9" s="17"/>
      <c r="I9" s="69" t="s">
        <v>1895</v>
      </c>
      <c r="J9" s="10"/>
      <c r="K9" s="47"/>
      <c r="L9" s="44" t="s">
        <v>1760</v>
      </c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45173</v>
      </c>
      <c r="C10" s="17"/>
      <c r="D10" s="17"/>
      <c r="E10" s="9">
        <f t="shared" si="0"/>
        <v>76444100</v>
      </c>
      <c r="F10" s="17"/>
      <c r="G10" s="17"/>
      <c r="H10" s="17">
        <v>-244000</v>
      </c>
      <c r="I10" s="10" t="s">
        <v>1902</v>
      </c>
      <c r="J10" s="10"/>
      <c r="K10" s="69"/>
      <c r="L10" s="82">
        <v>44848</v>
      </c>
      <c r="M10" s="71">
        <v>23277000</v>
      </c>
      <c r="N10" s="76" t="s">
        <v>1770</v>
      </c>
      <c r="O10" s="76"/>
      <c r="P10" s="76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45173</v>
      </c>
      <c r="C11" s="17"/>
      <c r="D11" s="17">
        <v>-2650</v>
      </c>
      <c r="E11" s="9">
        <f t="shared" si="0"/>
        <v>76441450</v>
      </c>
      <c r="F11" s="17"/>
      <c r="G11" s="17"/>
      <c r="H11" s="17"/>
      <c r="I11" s="10" t="s">
        <v>1903</v>
      </c>
      <c r="J11" s="10"/>
      <c r="K11" s="69"/>
      <c r="L11" s="82">
        <v>44985</v>
      </c>
      <c r="M11" s="71">
        <v>-16000000</v>
      </c>
      <c r="N11" s="76" t="s">
        <v>1761</v>
      </c>
      <c r="O11" s="76"/>
      <c r="P11" s="76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45173</v>
      </c>
      <c r="C12" s="17">
        <v>220000</v>
      </c>
      <c r="D12" s="17"/>
      <c r="E12" s="9">
        <f t="shared" si="0"/>
        <v>76661450</v>
      </c>
      <c r="F12" s="17"/>
      <c r="G12" s="17"/>
      <c r="H12" s="17"/>
      <c r="I12" s="10" t="s">
        <v>1858</v>
      </c>
      <c r="J12" s="50"/>
      <c r="K12" s="69"/>
      <c r="L12" s="69"/>
      <c r="M12" s="67">
        <f>SUM(M10:M11)</f>
        <v>7277000</v>
      </c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45174</v>
      </c>
      <c r="C13" s="17"/>
      <c r="D13" s="17">
        <v>-96000</v>
      </c>
      <c r="E13" s="9">
        <f t="shared" si="0"/>
        <v>76565450</v>
      </c>
      <c r="F13" s="17"/>
      <c r="G13" s="17"/>
      <c r="H13" s="17"/>
      <c r="I13" s="10" t="s">
        <v>1891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45176</v>
      </c>
      <c r="C14" s="17"/>
      <c r="D14" s="17"/>
      <c r="E14" s="9">
        <f t="shared" si="0"/>
        <v>76565450</v>
      </c>
      <c r="F14" s="17"/>
      <c r="G14" s="17"/>
      <c r="H14" s="17">
        <v>-81200</v>
      </c>
      <c r="I14" s="10" t="s">
        <v>1904</v>
      </c>
      <c r="J14" s="50"/>
      <c r="K14" s="47"/>
      <c r="L14" s="70" t="s">
        <v>1764</v>
      </c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2">
        <v>45177</v>
      </c>
      <c r="C15" s="17">
        <v>41000</v>
      </c>
      <c r="D15" s="17"/>
      <c r="E15" s="9">
        <f t="shared" si="0"/>
        <v>76606450</v>
      </c>
      <c r="F15" s="17"/>
      <c r="G15" s="17"/>
      <c r="H15" s="17"/>
      <c r="I15" s="1" t="s">
        <v>529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2">
        <v>45182</v>
      </c>
      <c r="C16" s="17">
        <v>260000</v>
      </c>
      <c r="D16" s="17"/>
      <c r="E16" s="9">
        <f t="shared" si="0"/>
        <v>76866450</v>
      </c>
      <c r="F16" s="17"/>
      <c r="G16" s="17"/>
      <c r="H16" s="17"/>
      <c r="I16" s="10" t="s">
        <v>1858</v>
      </c>
      <c r="J16" s="50"/>
      <c r="K16" s="47"/>
      <c r="L16" s="47">
        <v>44973</v>
      </c>
      <c r="M16" s="70">
        <v>15000000</v>
      </c>
      <c r="N16" s="1" t="s">
        <v>1762</v>
      </c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2">
        <v>45183</v>
      </c>
      <c r="C17" s="17"/>
      <c r="D17" s="17">
        <v>-140000</v>
      </c>
      <c r="E17" s="9">
        <f t="shared" si="0"/>
        <v>76726450</v>
      </c>
      <c r="F17" s="17"/>
      <c r="G17" s="17"/>
      <c r="H17" s="17"/>
      <c r="I17" s="10" t="s">
        <v>1905</v>
      </c>
      <c r="J17" s="50"/>
      <c r="K17" s="47"/>
      <c r="L17" s="47">
        <v>44985</v>
      </c>
      <c r="M17" s="70">
        <v>110000000</v>
      </c>
      <c r="N17" s="1" t="s">
        <v>1765</v>
      </c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2">
        <v>45183</v>
      </c>
      <c r="C18" s="17"/>
      <c r="D18" s="17">
        <v>-5000</v>
      </c>
      <c r="E18" s="9">
        <f t="shared" si="0"/>
        <v>76721450</v>
      </c>
      <c r="F18" s="17"/>
      <c r="G18" s="17"/>
      <c r="H18" s="17"/>
      <c r="I18" s="1" t="s">
        <v>1906</v>
      </c>
      <c r="J18" s="50"/>
      <c r="K18" s="69"/>
      <c r="L18" s="70"/>
      <c r="M18" s="73">
        <f>SUM(M16:M17)</f>
        <v>125000000</v>
      </c>
      <c r="N18" s="69" t="s">
        <v>1766</v>
      </c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45183</v>
      </c>
      <c r="C19" s="17"/>
      <c r="D19" s="17"/>
      <c r="E19" s="9">
        <f t="shared" si="0"/>
        <v>76721450</v>
      </c>
      <c r="F19" s="17"/>
      <c r="G19" s="17"/>
      <c r="H19" s="17">
        <v>100000</v>
      </c>
      <c r="I19" s="1" t="s">
        <v>1909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45189</v>
      </c>
      <c r="C20" s="17"/>
      <c r="D20" s="17"/>
      <c r="E20" s="9">
        <f t="shared" si="0"/>
        <v>76721450</v>
      </c>
      <c r="F20" s="17"/>
      <c r="G20" s="17"/>
      <c r="H20" s="17">
        <v>40000</v>
      </c>
      <c r="I20" s="10" t="s">
        <v>1858</v>
      </c>
      <c r="J20" s="50"/>
      <c r="K20" s="70"/>
      <c r="L20" s="69" t="s">
        <v>1767</v>
      </c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45190</v>
      </c>
      <c r="C21" s="17"/>
      <c r="D21" s="17">
        <v>-4500</v>
      </c>
      <c r="E21" s="9">
        <f t="shared" si="0"/>
        <v>76716950</v>
      </c>
      <c r="F21" s="17"/>
      <c r="G21" s="17"/>
      <c r="H21" s="17"/>
      <c r="I21" s="10" t="s">
        <v>1039</v>
      </c>
      <c r="J21" s="50"/>
      <c r="K21" s="70"/>
      <c r="L21" s="47">
        <v>44419</v>
      </c>
      <c r="M21" s="70">
        <v>100000000</v>
      </c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45191</v>
      </c>
      <c r="C22" s="17"/>
      <c r="D22" s="17"/>
      <c r="E22" s="9">
        <f t="shared" si="0"/>
        <v>76716950</v>
      </c>
      <c r="F22" s="17"/>
      <c r="G22" s="17"/>
      <c r="H22" s="17">
        <v>-180000</v>
      </c>
      <c r="I22" s="10" t="s">
        <v>977</v>
      </c>
      <c r="J22" s="50"/>
      <c r="K22" s="70"/>
      <c r="L22" s="47">
        <v>44412</v>
      </c>
      <c r="M22" s="70">
        <v>-5000000</v>
      </c>
      <c r="N22" s="69" t="s">
        <v>1769</v>
      </c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">
        <v>45191</v>
      </c>
      <c r="C23" s="17"/>
      <c r="D23" s="17"/>
      <c r="E23" s="9">
        <f t="shared" si="0"/>
        <v>76716950</v>
      </c>
      <c r="F23" s="17"/>
      <c r="G23" s="17"/>
      <c r="H23" s="17">
        <v>20000</v>
      </c>
      <c r="I23" s="10" t="s">
        <v>1858</v>
      </c>
      <c r="J23" s="50"/>
      <c r="K23" s="70"/>
      <c r="L23" s="47">
        <v>44985</v>
      </c>
      <c r="M23" s="67">
        <f>SUM(M21:M22)</f>
        <v>95000000</v>
      </c>
      <c r="N23" s="66" t="s">
        <v>1768</v>
      </c>
      <c r="O23" s="76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45194</v>
      </c>
      <c r="C24" s="17"/>
      <c r="D24" s="17"/>
      <c r="E24" s="9">
        <f t="shared" si="0"/>
        <v>76716950</v>
      </c>
      <c r="F24" s="17"/>
      <c r="G24" s="17"/>
      <c r="H24" s="17">
        <v>-25100</v>
      </c>
      <c r="I24" s="10" t="s">
        <v>1907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45195</v>
      </c>
      <c r="C25" s="17">
        <v>290000</v>
      </c>
      <c r="D25" s="17"/>
      <c r="E25" s="9">
        <f t="shared" si="0"/>
        <v>77006950</v>
      </c>
      <c r="F25" s="17"/>
      <c r="G25" s="17"/>
      <c r="H25" s="17"/>
      <c r="I25" s="10" t="s">
        <v>1908</v>
      </c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45197</v>
      </c>
      <c r="C26" s="17"/>
      <c r="D26" s="17"/>
      <c r="E26" s="9">
        <f t="shared" si="0"/>
        <v>77006950</v>
      </c>
      <c r="F26" s="17"/>
      <c r="G26" s="17"/>
      <c r="H26" s="17">
        <v>865000</v>
      </c>
      <c r="I26" s="10" t="s">
        <v>1910</v>
      </c>
      <c r="K26" s="70"/>
      <c r="L26" s="69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45197</v>
      </c>
      <c r="C27" s="17">
        <v>300000</v>
      </c>
      <c r="D27" s="17"/>
      <c r="E27" s="9">
        <f>E26+C27+D27</f>
        <v>77306950</v>
      </c>
      <c r="F27" s="17"/>
      <c r="G27" s="17"/>
      <c r="H27" s="17"/>
      <c r="I27" s="10" t="s">
        <v>1911</v>
      </c>
      <c r="L27" s="20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45197</v>
      </c>
      <c r="C28" s="17"/>
      <c r="D28" s="17">
        <v>-100000</v>
      </c>
      <c r="E28" s="9">
        <f>E27+C28+D28</f>
        <v>77206950</v>
      </c>
      <c r="F28" s="17"/>
      <c r="G28" s="17"/>
      <c r="H28" s="17"/>
      <c r="I28" s="10" t="s">
        <v>1912</v>
      </c>
      <c r="L28" s="20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45198</v>
      </c>
      <c r="C29" s="17"/>
      <c r="D29" s="17"/>
      <c r="E29" s="9">
        <f t="shared" si="0"/>
        <v>77206950</v>
      </c>
      <c r="F29" s="17"/>
      <c r="G29" s="17"/>
      <c r="H29" s="16">
        <v>-330600</v>
      </c>
      <c r="I29" s="10" t="s">
        <v>511</v>
      </c>
      <c r="L29" s="20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>
        <v>45198</v>
      </c>
      <c r="C30" s="17"/>
      <c r="D30" s="17"/>
      <c r="E30" s="9">
        <f t="shared" si="0"/>
        <v>77206950</v>
      </c>
      <c r="F30" s="17"/>
      <c r="G30" s="17"/>
      <c r="H30" s="17">
        <v>-330600</v>
      </c>
      <c r="I30" s="1" t="s">
        <v>1914</v>
      </c>
      <c r="L30" s="20"/>
      <c r="M30" s="69"/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>
        <v>45198</v>
      </c>
      <c r="C31" s="17"/>
      <c r="D31" s="17"/>
      <c r="E31" s="9">
        <f t="shared" si="0"/>
        <v>77206950</v>
      </c>
      <c r="F31" s="17"/>
      <c r="G31" s="17"/>
      <c r="H31" s="17">
        <v>-265400</v>
      </c>
      <c r="I31" s="1" t="s">
        <v>917</v>
      </c>
      <c r="L31" s="20"/>
      <c r="M31" s="69"/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17"/>
      <c r="D32" s="17"/>
      <c r="E32" s="9">
        <f t="shared" si="0"/>
        <v>77206950</v>
      </c>
      <c r="F32" s="17"/>
      <c r="G32" s="17"/>
      <c r="H32" s="16"/>
      <c r="I32" s="10"/>
      <c r="L32" s="20"/>
      <c r="M32" s="72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/>
      <c r="E33" s="9">
        <f t="shared" si="0"/>
        <v>77206950</v>
      </c>
      <c r="F33" s="17"/>
      <c r="G33" s="17"/>
      <c r="H33" s="17">
        <v>-3000000</v>
      </c>
      <c r="I33" s="10" t="s">
        <v>41</v>
      </c>
      <c r="J33" s="20"/>
      <c r="L33" s="2">
        <v>45071</v>
      </c>
      <c r="M33" s="70">
        <v>-203200</v>
      </c>
      <c r="N33" s="1" t="s">
        <v>1830</v>
      </c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17"/>
      <c r="D34" s="17">
        <v>-3000000</v>
      </c>
      <c r="E34" s="9">
        <f t="shared" si="0"/>
        <v>74206950</v>
      </c>
      <c r="H34" s="17"/>
      <c r="I34" s="10" t="s">
        <v>42</v>
      </c>
      <c r="J34" s="20"/>
      <c r="L34" s="2">
        <v>45072</v>
      </c>
      <c r="M34" s="70">
        <v>-200000</v>
      </c>
      <c r="N34" s="1" t="s">
        <v>1831</v>
      </c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17"/>
      <c r="D35" s="17"/>
      <c r="E35" s="9">
        <f t="shared" si="0"/>
        <v>74206950</v>
      </c>
      <c r="H35" s="17"/>
      <c r="I35" s="10"/>
      <c r="J35" s="20"/>
      <c r="L35" s="2">
        <v>45079</v>
      </c>
      <c r="M35" s="70">
        <v>-200000</v>
      </c>
      <c r="N35" s="1" t="s">
        <v>1842</v>
      </c>
      <c r="O35" s="69"/>
      <c r="P35" s="70"/>
      <c r="Q35" s="70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28" t="s">
        <v>47</v>
      </c>
      <c r="C36" s="22"/>
      <c r="D36" s="22"/>
      <c r="E36" s="14">
        <f>E35+C36+D36</f>
        <v>74206950</v>
      </c>
      <c r="F36" s="22"/>
      <c r="G36" s="22"/>
      <c r="H36" s="22">
        <f>SUM(H4:H35)</f>
        <v>4566000</v>
      </c>
      <c r="I36" s="10"/>
      <c r="J36" s="20"/>
      <c r="K36" s="70"/>
      <c r="L36" s="47">
        <v>45170</v>
      </c>
      <c r="M36" s="70">
        <v>-66000</v>
      </c>
      <c r="N36" s="1" t="s">
        <v>1900</v>
      </c>
      <c r="O36" s="69"/>
      <c r="P36" s="70"/>
      <c r="Q36" s="70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">
        <f t="shared" si="0"/>
        <v>74206950</v>
      </c>
      <c r="F37" s="17"/>
      <c r="G37" s="17"/>
      <c r="H37" s="17"/>
      <c r="I37" s="10"/>
      <c r="J37" s="20"/>
      <c r="K37" s="70"/>
      <c r="L37" s="69"/>
      <c r="M37" s="69"/>
      <c r="N37" s="69"/>
      <c r="O37" s="69"/>
      <c r="P37" s="69"/>
      <c r="Q37" s="70"/>
      <c r="R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9"/>
      <c r="C38" s="36"/>
      <c r="D38" s="36"/>
      <c r="E38" s="9">
        <f>E37+C38+D38</f>
        <v>74206950</v>
      </c>
      <c r="F38" s="36"/>
      <c r="G38" s="36"/>
      <c r="H38" s="36"/>
      <c r="I38" s="10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17"/>
      <c r="D39" s="17"/>
      <c r="E39" s="9">
        <f t="shared" si="0"/>
        <v>74206950</v>
      </c>
      <c r="F39" s="17"/>
      <c r="G39" s="17"/>
      <c r="H39" s="16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 t="shared" si="0"/>
        <v>74206950</v>
      </c>
      <c r="F40" s="17"/>
      <c r="G40" s="17"/>
      <c r="H40" s="17"/>
      <c r="I40" s="10"/>
      <c r="K40" s="69"/>
      <c r="L40" s="69"/>
      <c r="M40" s="69"/>
      <c r="N40" s="72"/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>E40+C41+D41</f>
        <v>74206950</v>
      </c>
      <c r="F41" s="17"/>
      <c r="G41" s="17"/>
      <c r="H41" s="16"/>
      <c r="L41" s="2">
        <v>45128</v>
      </c>
      <c r="M41" s="70">
        <v>-600000</v>
      </c>
      <c r="N41" s="34" t="s">
        <v>1869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8">
        <f>E41+C42+D42</f>
        <v>74206950</v>
      </c>
      <c r="F42" s="17"/>
      <c r="G42" s="17"/>
      <c r="H42" s="16"/>
      <c r="L42" s="2">
        <v>45134</v>
      </c>
      <c r="M42" s="70">
        <v>-200000</v>
      </c>
      <c r="N42" s="34" t="s">
        <v>1870</v>
      </c>
      <c r="P42" s="20"/>
      <c r="R42" s="2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>E42+C43+D43</f>
        <v>74206950</v>
      </c>
      <c r="F43" s="17"/>
      <c r="G43" s="17"/>
      <c r="H43" s="16"/>
      <c r="I43" s="10"/>
      <c r="L43" s="2">
        <v>45160</v>
      </c>
      <c r="M43" s="70">
        <v>-500000</v>
      </c>
      <c r="N43" s="10" t="s">
        <v>1889</v>
      </c>
      <c r="P43" s="20"/>
      <c r="Q43" s="4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74206950</v>
      </c>
      <c r="F44" s="17"/>
      <c r="G44" s="17"/>
      <c r="H44" s="16"/>
      <c r="I44" s="10"/>
      <c r="K44" s="69"/>
      <c r="L44" s="2">
        <v>45160</v>
      </c>
      <c r="M44" s="70">
        <v>-500000</v>
      </c>
      <c r="N44" s="10" t="s">
        <v>1890</v>
      </c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74206950</v>
      </c>
      <c r="F45" s="17"/>
      <c r="G45" s="17"/>
      <c r="H45" s="17"/>
      <c r="I45" s="10"/>
      <c r="K45" s="69"/>
      <c r="L45" s="47">
        <v>45163</v>
      </c>
      <c r="M45" s="70">
        <v>-480000</v>
      </c>
      <c r="N45" s="69" t="s">
        <v>1895</v>
      </c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74206950</v>
      </c>
      <c r="F46" s="17"/>
      <c r="G46" s="17"/>
      <c r="H46" s="17"/>
      <c r="I46" s="10"/>
      <c r="K46" s="69"/>
      <c r="L46" s="47">
        <v>45163</v>
      </c>
      <c r="M46" s="70">
        <v>-9000</v>
      </c>
      <c r="N46" s="10" t="s">
        <v>1896</v>
      </c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74206950</v>
      </c>
      <c r="F47" s="17"/>
      <c r="G47" s="17"/>
      <c r="H47" s="17"/>
      <c r="I47" s="10"/>
      <c r="J47" s="20"/>
      <c r="K47" s="70"/>
      <c r="L47" s="47">
        <v>45170</v>
      </c>
      <c r="M47" s="70">
        <v>-500000</v>
      </c>
      <c r="N47" s="10" t="s">
        <v>1901</v>
      </c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74206950</v>
      </c>
      <c r="F48" s="17"/>
      <c r="G48" s="17"/>
      <c r="H48" s="17"/>
      <c r="I48" s="10"/>
      <c r="J48" s="20"/>
      <c r="K48" s="70"/>
      <c r="L48" s="47">
        <v>45173</v>
      </c>
      <c r="M48" s="70">
        <v>-40000</v>
      </c>
      <c r="N48" s="69" t="s">
        <v>1895</v>
      </c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74206950</v>
      </c>
      <c r="F49" s="17"/>
      <c r="G49" s="17"/>
      <c r="H49" s="16"/>
      <c r="I49" s="10"/>
      <c r="J49" s="20"/>
      <c r="K49" s="70"/>
      <c r="L49" s="47">
        <v>45173</v>
      </c>
      <c r="M49" s="70">
        <v>-244000</v>
      </c>
      <c r="N49" s="10" t="s">
        <v>1902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74206950</v>
      </c>
      <c r="F50" s="17"/>
      <c r="G50" s="17"/>
      <c r="H50" s="16">
        <v>450000</v>
      </c>
      <c r="I50" s="10" t="s">
        <v>1799</v>
      </c>
      <c r="J50" s="20"/>
      <c r="K50" s="70"/>
      <c r="L50" s="47">
        <v>45183</v>
      </c>
      <c r="M50" s="70">
        <v>-140000</v>
      </c>
      <c r="N50" s="19" t="s">
        <v>1905</v>
      </c>
      <c r="O50" s="76"/>
      <c r="P50" s="76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74206950</v>
      </c>
      <c r="F51" s="17"/>
      <c r="G51" s="17"/>
      <c r="H51" s="17"/>
      <c r="I51" s="10"/>
      <c r="K51" s="69"/>
      <c r="L51" s="47">
        <v>45194</v>
      </c>
      <c r="M51" s="70">
        <v>-25100</v>
      </c>
      <c r="N51" s="10" t="s">
        <v>1907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74206950</v>
      </c>
      <c r="F52" s="17"/>
      <c r="G52" s="17"/>
      <c r="H52" s="17">
        <v>1050000</v>
      </c>
      <c r="I52" s="10" t="s">
        <v>1739</v>
      </c>
      <c r="J52" s="1" t="s">
        <v>1835</v>
      </c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74206950</v>
      </c>
      <c r="F53" s="17"/>
      <c r="G53" s="17"/>
      <c r="H53" s="17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74206950</v>
      </c>
      <c r="F54" s="17"/>
      <c r="G54" s="17"/>
      <c r="H54" s="16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74206950</v>
      </c>
      <c r="F55" s="17"/>
      <c r="G55" s="17"/>
      <c r="H55" s="16"/>
      <c r="J55" s="10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74206950</v>
      </c>
      <c r="F56" s="17"/>
      <c r="G56" s="17"/>
      <c r="H56" s="16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0"/>
        <v>74206950</v>
      </c>
      <c r="F57" s="17"/>
      <c r="G57" s="17"/>
      <c r="H57" s="16"/>
      <c r="J57" s="10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8">
        <f t="shared" si="0"/>
        <v>74206950</v>
      </c>
      <c r="F58" s="17"/>
      <c r="G58" s="17"/>
      <c r="H58" s="16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74206950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36"/>
      <c r="D60" s="36"/>
      <c r="E60" s="9">
        <f t="shared" si="0"/>
        <v>74206950</v>
      </c>
      <c r="F60" s="36"/>
      <c r="G60" s="36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74206950</v>
      </c>
      <c r="F61" s="17"/>
      <c r="G61" s="17"/>
      <c r="H61" s="16"/>
      <c r="J61" s="10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0"/>
        <v>74206950</v>
      </c>
      <c r="F62" s="17"/>
      <c r="G62" s="17"/>
      <c r="H62" s="16"/>
      <c r="J62" s="10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43"/>
      <c r="D63" s="43">
        <v>-39950</v>
      </c>
      <c r="E63" s="8">
        <f t="shared" si="0"/>
        <v>74167000</v>
      </c>
      <c r="F63" s="43"/>
      <c r="G63" s="43"/>
      <c r="H63" s="43"/>
      <c r="I63" s="44" t="s">
        <v>263</v>
      </c>
      <c r="K63" s="17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17"/>
      <c r="D64" s="17"/>
      <c r="E64" s="9">
        <f t="shared" si="0"/>
        <v>74167000</v>
      </c>
      <c r="F64" s="17"/>
      <c r="G64" s="17"/>
      <c r="H64" s="17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3">
      <c r="C65" s="16"/>
      <c r="D65" s="16">
        <v>-72000000</v>
      </c>
      <c r="E65" s="9">
        <f t="shared" si="0"/>
        <v>2167000</v>
      </c>
      <c r="F65" s="16"/>
      <c r="G65" s="16"/>
      <c r="H65" s="16"/>
      <c r="I65" s="1" t="s">
        <v>557</v>
      </c>
      <c r="K65" s="16"/>
      <c r="L65" s="16"/>
    </row>
    <row r="66" spans="3:13">
      <c r="C66" s="16"/>
      <c r="D66" s="18">
        <v>0</v>
      </c>
      <c r="E66" s="8">
        <f t="shared" si="0"/>
        <v>2167000</v>
      </c>
      <c r="F66" s="16"/>
      <c r="G66" s="16"/>
      <c r="H66" s="16"/>
      <c r="I66" s="2" t="s">
        <v>1772</v>
      </c>
    </row>
    <row r="67" spans="3:13">
      <c r="C67" s="16"/>
      <c r="D67" s="17"/>
      <c r="E67" s="9">
        <f t="shared" si="0"/>
        <v>2167000</v>
      </c>
      <c r="F67" s="16"/>
      <c r="G67" s="16"/>
      <c r="H67" s="16"/>
      <c r="J67" s="4"/>
    </row>
    <row r="68" spans="3:13">
      <c r="C68" s="16"/>
      <c r="D68" s="16"/>
      <c r="E68" s="9">
        <f t="shared" si="0"/>
        <v>2167000</v>
      </c>
      <c r="F68" s="16"/>
      <c r="G68" s="16"/>
      <c r="H68" s="16"/>
      <c r="J68" s="4"/>
      <c r="K68" s="2"/>
      <c r="L68" s="20"/>
    </row>
    <row r="69" spans="3:13">
      <c r="C69" s="16"/>
      <c r="D69" s="16"/>
      <c r="E69" s="8">
        <f t="shared" si="0"/>
        <v>2167000</v>
      </c>
      <c r="F69" s="16"/>
      <c r="G69" s="16"/>
      <c r="H69" s="16"/>
      <c r="J69" s="32"/>
      <c r="K69" s="17"/>
      <c r="L69" s="10"/>
      <c r="M69" s="10"/>
    </row>
    <row r="70" spans="3:13">
      <c r="C70" s="4"/>
      <c r="D70" s="16"/>
      <c r="E70" s="9">
        <f t="shared" si="0"/>
        <v>2167000</v>
      </c>
      <c r="F70" s="16"/>
      <c r="G70" s="16"/>
      <c r="H70" s="16"/>
      <c r="J70" s="32"/>
      <c r="K70" s="17"/>
      <c r="L70" s="10"/>
      <c r="M70" s="10"/>
    </row>
    <row r="71" spans="3:13">
      <c r="C71" s="4"/>
      <c r="D71" s="4"/>
      <c r="E71" s="8"/>
      <c r="F71" s="4"/>
      <c r="G71" s="4"/>
      <c r="H71" s="17">
        <v>200000</v>
      </c>
      <c r="I71" s="10" t="s">
        <v>1450</v>
      </c>
      <c r="J71" s="32"/>
      <c r="K71" s="17"/>
      <c r="L71" s="10"/>
      <c r="M71" s="10"/>
    </row>
    <row r="72" spans="3:13">
      <c r="C72" s="4"/>
      <c r="D72" s="4"/>
      <c r="E72" s="8"/>
      <c r="F72" s="4"/>
      <c r="G72" s="4"/>
      <c r="H72" s="17"/>
      <c r="J72" s="32"/>
      <c r="K72" s="17"/>
      <c r="L72" s="10"/>
      <c r="M72" s="10"/>
    </row>
    <row r="73" spans="3:13">
      <c r="C73" s="4"/>
      <c r="D73" s="4"/>
      <c r="E73" s="8"/>
      <c r="F73" s="4"/>
      <c r="G73" s="4"/>
      <c r="J73" s="32"/>
      <c r="K73" s="17"/>
      <c r="L73" s="10"/>
      <c r="M73" s="10"/>
    </row>
    <row r="74" spans="3:13">
      <c r="C74" s="4"/>
      <c r="D74" s="4"/>
      <c r="E74" s="8"/>
      <c r="F74" s="4"/>
      <c r="G74" s="4"/>
      <c r="J74" s="10"/>
      <c r="K74" s="17"/>
      <c r="L74" s="10"/>
      <c r="M74" s="10"/>
    </row>
    <row r="75" spans="3:13">
      <c r="C75" s="4"/>
      <c r="D75" s="4"/>
      <c r="E75" s="8"/>
      <c r="F75" s="4"/>
      <c r="G75" s="4"/>
      <c r="J75" s="10"/>
      <c r="K75" s="17"/>
      <c r="L75" s="10"/>
      <c r="M75" s="10"/>
    </row>
    <row r="76" spans="3:13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</row>
    <row r="77" spans="3:13">
      <c r="E77" s="7"/>
      <c r="H77" s="17"/>
      <c r="I77" s="10"/>
      <c r="J77" s="10"/>
      <c r="K77" s="17"/>
      <c r="L77" s="10"/>
      <c r="M77" s="10"/>
    </row>
    <row r="78" spans="3:13">
      <c r="E78" s="7"/>
      <c r="H78" s="17"/>
      <c r="I78" s="10"/>
      <c r="J78" s="10"/>
      <c r="K78" s="17"/>
      <c r="L78" s="10"/>
      <c r="M78" s="10"/>
    </row>
    <row r="79" spans="3:13">
      <c r="E79" s="7"/>
      <c r="H79" s="17"/>
      <c r="I79" s="10"/>
      <c r="J79" s="10"/>
      <c r="K79" s="17"/>
      <c r="L79" s="10"/>
      <c r="M79" s="10"/>
    </row>
    <row r="80" spans="3:13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H19" sqref="H19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8.710937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74206950</v>
      </c>
      <c r="F4" s="29">
        <v>0</v>
      </c>
      <c r="G4" s="13"/>
      <c r="H4" s="22">
        <v>4566600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48"/>
      <c r="D5" s="48"/>
      <c r="E5" s="9">
        <f>E4+C5+D5</f>
        <v>74206950</v>
      </c>
      <c r="F5" s="54"/>
      <c r="G5" s="48"/>
      <c r="H5" s="36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2">
        <v>45201</v>
      </c>
      <c r="C6" s="16"/>
      <c r="D6" s="16"/>
      <c r="E6" s="8">
        <f>E5+C6+D6</f>
        <v>74206950</v>
      </c>
      <c r="F6" s="17"/>
      <c r="G6" s="17"/>
      <c r="H6" s="17">
        <v>100000</v>
      </c>
      <c r="I6" s="1" t="s">
        <v>1917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45201</v>
      </c>
      <c r="C7" s="17"/>
      <c r="D7" s="17">
        <v>-11000</v>
      </c>
      <c r="E7" s="9">
        <f t="shared" ref="E7:E70" si="0">E6+C7+D7</f>
        <v>74195950</v>
      </c>
      <c r="F7" s="17"/>
      <c r="G7" s="17"/>
      <c r="H7" s="17"/>
      <c r="I7" s="1" t="s">
        <v>1918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45202</v>
      </c>
      <c r="C8" s="17">
        <v>120000</v>
      </c>
      <c r="D8" s="17"/>
      <c r="E8" s="9">
        <f>E7+C8+D8</f>
        <v>74315950</v>
      </c>
      <c r="F8" s="17"/>
      <c r="G8" s="17"/>
      <c r="H8" s="17"/>
      <c r="I8" s="10" t="s">
        <v>1649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45203</v>
      </c>
      <c r="C9" s="17">
        <v>60000</v>
      </c>
      <c r="D9" s="17"/>
      <c r="E9" s="9">
        <f t="shared" si="0"/>
        <v>74375950</v>
      </c>
      <c r="F9" s="17"/>
      <c r="G9" s="17"/>
      <c r="H9" s="17"/>
      <c r="I9" s="69" t="s">
        <v>1919</v>
      </c>
      <c r="J9" s="10"/>
      <c r="K9" s="47"/>
      <c r="L9" s="44" t="s">
        <v>1760</v>
      </c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45204</v>
      </c>
      <c r="C10" s="17"/>
      <c r="D10" s="17"/>
      <c r="E10" s="9">
        <f t="shared" si="0"/>
        <v>74375950</v>
      </c>
      <c r="F10" s="17"/>
      <c r="G10" s="17"/>
      <c r="H10" s="17">
        <v>-81200</v>
      </c>
      <c r="I10" s="10" t="s">
        <v>976</v>
      </c>
      <c r="J10" s="10"/>
      <c r="K10" s="69"/>
      <c r="L10" s="82">
        <v>44848</v>
      </c>
      <c r="M10" s="71">
        <v>23277000</v>
      </c>
      <c r="N10" s="76" t="s">
        <v>1770</v>
      </c>
      <c r="O10" s="76"/>
      <c r="P10" s="76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45205</v>
      </c>
      <c r="C11" s="17"/>
      <c r="D11" s="17"/>
      <c r="E11" s="9">
        <f t="shared" si="0"/>
        <v>74375950</v>
      </c>
      <c r="F11" s="17"/>
      <c r="G11" s="17"/>
      <c r="H11" s="17">
        <v>400000</v>
      </c>
      <c r="I11" s="10" t="s">
        <v>1920</v>
      </c>
      <c r="J11" s="10"/>
      <c r="K11" s="69"/>
      <c r="L11" s="82">
        <v>44985</v>
      </c>
      <c r="M11" s="71">
        <v>-16000000</v>
      </c>
      <c r="N11" s="76" t="s">
        <v>1761</v>
      </c>
      <c r="O11" s="76"/>
      <c r="P11" s="76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45205</v>
      </c>
      <c r="C12" s="17"/>
      <c r="D12" s="17"/>
      <c r="E12" s="9">
        <f t="shared" si="0"/>
        <v>74375950</v>
      </c>
      <c r="F12" s="17"/>
      <c r="G12" s="17"/>
      <c r="H12" s="17">
        <v>-34000</v>
      </c>
      <c r="I12" s="10" t="s">
        <v>1921</v>
      </c>
      <c r="J12" s="50"/>
      <c r="K12" s="69"/>
      <c r="L12" s="69"/>
      <c r="M12" s="67">
        <f>SUM(M10:M11)</f>
        <v>7277000</v>
      </c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45210</v>
      </c>
      <c r="C13" s="17">
        <v>1350000</v>
      </c>
      <c r="D13" s="17"/>
      <c r="E13" s="9">
        <f t="shared" si="0"/>
        <v>75725950</v>
      </c>
      <c r="F13" s="17"/>
      <c r="G13" s="17"/>
      <c r="H13" s="17"/>
      <c r="I13" s="10" t="s">
        <v>1922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45212</v>
      </c>
      <c r="C14" s="17">
        <v>3000000</v>
      </c>
      <c r="D14" s="17"/>
      <c r="E14" s="9">
        <f t="shared" si="0"/>
        <v>78725950</v>
      </c>
      <c r="F14" s="17"/>
      <c r="G14" s="17"/>
      <c r="H14" s="17"/>
      <c r="I14" s="10" t="s">
        <v>1395</v>
      </c>
      <c r="J14" s="50"/>
      <c r="K14" s="47"/>
      <c r="L14" s="70" t="s">
        <v>1764</v>
      </c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2">
        <v>45216</v>
      </c>
      <c r="C15" s="17"/>
      <c r="D15" s="17"/>
      <c r="E15" s="9">
        <f t="shared" si="0"/>
        <v>78725950</v>
      </c>
      <c r="F15" s="17"/>
      <c r="G15" s="17"/>
      <c r="H15" s="17">
        <v>400000</v>
      </c>
      <c r="I15" s="1" t="s">
        <v>1923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2">
        <v>45223</v>
      </c>
      <c r="C16" s="17"/>
      <c r="D16" s="17"/>
      <c r="E16" s="9">
        <f t="shared" si="0"/>
        <v>78725950</v>
      </c>
      <c r="F16" s="17"/>
      <c r="G16" s="17"/>
      <c r="H16" s="17">
        <v>150000</v>
      </c>
      <c r="I16" s="10" t="s">
        <v>1924</v>
      </c>
      <c r="J16" s="50"/>
      <c r="K16" s="47"/>
      <c r="L16" s="47">
        <v>44973</v>
      </c>
      <c r="M16" s="70">
        <v>15000000</v>
      </c>
      <c r="N16" s="1" t="s">
        <v>1762</v>
      </c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2">
        <v>45224</v>
      </c>
      <c r="C17" s="17"/>
      <c r="D17" s="17"/>
      <c r="E17" s="9">
        <f t="shared" si="0"/>
        <v>78725950</v>
      </c>
      <c r="F17" s="17"/>
      <c r="G17" s="17"/>
      <c r="H17" s="17">
        <v>-264100</v>
      </c>
      <c r="I17" s="10" t="s">
        <v>917</v>
      </c>
      <c r="J17" s="50"/>
      <c r="K17" s="47"/>
      <c r="L17" s="47">
        <v>44985</v>
      </c>
      <c r="M17" s="70">
        <v>110000000</v>
      </c>
      <c r="N17" s="1" t="s">
        <v>1765</v>
      </c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2">
        <v>45224</v>
      </c>
      <c r="C18" s="17">
        <v>3250000</v>
      </c>
      <c r="D18" s="17"/>
      <c r="E18" s="9">
        <f t="shared" si="0"/>
        <v>81975950</v>
      </c>
      <c r="F18" s="17"/>
      <c r="G18" s="17"/>
      <c r="H18" s="17"/>
      <c r="I18" s="1" t="s">
        <v>1925</v>
      </c>
      <c r="J18" s="50"/>
      <c r="K18" s="69"/>
      <c r="L18" s="70"/>
      <c r="M18" s="73">
        <f>SUM(M16:M17)</f>
        <v>125000000</v>
      </c>
      <c r="N18" s="69" t="s">
        <v>1766</v>
      </c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45225</v>
      </c>
      <c r="C19" s="17"/>
      <c r="D19" s="17"/>
      <c r="E19" s="9">
        <f t="shared" si="0"/>
        <v>81975950</v>
      </c>
      <c r="F19" s="17"/>
      <c r="G19" s="17"/>
      <c r="H19" s="17">
        <v>1270000</v>
      </c>
      <c r="I19" s="1" t="s">
        <v>1926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45226</v>
      </c>
      <c r="C20" s="17"/>
      <c r="D20" s="17">
        <v>-50000</v>
      </c>
      <c r="E20" s="9">
        <f t="shared" si="0"/>
        <v>81925950</v>
      </c>
      <c r="F20" s="17">
        <v>-50000</v>
      </c>
      <c r="G20" s="17"/>
      <c r="H20" s="17"/>
      <c r="I20" s="10" t="s">
        <v>1927</v>
      </c>
      <c r="J20" s="50"/>
      <c r="K20" s="70"/>
      <c r="L20" s="69" t="s">
        <v>1767</v>
      </c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2">
        <v>45226</v>
      </c>
      <c r="C21" s="17"/>
      <c r="D21" s="17"/>
      <c r="E21" s="9">
        <f t="shared" si="0"/>
        <v>81925950</v>
      </c>
      <c r="F21" s="17"/>
      <c r="G21" s="17"/>
      <c r="H21" s="17">
        <v>-55000</v>
      </c>
      <c r="I21" s="1" t="s">
        <v>1930</v>
      </c>
      <c r="J21" s="50"/>
      <c r="K21" s="70"/>
      <c r="L21" s="47">
        <v>44419</v>
      </c>
      <c r="M21" s="70">
        <v>100000000</v>
      </c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45230</v>
      </c>
      <c r="C22" s="17"/>
      <c r="D22" s="17">
        <v>-10000</v>
      </c>
      <c r="E22" s="9">
        <f t="shared" si="0"/>
        <v>81915950</v>
      </c>
      <c r="F22" s="17"/>
      <c r="G22" s="17"/>
      <c r="H22" s="17"/>
      <c r="I22" s="10" t="s">
        <v>1928</v>
      </c>
      <c r="J22" s="50"/>
      <c r="K22" s="70"/>
      <c r="L22" s="47">
        <v>44412</v>
      </c>
      <c r="M22" s="70">
        <v>-5000000</v>
      </c>
      <c r="N22" s="69" t="s">
        <v>1769</v>
      </c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45230</v>
      </c>
      <c r="C23" s="17"/>
      <c r="D23" s="17">
        <v>-2500</v>
      </c>
      <c r="E23" s="9">
        <f t="shared" si="0"/>
        <v>81913450</v>
      </c>
      <c r="F23" s="17"/>
      <c r="G23" s="17"/>
      <c r="H23" s="17"/>
      <c r="I23" s="10" t="s">
        <v>1929</v>
      </c>
      <c r="J23" s="50"/>
      <c r="K23" s="70"/>
      <c r="L23" s="47">
        <v>44985</v>
      </c>
      <c r="M23" s="67">
        <f>SUM(M21:M22)</f>
        <v>95000000</v>
      </c>
      <c r="N23" s="66" t="s">
        <v>1768</v>
      </c>
      <c r="O23" s="76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45230</v>
      </c>
      <c r="C24" s="17"/>
      <c r="D24" s="17"/>
      <c r="E24" s="9">
        <f t="shared" si="0"/>
        <v>81913450</v>
      </c>
      <c r="F24" s="17"/>
      <c r="G24" s="17"/>
      <c r="H24" s="16">
        <v>-330600</v>
      </c>
      <c r="I24" s="10" t="s">
        <v>539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45230</v>
      </c>
      <c r="C25" s="17"/>
      <c r="D25" s="17"/>
      <c r="E25" s="9">
        <f t="shared" si="0"/>
        <v>81913450</v>
      </c>
      <c r="F25" s="17"/>
      <c r="G25" s="17"/>
      <c r="H25" s="17">
        <v>-330600</v>
      </c>
      <c r="I25" s="1" t="s">
        <v>1931</v>
      </c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45230</v>
      </c>
      <c r="C26" s="17"/>
      <c r="D26" s="17"/>
      <c r="E26" s="9">
        <f t="shared" si="0"/>
        <v>81913450</v>
      </c>
      <c r="F26" s="17"/>
      <c r="G26" s="17"/>
      <c r="H26" s="17">
        <v>-7300</v>
      </c>
      <c r="I26" s="10" t="s">
        <v>1933</v>
      </c>
      <c r="K26" s="70"/>
      <c r="L26" s="69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/>
      <c r="C27" s="17"/>
      <c r="D27" s="17"/>
      <c r="E27" s="9">
        <f>E26+C27+D27</f>
        <v>81913450</v>
      </c>
      <c r="F27" s="17"/>
      <c r="G27" s="17"/>
      <c r="H27" s="17"/>
      <c r="I27" s="10"/>
      <c r="L27" s="20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/>
      <c r="C28" s="17"/>
      <c r="D28" s="17"/>
      <c r="E28" s="9">
        <f>E27+C28+D28</f>
        <v>81913450</v>
      </c>
      <c r="F28" s="17">
        <f>SUM(F4:F27)</f>
        <v>-50000</v>
      </c>
      <c r="G28" s="17"/>
      <c r="H28" s="17">
        <f>SUM(H4:H27)</f>
        <v>5783800</v>
      </c>
      <c r="I28" s="10"/>
      <c r="L28" s="20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/>
      <c r="C29" s="17"/>
      <c r="D29" s="17"/>
      <c r="E29" s="9">
        <f t="shared" si="0"/>
        <v>81913450</v>
      </c>
      <c r="F29" s="17"/>
      <c r="G29" s="17"/>
      <c r="H29" s="16">
        <f>H28-F28</f>
        <v>5833800</v>
      </c>
      <c r="I29" s="10"/>
      <c r="L29" s="20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17"/>
      <c r="D30" s="17"/>
      <c r="E30" s="9">
        <f t="shared" si="0"/>
        <v>81913450</v>
      </c>
      <c r="F30" s="17"/>
      <c r="G30" s="17"/>
      <c r="H30" s="17"/>
      <c r="L30" s="20"/>
      <c r="M30" s="69"/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17"/>
      <c r="D31" s="17"/>
      <c r="E31" s="9">
        <f t="shared" si="0"/>
        <v>81913450</v>
      </c>
      <c r="F31" s="17"/>
      <c r="G31" s="17"/>
      <c r="H31" s="17">
        <v>-3000000</v>
      </c>
      <c r="I31" s="10" t="s">
        <v>41</v>
      </c>
      <c r="L31" s="20"/>
      <c r="M31" s="69"/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17"/>
      <c r="D32" s="17">
        <v>-3000000</v>
      </c>
      <c r="E32" s="9">
        <f t="shared" si="0"/>
        <v>78913450</v>
      </c>
      <c r="F32" s="17"/>
      <c r="G32" s="17"/>
      <c r="H32" s="16"/>
      <c r="I32" s="10" t="s">
        <v>42</v>
      </c>
      <c r="L32" s="20"/>
      <c r="M32" s="72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/>
      <c r="E33" s="9">
        <f t="shared" si="0"/>
        <v>78913450</v>
      </c>
      <c r="F33" s="17"/>
      <c r="G33" s="17"/>
      <c r="H33" s="17"/>
      <c r="I33" s="10"/>
      <c r="J33" s="20"/>
      <c r="L33" s="2">
        <v>45071</v>
      </c>
      <c r="M33" s="70">
        <v>-203200</v>
      </c>
      <c r="N33" s="1" t="s">
        <v>1830</v>
      </c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28" t="s">
        <v>47</v>
      </c>
      <c r="C34" s="22"/>
      <c r="D34" s="22"/>
      <c r="E34" s="14">
        <f t="shared" si="0"/>
        <v>78913450</v>
      </c>
      <c r="F34" s="13"/>
      <c r="G34" s="13"/>
      <c r="H34" s="22">
        <f>H29+H31</f>
        <v>2833800</v>
      </c>
      <c r="I34" s="10"/>
      <c r="J34" s="20"/>
      <c r="L34" s="2">
        <v>45072</v>
      </c>
      <c r="M34" s="70">
        <v>-200000</v>
      </c>
      <c r="N34" s="1" t="s">
        <v>1831</v>
      </c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17"/>
      <c r="D35" s="17"/>
      <c r="E35" s="9">
        <f t="shared" si="0"/>
        <v>78913450</v>
      </c>
      <c r="H35" s="17"/>
      <c r="I35" s="10"/>
      <c r="J35" s="20"/>
      <c r="L35" s="2">
        <v>45079</v>
      </c>
      <c r="M35" s="70">
        <v>-200000</v>
      </c>
      <c r="N35" s="1" t="s">
        <v>1842</v>
      </c>
      <c r="O35" s="69"/>
      <c r="P35" s="70"/>
      <c r="Q35" s="70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17"/>
      <c r="D36" s="17"/>
      <c r="E36" s="9">
        <f>E35+C36+D36</f>
        <v>78913450</v>
      </c>
      <c r="F36" s="17"/>
      <c r="G36" s="17"/>
      <c r="H36" s="17"/>
      <c r="I36" s="10"/>
      <c r="J36" s="20"/>
      <c r="K36" s="70"/>
      <c r="L36" s="47">
        <v>45170</v>
      </c>
      <c r="M36" s="70">
        <v>-66000</v>
      </c>
      <c r="N36" s="1" t="s">
        <v>1900</v>
      </c>
      <c r="O36" s="69"/>
      <c r="P36" s="70"/>
      <c r="Q36" s="70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">
        <f t="shared" si="0"/>
        <v>78913450</v>
      </c>
      <c r="F37" s="17"/>
      <c r="G37" s="17"/>
      <c r="H37" s="17"/>
      <c r="I37" s="10"/>
      <c r="J37" s="20"/>
      <c r="K37" s="70"/>
      <c r="L37" s="69"/>
      <c r="M37" s="69"/>
      <c r="N37" s="69"/>
      <c r="O37" s="69"/>
      <c r="P37" s="69"/>
      <c r="Q37" s="70"/>
      <c r="R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9"/>
      <c r="C38" s="36"/>
      <c r="D38" s="36"/>
      <c r="E38" s="9">
        <f>E37+C38+D38</f>
        <v>78913450</v>
      </c>
      <c r="F38" s="36"/>
      <c r="G38" s="36"/>
      <c r="H38" s="36"/>
      <c r="I38" s="10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17"/>
      <c r="D39" s="17"/>
      <c r="E39" s="9">
        <f t="shared" si="0"/>
        <v>78913450</v>
      </c>
      <c r="F39" s="17"/>
      <c r="G39" s="17"/>
      <c r="H39" s="16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 t="shared" si="0"/>
        <v>78913450</v>
      </c>
      <c r="F40" s="17"/>
      <c r="G40" s="17"/>
      <c r="H40" s="17"/>
      <c r="I40" s="10"/>
      <c r="K40" s="69"/>
      <c r="L40" s="69"/>
      <c r="M40" s="69"/>
      <c r="N40" s="72"/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>E40+C41+D41</f>
        <v>78913450</v>
      </c>
      <c r="F41" s="17"/>
      <c r="G41" s="17"/>
      <c r="H41" s="16"/>
      <c r="L41" s="2">
        <v>45128</v>
      </c>
      <c r="M41" s="70">
        <v>-600000</v>
      </c>
      <c r="N41" s="34" t="s">
        <v>1869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8">
        <f>E41+C42+D42</f>
        <v>78913450</v>
      </c>
      <c r="F42" s="17"/>
      <c r="G42" s="17"/>
      <c r="H42" s="16"/>
      <c r="L42" s="2">
        <v>45134</v>
      </c>
      <c r="M42" s="70">
        <v>-200000</v>
      </c>
      <c r="N42" s="34" t="s">
        <v>1870</v>
      </c>
      <c r="P42" s="20"/>
      <c r="R42" s="2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>E42+C43+D43</f>
        <v>78913450</v>
      </c>
      <c r="F43" s="17"/>
      <c r="G43" s="17"/>
      <c r="H43" s="16"/>
      <c r="I43" s="10"/>
      <c r="L43" s="2">
        <v>45160</v>
      </c>
      <c r="M43" s="70">
        <v>-500000</v>
      </c>
      <c r="N43" s="10" t="s">
        <v>1889</v>
      </c>
      <c r="P43" s="20"/>
      <c r="Q43" s="4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78913450</v>
      </c>
      <c r="F44" s="17"/>
      <c r="G44" s="17"/>
      <c r="H44" s="16"/>
      <c r="I44" s="10"/>
      <c r="K44" s="69"/>
      <c r="L44" s="2">
        <v>45160</v>
      </c>
      <c r="M44" s="70">
        <v>-500000</v>
      </c>
      <c r="N44" s="10" t="s">
        <v>1890</v>
      </c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78913450</v>
      </c>
      <c r="F45" s="17"/>
      <c r="G45" s="17"/>
      <c r="H45" s="17"/>
      <c r="I45" s="10"/>
      <c r="K45" s="69"/>
      <c r="L45" s="47">
        <v>45163</v>
      </c>
      <c r="M45" s="70">
        <v>-480000</v>
      </c>
      <c r="N45" s="69" t="s">
        <v>1895</v>
      </c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78913450</v>
      </c>
      <c r="F46" s="17"/>
      <c r="G46" s="17"/>
      <c r="H46" s="17"/>
      <c r="I46" s="10"/>
      <c r="K46" s="69"/>
      <c r="L46" s="47">
        <v>45163</v>
      </c>
      <c r="M46" s="70">
        <v>-9000</v>
      </c>
      <c r="N46" s="10" t="s">
        <v>1896</v>
      </c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78913450</v>
      </c>
      <c r="F47" s="17"/>
      <c r="G47" s="17"/>
      <c r="H47" s="17"/>
      <c r="I47" s="10"/>
      <c r="J47" s="20"/>
      <c r="K47" s="70"/>
      <c r="L47" s="47">
        <v>45170</v>
      </c>
      <c r="M47" s="70">
        <v>-500000</v>
      </c>
      <c r="N47" s="10" t="s">
        <v>1901</v>
      </c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78913450</v>
      </c>
      <c r="F48" s="17"/>
      <c r="G48" s="17"/>
      <c r="H48" s="17"/>
      <c r="I48" s="10"/>
      <c r="J48" s="20"/>
      <c r="K48" s="70"/>
      <c r="L48" s="47">
        <v>45173</v>
      </c>
      <c r="M48" s="70">
        <v>-40000</v>
      </c>
      <c r="N48" s="69" t="s">
        <v>1895</v>
      </c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78913450</v>
      </c>
      <c r="F49" s="17"/>
      <c r="G49" s="17"/>
      <c r="H49" s="16"/>
      <c r="I49" s="10"/>
      <c r="J49" s="20"/>
      <c r="K49" s="70"/>
      <c r="L49" s="47">
        <v>45173</v>
      </c>
      <c r="M49" s="70">
        <v>-244000</v>
      </c>
      <c r="N49" s="10" t="s">
        <v>1902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78913450</v>
      </c>
      <c r="F50" s="17"/>
      <c r="G50" s="17"/>
      <c r="H50" s="16">
        <v>450000</v>
      </c>
      <c r="I50" s="52" t="s">
        <v>1932</v>
      </c>
      <c r="J50" s="20"/>
      <c r="K50" s="70"/>
      <c r="L50" s="47">
        <v>45183</v>
      </c>
      <c r="M50" s="70">
        <v>-140000</v>
      </c>
      <c r="N50" s="19" t="s">
        <v>1905</v>
      </c>
      <c r="O50" s="76"/>
      <c r="P50" s="76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78913450</v>
      </c>
      <c r="F51" s="17"/>
      <c r="G51" s="17"/>
      <c r="H51" s="17"/>
      <c r="I51" s="10"/>
      <c r="K51" s="69"/>
      <c r="L51" s="47">
        <v>45194</v>
      </c>
      <c r="M51" s="70">
        <v>-25100</v>
      </c>
      <c r="N51" s="10" t="s">
        <v>1907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78913450</v>
      </c>
      <c r="F52" s="17"/>
      <c r="G52" s="17"/>
      <c r="H52" s="17">
        <v>1050000</v>
      </c>
      <c r="I52" s="10" t="s">
        <v>1739</v>
      </c>
      <c r="J52" s="1" t="s">
        <v>1835</v>
      </c>
      <c r="K52" s="69"/>
      <c r="L52" s="47">
        <v>45230</v>
      </c>
      <c r="M52" s="70">
        <v>-7300</v>
      </c>
      <c r="N52" s="10" t="s">
        <v>1933</v>
      </c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78913450</v>
      </c>
      <c r="F53" s="17"/>
      <c r="G53" s="17"/>
      <c r="H53" s="17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78913450</v>
      </c>
      <c r="F54" s="17"/>
      <c r="G54" s="17"/>
      <c r="H54" s="16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78913450</v>
      </c>
      <c r="F55" s="17"/>
      <c r="G55" s="17"/>
      <c r="H55" s="16"/>
      <c r="J55" s="10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78913450</v>
      </c>
      <c r="F56" s="17"/>
      <c r="G56" s="17"/>
      <c r="H56" s="16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0"/>
        <v>78913450</v>
      </c>
      <c r="F57" s="17"/>
      <c r="G57" s="17"/>
      <c r="H57" s="16"/>
      <c r="J57" s="10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8">
        <f t="shared" si="0"/>
        <v>78913450</v>
      </c>
      <c r="F58" s="17"/>
      <c r="G58" s="17"/>
      <c r="H58" s="16"/>
      <c r="J58" s="10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78913450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36"/>
      <c r="D60" s="36"/>
      <c r="E60" s="9">
        <f t="shared" si="0"/>
        <v>78913450</v>
      </c>
      <c r="F60" s="36"/>
      <c r="G60" s="36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78913450</v>
      </c>
      <c r="F61" s="17"/>
      <c r="G61" s="17"/>
      <c r="H61" s="16"/>
      <c r="J61" s="10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0"/>
        <v>78913450</v>
      </c>
      <c r="F62" s="17"/>
      <c r="G62" s="17"/>
      <c r="H62" s="16"/>
      <c r="J62" s="10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43"/>
      <c r="D63" s="43">
        <v>-41450</v>
      </c>
      <c r="E63" s="8">
        <f t="shared" si="0"/>
        <v>78872000</v>
      </c>
      <c r="F63" s="43"/>
      <c r="G63" s="43"/>
      <c r="H63" s="43"/>
      <c r="I63" s="44" t="s">
        <v>263</v>
      </c>
      <c r="K63" s="17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17"/>
      <c r="D64" s="17"/>
      <c r="E64" s="9">
        <f t="shared" si="0"/>
        <v>78872000</v>
      </c>
      <c r="F64" s="17"/>
      <c r="G64" s="17"/>
      <c r="H64" s="17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3">
      <c r="C65" s="16"/>
      <c r="D65" s="16">
        <v>-72000000</v>
      </c>
      <c r="E65" s="9">
        <f t="shared" si="0"/>
        <v>6872000</v>
      </c>
      <c r="F65" s="16"/>
      <c r="G65" s="16"/>
      <c r="H65" s="16"/>
      <c r="I65" s="1" t="s">
        <v>557</v>
      </c>
      <c r="K65" s="16"/>
      <c r="L65" s="16"/>
    </row>
    <row r="66" spans="3:13">
      <c r="C66" s="16"/>
      <c r="D66" s="18">
        <v>-5000000</v>
      </c>
      <c r="E66" s="8">
        <f t="shared" si="0"/>
        <v>1872000</v>
      </c>
      <c r="F66" s="16"/>
      <c r="G66" s="16"/>
      <c r="H66" s="16"/>
      <c r="I66" s="2" t="s">
        <v>1772</v>
      </c>
    </row>
    <row r="67" spans="3:13">
      <c r="C67" s="16"/>
      <c r="D67" s="17"/>
      <c r="E67" s="9">
        <f t="shared" si="0"/>
        <v>1872000</v>
      </c>
      <c r="F67" s="16"/>
      <c r="G67" s="16"/>
      <c r="H67" s="16"/>
      <c r="J67" s="4"/>
    </row>
    <row r="68" spans="3:13">
      <c r="C68" s="16"/>
      <c r="D68" s="16"/>
      <c r="E68" s="9">
        <f t="shared" si="0"/>
        <v>1872000</v>
      </c>
      <c r="F68" s="16"/>
      <c r="G68" s="16"/>
      <c r="H68" s="16"/>
      <c r="J68" s="4"/>
      <c r="K68" s="2"/>
      <c r="L68" s="20"/>
    </row>
    <row r="69" spans="3:13">
      <c r="C69" s="16"/>
      <c r="D69" s="16"/>
      <c r="E69" s="8">
        <f t="shared" si="0"/>
        <v>1872000</v>
      </c>
      <c r="F69" s="16"/>
      <c r="G69" s="16"/>
      <c r="H69" s="16"/>
      <c r="J69" s="32"/>
      <c r="K69" s="17"/>
      <c r="L69" s="10"/>
      <c r="M69" s="10"/>
    </row>
    <row r="70" spans="3:13">
      <c r="C70" s="4"/>
      <c r="D70" s="16"/>
      <c r="E70" s="9">
        <f t="shared" si="0"/>
        <v>1872000</v>
      </c>
      <c r="F70" s="16"/>
      <c r="G70" s="16"/>
      <c r="H70" s="16"/>
      <c r="J70" s="32"/>
      <c r="K70" s="17"/>
      <c r="L70" s="10"/>
      <c r="M70" s="10"/>
    </row>
    <row r="71" spans="3:13">
      <c r="C71" s="4"/>
      <c r="D71" s="4"/>
      <c r="E71" s="8"/>
      <c r="F71" s="4"/>
      <c r="G71" s="4"/>
      <c r="H71" s="17"/>
      <c r="I71" s="10"/>
      <c r="J71" s="32"/>
      <c r="K71" s="17"/>
      <c r="L71" s="10"/>
      <c r="M71" s="10"/>
    </row>
    <row r="72" spans="3:13">
      <c r="C72" s="4"/>
      <c r="D72" s="4"/>
      <c r="E72" s="8"/>
      <c r="F72" s="4"/>
      <c r="G72" s="4"/>
      <c r="H72" s="17"/>
      <c r="J72" s="32"/>
      <c r="K72" s="17"/>
      <c r="L72" s="10"/>
      <c r="M72" s="10"/>
    </row>
    <row r="73" spans="3:13">
      <c r="C73" s="4"/>
      <c r="D73" s="4"/>
      <c r="E73" s="8"/>
      <c r="F73" s="4"/>
      <c r="G73" s="4"/>
      <c r="J73" s="32"/>
      <c r="K73" s="17"/>
      <c r="L73" s="10"/>
      <c r="M73" s="10"/>
    </row>
    <row r="74" spans="3:13">
      <c r="C74" s="4"/>
      <c r="D74" s="4"/>
      <c r="E74" s="8"/>
      <c r="F74" s="4"/>
      <c r="G74" s="4"/>
      <c r="J74" s="10"/>
      <c r="K74" s="17"/>
      <c r="L74" s="10"/>
      <c r="M74" s="10"/>
    </row>
    <row r="75" spans="3:13">
      <c r="C75" s="4"/>
      <c r="D75" s="4"/>
      <c r="E75" s="8"/>
      <c r="F75" s="4"/>
      <c r="G75" s="4"/>
      <c r="J75" s="10"/>
      <c r="K75" s="17"/>
      <c r="L75" s="10"/>
      <c r="M75" s="10"/>
    </row>
    <row r="76" spans="3:13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</row>
    <row r="77" spans="3:13">
      <c r="E77" s="7"/>
      <c r="H77" s="17"/>
      <c r="I77" s="10"/>
      <c r="J77" s="10"/>
      <c r="K77" s="17"/>
      <c r="L77" s="10"/>
      <c r="M77" s="10"/>
    </row>
    <row r="78" spans="3:13">
      <c r="E78" s="7"/>
      <c r="H78" s="17"/>
      <c r="I78" s="10"/>
      <c r="J78" s="10"/>
      <c r="K78" s="17"/>
      <c r="L78" s="10"/>
      <c r="M78" s="10"/>
    </row>
    <row r="79" spans="3:13">
      <c r="E79" s="7"/>
      <c r="H79" s="17"/>
      <c r="I79" s="10"/>
      <c r="J79" s="10"/>
      <c r="K79" s="17"/>
      <c r="L79" s="10"/>
      <c r="M79" s="10"/>
    </row>
    <row r="80" spans="3:13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83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I6" sqref="I6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78913450</v>
      </c>
      <c r="F4" s="29">
        <v>0</v>
      </c>
      <c r="G4" s="13"/>
      <c r="H4" s="22">
        <v>2833800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48"/>
      <c r="D5" s="48"/>
      <c r="E5" s="9">
        <f>E4+C5+D5</f>
        <v>78913450</v>
      </c>
      <c r="F5" s="54"/>
      <c r="G5" s="48"/>
      <c r="H5" s="36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2">
        <v>45231</v>
      </c>
      <c r="C6" s="16"/>
      <c r="D6" s="16"/>
      <c r="E6" s="8">
        <f>E5+C6+D6</f>
        <v>78913450</v>
      </c>
      <c r="F6" s="17"/>
      <c r="G6" s="17"/>
      <c r="H6" s="17">
        <v>-145200</v>
      </c>
      <c r="I6" s="1" t="s">
        <v>1934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45231</v>
      </c>
      <c r="C7" s="17"/>
      <c r="D7" s="17"/>
      <c r="E7" s="9">
        <f t="shared" ref="E7:E70" si="0">E6+C7+D7</f>
        <v>78913450</v>
      </c>
      <c r="F7" s="17"/>
      <c r="G7" s="17"/>
      <c r="H7" s="17">
        <v>-45000</v>
      </c>
      <c r="I7" s="1" t="s">
        <v>1935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45232</v>
      </c>
      <c r="C8" s="17"/>
      <c r="D8" s="17">
        <v>-15000</v>
      </c>
      <c r="E8" s="9">
        <f>E7+C8+D8</f>
        <v>78898450</v>
      </c>
      <c r="F8" s="17"/>
      <c r="G8" s="17"/>
      <c r="H8" s="17"/>
      <c r="I8" s="10" t="s">
        <v>1936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45232</v>
      </c>
      <c r="C9" s="17"/>
      <c r="D9" s="17">
        <v>-19400</v>
      </c>
      <c r="E9" s="9">
        <f t="shared" si="0"/>
        <v>78879050</v>
      </c>
      <c r="F9" s="17"/>
      <c r="G9" s="17"/>
      <c r="H9" s="17"/>
      <c r="I9" s="69" t="s">
        <v>239</v>
      </c>
      <c r="J9" s="10"/>
      <c r="K9" s="47"/>
      <c r="L9" s="44" t="s">
        <v>1760</v>
      </c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45232</v>
      </c>
      <c r="C10" s="17"/>
      <c r="D10" s="17">
        <v>-13500</v>
      </c>
      <c r="E10" s="9">
        <f t="shared" si="0"/>
        <v>78865550</v>
      </c>
      <c r="F10" s="17"/>
      <c r="G10" s="17"/>
      <c r="H10" s="17"/>
      <c r="I10" s="10" t="s">
        <v>1937</v>
      </c>
      <c r="J10" s="10"/>
      <c r="K10" s="69"/>
      <c r="L10" s="82">
        <v>44848</v>
      </c>
      <c r="M10" s="71">
        <v>23277000</v>
      </c>
      <c r="N10" s="76" t="s">
        <v>1770</v>
      </c>
      <c r="O10" s="76"/>
      <c r="P10" s="76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45233</v>
      </c>
      <c r="C11" s="17"/>
      <c r="D11" s="17">
        <v>-10000</v>
      </c>
      <c r="E11" s="9">
        <f t="shared" si="0"/>
        <v>78855550</v>
      </c>
      <c r="F11" s="17"/>
      <c r="G11" s="17"/>
      <c r="H11" s="17"/>
      <c r="I11" s="10" t="s">
        <v>1939</v>
      </c>
      <c r="J11" s="10"/>
      <c r="K11" s="69"/>
      <c r="L11" s="82">
        <v>44985</v>
      </c>
      <c r="M11" s="71">
        <v>-16000000</v>
      </c>
      <c r="N11" s="76" t="s">
        <v>1761</v>
      </c>
      <c r="O11" s="76"/>
      <c r="P11" s="76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45233</v>
      </c>
      <c r="C12" s="17"/>
      <c r="D12" s="17">
        <v>-10000</v>
      </c>
      <c r="E12" s="9">
        <f t="shared" si="0"/>
        <v>78845550</v>
      </c>
      <c r="F12" s="17"/>
      <c r="G12" s="17"/>
      <c r="H12" s="17"/>
      <c r="I12" s="10" t="s">
        <v>1939</v>
      </c>
      <c r="J12" s="50"/>
      <c r="K12" s="69"/>
      <c r="L12" s="69"/>
      <c r="M12" s="67">
        <f>SUM(M10:M11)</f>
        <v>7277000</v>
      </c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45233</v>
      </c>
      <c r="C13" s="17"/>
      <c r="D13" s="17">
        <v>-10400</v>
      </c>
      <c r="E13" s="9">
        <f t="shared" si="0"/>
        <v>78835150</v>
      </c>
      <c r="F13" s="17"/>
      <c r="G13" s="17"/>
      <c r="H13" s="17"/>
      <c r="I13" s="10" t="s">
        <v>1940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45234</v>
      </c>
      <c r="C14" s="17"/>
      <c r="D14" s="17">
        <v>-7350</v>
      </c>
      <c r="E14" s="9">
        <f t="shared" si="0"/>
        <v>78827800</v>
      </c>
      <c r="F14" s="17"/>
      <c r="G14" s="17"/>
      <c r="H14" s="17"/>
      <c r="I14" s="10" t="s">
        <v>1941</v>
      </c>
      <c r="J14" s="50"/>
      <c r="K14" s="47"/>
      <c r="L14" s="70" t="s">
        <v>1764</v>
      </c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2">
        <v>45235</v>
      </c>
      <c r="C15" s="17"/>
      <c r="D15" s="17">
        <v>-25600</v>
      </c>
      <c r="E15" s="9">
        <f t="shared" si="0"/>
        <v>78802200</v>
      </c>
      <c r="F15" s="17"/>
      <c r="G15" s="17"/>
      <c r="H15" s="17"/>
      <c r="I15" s="1" t="s">
        <v>1942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2">
        <v>45238</v>
      </c>
      <c r="C16" s="17"/>
      <c r="D16" s="17">
        <v>-20000</v>
      </c>
      <c r="E16" s="9">
        <f t="shared" si="0"/>
        <v>78782200</v>
      </c>
      <c r="F16" s="17"/>
      <c r="G16" s="17"/>
      <c r="H16" s="17"/>
      <c r="I16" s="10" t="s">
        <v>1936</v>
      </c>
      <c r="J16" s="50"/>
      <c r="K16" s="47"/>
      <c r="L16" s="47">
        <v>44973</v>
      </c>
      <c r="M16" s="70">
        <v>15000000</v>
      </c>
      <c r="N16" s="1" t="s">
        <v>1762</v>
      </c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2">
        <v>45238</v>
      </c>
      <c r="C17" s="17"/>
      <c r="D17" s="17"/>
      <c r="E17" s="9">
        <f t="shared" si="0"/>
        <v>78782200</v>
      </c>
      <c r="F17" s="17"/>
      <c r="G17" s="17"/>
      <c r="H17" s="17">
        <v>-81200</v>
      </c>
      <c r="I17" s="10" t="s">
        <v>976</v>
      </c>
      <c r="J17" s="50"/>
      <c r="K17" s="47"/>
      <c r="L17" s="47">
        <v>44985</v>
      </c>
      <c r="M17" s="70">
        <v>110000000</v>
      </c>
      <c r="N17" s="1" t="s">
        <v>1765</v>
      </c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2">
        <v>45239</v>
      </c>
      <c r="C18" s="17"/>
      <c r="D18" s="17">
        <v>-100000</v>
      </c>
      <c r="E18" s="9">
        <f t="shared" si="0"/>
        <v>78682200</v>
      </c>
      <c r="F18" s="17"/>
      <c r="G18" s="17"/>
      <c r="H18" s="17"/>
      <c r="I18" s="1" t="s">
        <v>1943</v>
      </c>
      <c r="J18" s="50"/>
      <c r="K18" s="69"/>
      <c r="L18" s="70"/>
      <c r="M18" s="73">
        <f>SUM(M16:M17)</f>
        <v>125000000</v>
      </c>
      <c r="N18" s="69" t="s">
        <v>1766</v>
      </c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45240</v>
      </c>
      <c r="C19" s="17"/>
      <c r="D19" s="17">
        <v>-105000</v>
      </c>
      <c r="E19" s="9">
        <f t="shared" si="0"/>
        <v>78577200</v>
      </c>
      <c r="F19" s="17"/>
      <c r="G19" s="17"/>
      <c r="H19" s="17"/>
      <c r="I19" s="1" t="s">
        <v>1944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45246</v>
      </c>
      <c r="C20" s="17">
        <v>130000</v>
      </c>
      <c r="D20" s="17"/>
      <c r="E20" s="9">
        <f t="shared" si="0"/>
        <v>78707200</v>
      </c>
      <c r="F20" s="17"/>
      <c r="G20" s="17"/>
      <c r="H20" s="17"/>
      <c r="I20" s="1" t="s">
        <v>1945</v>
      </c>
      <c r="J20" s="50"/>
      <c r="K20" s="70"/>
      <c r="L20" s="69" t="s">
        <v>1767</v>
      </c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2">
        <v>45247</v>
      </c>
      <c r="C21" s="17"/>
      <c r="D21" s="17">
        <v>-15000</v>
      </c>
      <c r="E21" s="9">
        <f t="shared" si="0"/>
        <v>78692200</v>
      </c>
      <c r="F21" s="17"/>
      <c r="G21" s="17"/>
      <c r="H21" s="17"/>
      <c r="I21" s="10" t="s">
        <v>1812</v>
      </c>
      <c r="J21" s="50"/>
      <c r="K21" s="70"/>
      <c r="L21" s="47">
        <v>44419</v>
      </c>
      <c r="M21" s="70">
        <v>100000000</v>
      </c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45250</v>
      </c>
      <c r="C22" s="17">
        <v>100000</v>
      </c>
      <c r="D22" s="17"/>
      <c r="E22" s="9">
        <f t="shared" si="0"/>
        <v>78792200</v>
      </c>
      <c r="F22" s="17"/>
      <c r="G22" s="17"/>
      <c r="H22" s="17"/>
      <c r="I22" s="10" t="s">
        <v>1946</v>
      </c>
      <c r="J22" s="50"/>
      <c r="K22" s="70"/>
      <c r="L22" s="47">
        <v>44412</v>
      </c>
      <c r="M22" s="70">
        <v>-5000000</v>
      </c>
      <c r="N22" s="69" t="s">
        <v>1769</v>
      </c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45250</v>
      </c>
      <c r="C23" s="17">
        <v>90000</v>
      </c>
      <c r="D23" s="17"/>
      <c r="E23" s="9">
        <f t="shared" si="0"/>
        <v>78882200</v>
      </c>
      <c r="F23" s="17"/>
      <c r="G23" s="17"/>
      <c r="H23" s="17"/>
      <c r="I23" s="1" t="s">
        <v>1947</v>
      </c>
      <c r="J23" s="50"/>
      <c r="K23" s="70"/>
      <c r="L23" s="47">
        <v>44985</v>
      </c>
      <c r="M23" s="67">
        <f>SUM(M21:M22)</f>
        <v>95000000</v>
      </c>
      <c r="N23" s="66" t="s">
        <v>1768</v>
      </c>
      <c r="O23" s="76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45251</v>
      </c>
      <c r="C24" s="17"/>
      <c r="D24" s="17">
        <v>-13000</v>
      </c>
      <c r="E24" s="9">
        <f t="shared" si="0"/>
        <v>78869200</v>
      </c>
      <c r="F24" s="17"/>
      <c r="G24" s="17"/>
      <c r="H24" s="16"/>
      <c r="I24" s="69" t="s">
        <v>1938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45252</v>
      </c>
      <c r="C25" s="17"/>
      <c r="D25" s="17"/>
      <c r="E25" s="9">
        <f t="shared" si="0"/>
        <v>78869200</v>
      </c>
      <c r="F25" s="17"/>
      <c r="G25" s="17"/>
      <c r="H25" s="17">
        <v>370000</v>
      </c>
      <c r="I25" s="1" t="s">
        <v>1948</v>
      </c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2">
        <v>45252</v>
      </c>
      <c r="C26" s="17"/>
      <c r="D26" s="17"/>
      <c r="E26" s="9">
        <f t="shared" si="0"/>
        <v>78869200</v>
      </c>
      <c r="F26" s="17"/>
      <c r="G26" s="17"/>
      <c r="H26" s="17">
        <v>90000</v>
      </c>
      <c r="I26" s="1" t="s">
        <v>1947</v>
      </c>
      <c r="K26" s="70"/>
      <c r="L26" s="69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45254</v>
      </c>
      <c r="C27" s="17"/>
      <c r="D27" s="17"/>
      <c r="E27" s="9">
        <f>E26+C27+D27</f>
        <v>78869200</v>
      </c>
      <c r="F27" s="17"/>
      <c r="G27" s="17"/>
      <c r="H27" s="17">
        <v>-346100</v>
      </c>
      <c r="I27" s="10" t="s">
        <v>917</v>
      </c>
      <c r="L27" s="20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45254</v>
      </c>
      <c r="C28" s="17"/>
      <c r="D28" s="17"/>
      <c r="E28" s="9">
        <f>E27+C28+D28</f>
        <v>78869200</v>
      </c>
      <c r="F28" s="17"/>
      <c r="G28" s="17"/>
      <c r="H28" s="17">
        <v>-184900</v>
      </c>
      <c r="I28" s="10" t="s">
        <v>977</v>
      </c>
      <c r="L28" s="20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45254</v>
      </c>
      <c r="C29" s="17"/>
      <c r="D29" s="17">
        <v>-15000</v>
      </c>
      <c r="E29" s="9">
        <f t="shared" si="0"/>
        <v>78854200</v>
      </c>
      <c r="F29" s="17"/>
      <c r="G29" s="17"/>
      <c r="H29" s="16"/>
      <c r="I29" s="10" t="s">
        <v>1939</v>
      </c>
      <c r="L29" s="20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>
        <v>45254</v>
      </c>
      <c r="C30" s="17"/>
      <c r="D30" s="17"/>
      <c r="E30" s="9">
        <f t="shared" si="0"/>
        <v>78854200</v>
      </c>
      <c r="F30" s="17"/>
      <c r="G30" s="17"/>
      <c r="H30" s="17">
        <v>150000</v>
      </c>
      <c r="I30" s="1" t="s">
        <v>1949</v>
      </c>
      <c r="L30" s="20"/>
      <c r="M30" s="69"/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>
        <v>45257</v>
      </c>
      <c r="C31" s="17"/>
      <c r="D31" s="17"/>
      <c r="E31" s="9">
        <f t="shared" si="0"/>
        <v>78854200</v>
      </c>
      <c r="F31" s="17"/>
      <c r="G31" s="17"/>
      <c r="H31" s="17">
        <v>60000</v>
      </c>
      <c r="I31" s="10" t="s">
        <v>1950</v>
      </c>
      <c r="L31" s="20"/>
      <c r="M31" s="69"/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>
        <v>45259</v>
      </c>
      <c r="C32" s="17"/>
      <c r="D32" s="17">
        <v>-60000</v>
      </c>
      <c r="E32" s="9">
        <f t="shared" si="0"/>
        <v>78794200</v>
      </c>
      <c r="F32" s="17"/>
      <c r="G32" s="17"/>
      <c r="H32" s="16"/>
      <c r="I32" s="10" t="s">
        <v>1951</v>
      </c>
      <c r="L32" s="20"/>
      <c r="M32" s="72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>
        <v>45260</v>
      </c>
      <c r="C33" s="17"/>
      <c r="D33" s="17"/>
      <c r="E33" s="9">
        <f t="shared" si="0"/>
        <v>78794200</v>
      </c>
      <c r="F33" s="17"/>
      <c r="G33" s="17"/>
      <c r="H33" s="16">
        <v>-330600</v>
      </c>
      <c r="I33" s="10" t="s">
        <v>570</v>
      </c>
      <c r="J33" s="20"/>
      <c r="L33" s="2">
        <v>45071</v>
      </c>
      <c r="M33" s="70">
        <v>-203200</v>
      </c>
      <c r="N33" s="1" t="s">
        <v>1830</v>
      </c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>
        <v>45260</v>
      </c>
      <c r="C34" s="17"/>
      <c r="D34" s="17"/>
      <c r="E34" s="9">
        <f t="shared" si="0"/>
        <v>78794200</v>
      </c>
      <c r="F34" s="10"/>
      <c r="G34" s="10"/>
      <c r="H34" s="17">
        <v>-330600</v>
      </c>
      <c r="I34" s="1" t="s">
        <v>1952</v>
      </c>
      <c r="J34" s="20"/>
      <c r="L34" s="2">
        <v>45072</v>
      </c>
      <c r="M34" s="70">
        <v>-200000</v>
      </c>
      <c r="N34" s="1" t="s">
        <v>1831</v>
      </c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>
        <v>45260</v>
      </c>
      <c r="C35" s="17">
        <v>1500000</v>
      </c>
      <c r="D35" s="17"/>
      <c r="E35" s="9">
        <f t="shared" si="0"/>
        <v>80294200</v>
      </c>
      <c r="H35" s="17"/>
      <c r="I35" s="10" t="s">
        <v>1959</v>
      </c>
      <c r="J35" s="20"/>
      <c r="L35" s="2">
        <v>45079</v>
      </c>
      <c r="M35" s="70">
        <v>-200000</v>
      </c>
      <c r="N35" s="1" t="s">
        <v>1842</v>
      </c>
      <c r="O35" s="69"/>
      <c r="P35" s="70"/>
      <c r="Q35" s="70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>
        <v>45260</v>
      </c>
      <c r="C36" s="17"/>
      <c r="D36" s="17"/>
      <c r="E36" s="9">
        <f>E35+C36+D36</f>
        <v>80294200</v>
      </c>
      <c r="F36" s="17"/>
      <c r="G36" s="17"/>
      <c r="H36" s="17">
        <v>150000</v>
      </c>
      <c r="I36" s="1" t="s">
        <v>1958</v>
      </c>
      <c r="J36" s="20"/>
      <c r="K36" s="70"/>
      <c r="L36" s="47">
        <v>45170</v>
      </c>
      <c r="M36" s="70">
        <v>-66000</v>
      </c>
      <c r="N36" s="1" t="s">
        <v>1900</v>
      </c>
      <c r="O36" s="69"/>
      <c r="P36" s="70"/>
      <c r="Q36" s="70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>
        <v>45260</v>
      </c>
      <c r="C37" s="17"/>
      <c r="D37" s="17">
        <v>-4950</v>
      </c>
      <c r="E37" s="9">
        <f t="shared" si="0"/>
        <v>80289250</v>
      </c>
      <c r="F37" s="17"/>
      <c r="G37" s="17"/>
      <c r="H37" s="17"/>
      <c r="I37" s="10" t="s">
        <v>1960</v>
      </c>
      <c r="J37" s="20"/>
      <c r="K37" s="70"/>
      <c r="L37" s="69"/>
      <c r="M37" s="69"/>
      <c r="N37" s="69"/>
      <c r="O37" s="69"/>
      <c r="P37" s="69"/>
      <c r="Q37" s="70"/>
      <c r="R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9">
        <v>45260</v>
      </c>
      <c r="C38" s="36"/>
      <c r="D38" s="36"/>
      <c r="E38" s="9">
        <f>E37+C38+D38</f>
        <v>80289250</v>
      </c>
      <c r="F38" s="36"/>
      <c r="G38" s="36"/>
      <c r="H38" s="17">
        <v>3000000</v>
      </c>
      <c r="I38" s="10" t="s">
        <v>1961</v>
      </c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17"/>
      <c r="D39" s="17"/>
      <c r="E39" s="9">
        <f t="shared" si="0"/>
        <v>80289250</v>
      </c>
      <c r="F39" s="17"/>
      <c r="G39" s="17"/>
      <c r="H39" s="16">
        <f>SUM(H4:H38)</f>
        <v>5190200</v>
      </c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 t="shared" si="0"/>
        <v>80289250</v>
      </c>
      <c r="F40" s="17"/>
      <c r="G40" s="17"/>
      <c r="H40" s="17"/>
      <c r="I40" s="10"/>
      <c r="K40" s="69"/>
      <c r="L40" s="69"/>
      <c r="M40" s="69"/>
      <c r="N40" s="72"/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>E40+C41+D41</f>
        <v>80289250</v>
      </c>
      <c r="F41" s="17"/>
      <c r="G41" s="17"/>
      <c r="H41" s="16">
        <v>-3000000</v>
      </c>
      <c r="I41" s="10" t="s">
        <v>41</v>
      </c>
      <c r="L41" s="2">
        <v>45128</v>
      </c>
      <c r="M41" s="70">
        <v>-600000</v>
      </c>
      <c r="N41" s="34" t="s">
        <v>1869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>
        <v>-3000000</v>
      </c>
      <c r="E42" s="8">
        <f>E41+C42+D42</f>
        <v>77289250</v>
      </c>
      <c r="F42" s="17"/>
      <c r="G42" s="17"/>
      <c r="H42" s="16"/>
      <c r="I42" s="10" t="s">
        <v>42</v>
      </c>
      <c r="L42" s="2">
        <v>45134</v>
      </c>
      <c r="M42" s="70">
        <v>-200000</v>
      </c>
      <c r="N42" s="34" t="s">
        <v>1870</v>
      </c>
      <c r="P42" s="20"/>
      <c r="R42" s="2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>E42+C43+D43</f>
        <v>77289250</v>
      </c>
      <c r="F43" s="17"/>
      <c r="G43" s="17"/>
      <c r="H43" s="16"/>
      <c r="I43" s="10"/>
      <c r="L43" s="2">
        <v>45160</v>
      </c>
      <c r="M43" s="70">
        <v>-500000</v>
      </c>
      <c r="N43" s="10" t="s">
        <v>1889</v>
      </c>
      <c r="P43" s="20"/>
      <c r="Q43" s="4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28" t="s">
        <v>47</v>
      </c>
      <c r="C44" s="22"/>
      <c r="D44" s="22"/>
      <c r="E44" s="14">
        <f t="shared" si="0"/>
        <v>77289250</v>
      </c>
      <c r="F44" s="22"/>
      <c r="G44" s="22"/>
      <c r="H44" s="22">
        <f>H39+H41</f>
        <v>2190200</v>
      </c>
      <c r="I44" s="10"/>
      <c r="K44" s="69"/>
      <c r="L44" s="2">
        <v>45160</v>
      </c>
      <c r="M44" s="70">
        <v>-500000</v>
      </c>
      <c r="N44" s="10" t="s">
        <v>1890</v>
      </c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77289250</v>
      </c>
      <c r="F45" s="17"/>
      <c r="G45" s="17"/>
      <c r="H45" s="17"/>
      <c r="I45" s="10"/>
      <c r="K45" s="69"/>
      <c r="L45" s="47">
        <v>45163</v>
      </c>
      <c r="M45" s="70">
        <v>-480000</v>
      </c>
      <c r="N45" s="69" t="s">
        <v>1895</v>
      </c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77289250</v>
      </c>
      <c r="F46" s="17"/>
      <c r="G46" s="17"/>
      <c r="H46" s="17"/>
      <c r="I46" s="10"/>
      <c r="K46" s="69"/>
      <c r="L46" s="47">
        <v>45163</v>
      </c>
      <c r="M46" s="70">
        <v>-9000</v>
      </c>
      <c r="N46" s="10" t="s">
        <v>1896</v>
      </c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77289250</v>
      </c>
      <c r="F47" s="17"/>
      <c r="G47" s="17"/>
      <c r="H47" s="17"/>
      <c r="I47" s="10"/>
      <c r="J47" s="20"/>
      <c r="K47" s="70"/>
      <c r="L47" s="47">
        <v>45170</v>
      </c>
      <c r="M47" s="70">
        <v>-500000</v>
      </c>
      <c r="N47" s="10" t="s">
        <v>1901</v>
      </c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77289250</v>
      </c>
      <c r="F48" s="17"/>
      <c r="G48" s="17"/>
      <c r="H48" s="17"/>
      <c r="I48" s="10"/>
      <c r="J48" s="20"/>
      <c r="K48" s="70"/>
      <c r="L48" s="47">
        <v>45173</v>
      </c>
      <c r="M48" s="70">
        <v>-40000</v>
      </c>
      <c r="N48" s="69" t="s">
        <v>1895</v>
      </c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77289250</v>
      </c>
      <c r="F49" s="17"/>
      <c r="G49" s="17"/>
      <c r="H49" s="16"/>
      <c r="I49" s="10"/>
      <c r="J49" s="20"/>
      <c r="K49" s="70"/>
      <c r="L49" s="47">
        <v>45173</v>
      </c>
      <c r="M49" s="70">
        <v>-244000</v>
      </c>
      <c r="N49" s="10" t="s">
        <v>1902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77289250</v>
      </c>
      <c r="F50" s="17"/>
      <c r="G50" s="17"/>
      <c r="H50" s="17"/>
      <c r="I50" s="10"/>
      <c r="J50" s="20"/>
      <c r="K50" s="70"/>
      <c r="L50" s="47">
        <v>45183</v>
      </c>
      <c r="M50" s="70">
        <v>-140000</v>
      </c>
      <c r="N50" s="19" t="s">
        <v>1905</v>
      </c>
      <c r="O50" s="76"/>
      <c r="P50" s="76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77289250</v>
      </c>
      <c r="F51" s="17"/>
      <c r="G51" s="17"/>
      <c r="H51" s="17"/>
      <c r="I51" s="10"/>
      <c r="K51" s="69"/>
      <c r="L51" s="47">
        <v>45194</v>
      </c>
      <c r="M51" s="70">
        <v>-25100</v>
      </c>
      <c r="N51" s="10" t="s">
        <v>1907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77289250</v>
      </c>
      <c r="F52" s="17"/>
      <c r="G52" s="17"/>
      <c r="H52" s="17">
        <v>1050000</v>
      </c>
      <c r="I52" s="10" t="s">
        <v>1739</v>
      </c>
      <c r="J52" s="1" t="s">
        <v>1835</v>
      </c>
      <c r="K52" s="69"/>
      <c r="L52" s="47">
        <v>45230</v>
      </c>
      <c r="M52" s="70">
        <v>-7300</v>
      </c>
      <c r="N52" s="10" t="s">
        <v>1933</v>
      </c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77289250</v>
      </c>
      <c r="F53" s="17"/>
      <c r="G53" s="17"/>
      <c r="H53" s="17"/>
      <c r="K53" s="69"/>
      <c r="L53" s="47">
        <v>45233</v>
      </c>
      <c r="M53" s="70">
        <v>-10000</v>
      </c>
      <c r="N53" s="69" t="s">
        <v>1938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77289250</v>
      </c>
      <c r="F54" s="17"/>
      <c r="G54" s="17"/>
      <c r="H54" s="16"/>
      <c r="K54" s="69"/>
      <c r="L54" s="47">
        <v>45233</v>
      </c>
      <c r="M54" s="70">
        <v>-10000</v>
      </c>
      <c r="N54" s="69" t="s">
        <v>1938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77289250</v>
      </c>
      <c r="F55" s="17"/>
      <c r="G55" s="17"/>
      <c r="H55" s="16"/>
      <c r="J55" s="10"/>
      <c r="K55" s="69"/>
      <c r="L55" s="47">
        <v>45233</v>
      </c>
      <c r="M55" s="70">
        <v>-10400</v>
      </c>
      <c r="N55" s="10" t="s">
        <v>1940</v>
      </c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77289250</v>
      </c>
      <c r="F56" s="17"/>
      <c r="G56" s="17"/>
      <c r="H56" s="16"/>
      <c r="K56" s="69"/>
      <c r="L56" s="47">
        <v>45239</v>
      </c>
      <c r="M56" s="70">
        <v>-100000</v>
      </c>
      <c r="N56" s="1" t="s">
        <v>1943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0"/>
        <v>77289250</v>
      </c>
      <c r="F57" s="17"/>
      <c r="G57" s="17"/>
      <c r="H57" s="16"/>
      <c r="J57" s="10"/>
      <c r="K57" s="69"/>
      <c r="L57" s="47">
        <v>45251</v>
      </c>
      <c r="M57" s="70">
        <v>-13000</v>
      </c>
      <c r="N57" s="69" t="s">
        <v>1938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8">
        <f t="shared" si="0"/>
        <v>77289250</v>
      </c>
      <c r="F58" s="17"/>
      <c r="G58" s="17"/>
      <c r="H58" s="16"/>
      <c r="J58" s="10"/>
      <c r="K58" s="69"/>
      <c r="L58" s="47">
        <v>45254</v>
      </c>
      <c r="M58" s="70">
        <v>-15000</v>
      </c>
      <c r="N58" s="10" t="s">
        <v>1939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77289250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36"/>
      <c r="D60" s="36"/>
      <c r="E60" s="9">
        <f t="shared" si="0"/>
        <v>77289250</v>
      </c>
      <c r="F60" s="36"/>
      <c r="G60" s="36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77289250</v>
      </c>
      <c r="F61" s="17"/>
      <c r="G61" s="17"/>
      <c r="H61" s="16"/>
      <c r="J61" s="10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0"/>
        <v>77289250</v>
      </c>
      <c r="F62" s="17"/>
      <c r="G62" s="17"/>
      <c r="H62" s="16"/>
      <c r="J62" s="10"/>
      <c r="K62" s="69"/>
      <c r="L62" s="69" t="s">
        <v>1953</v>
      </c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43"/>
      <c r="D63" s="43">
        <v>-38250</v>
      </c>
      <c r="E63" s="8">
        <f t="shared" si="0"/>
        <v>77251000</v>
      </c>
      <c r="F63" s="43"/>
      <c r="G63" s="43"/>
      <c r="H63" s="43"/>
      <c r="I63" s="44" t="s">
        <v>263</v>
      </c>
      <c r="K63" s="17"/>
      <c r="L63" s="69" t="s">
        <v>1956</v>
      </c>
      <c r="M63" s="69">
        <v>24</v>
      </c>
      <c r="N63" s="70">
        <v>100000</v>
      </c>
      <c r="O63" s="70">
        <f>M63*N63</f>
        <v>2400000</v>
      </c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17"/>
      <c r="D64" s="17"/>
      <c r="E64" s="9">
        <f t="shared" si="0"/>
        <v>77251000</v>
      </c>
      <c r="F64" s="17"/>
      <c r="G64" s="17"/>
      <c r="H64" s="17"/>
      <c r="I64" s="10"/>
      <c r="K64" s="16"/>
      <c r="L64" s="69" t="s">
        <v>1955</v>
      </c>
      <c r="M64" s="69">
        <v>15</v>
      </c>
      <c r="N64" s="70">
        <v>150000</v>
      </c>
      <c r="O64" s="70">
        <f t="shared" ref="O64:O65" si="1">M64*N64</f>
        <v>2250000</v>
      </c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16"/>
      <c r="D65" s="16">
        <v>-72000000</v>
      </c>
      <c r="E65" s="9">
        <f t="shared" si="0"/>
        <v>5251000</v>
      </c>
      <c r="F65" s="16"/>
      <c r="G65" s="16"/>
      <c r="H65" s="16"/>
      <c r="I65" s="1" t="s">
        <v>557</v>
      </c>
      <c r="K65" s="16"/>
      <c r="L65" s="16" t="s">
        <v>1955</v>
      </c>
      <c r="M65" s="1">
        <v>12</v>
      </c>
      <c r="N65" s="70">
        <v>150000</v>
      </c>
      <c r="O65" s="70">
        <f t="shared" si="1"/>
        <v>1800000</v>
      </c>
    </row>
    <row r="66" spans="3:18">
      <c r="C66" s="16"/>
      <c r="D66" s="18">
        <v>-3500000</v>
      </c>
      <c r="E66" s="8">
        <f t="shared" si="0"/>
        <v>1751000</v>
      </c>
      <c r="F66" s="16"/>
      <c r="G66" s="16"/>
      <c r="H66" s="16"/>
      <c r="I66" s="2" t="s">
        <v>1772</v>
      </c>
      <c r="L66" s="1" t="s">
        <v>1954</v>
      </c>
      <c r="M66" s="1">
        <v>1</v>
      </c>
      <c r="N66" s="20">
        <v>60000</v>
      </c>
      <c r="O66" s="20">
        <f>M66*N66</f>
        <v>60000</v>
      </c>
    </row>
    <row r="67" spans="3:18">
      <c r="C67" s="16"/>
      <c r="D67" s="17"/>
      <c r="E67" s="9">
        <f t="shared" si="0"/>
        <v>1751000</v>
      </c>
      <c r="F67" s="16"/>
      <c r="G67" s="16"/>
      <c r="H67" s="16"/>
      <c r="J67" s="4"/>
      <c r="O67" s="20">
        <f>SUM(O63:O66)</f>
        <v>6510000</v>
      </c>
    </row>
    <row r="68" spans="3:18">
      <c r="C68" s="16"/>
      <c r="D68" s="16"/>
      <c r="E68" s="9">
        <f t="shared" si="0"/>
        <v>1751000</v>
      </c>
      <c r="F68" s="16"/>
      <c r="G68" s="16"/>
      <c r="H68" s="16"/>
      <c r="J68" s="4"/>
      <c r="K68" s="2"/>
      <c r="L68" s="20"/>
      <c r="O68" s="20">
        <v>-6000000</v>
      </c>
      <c r="P68" s="2">
        <v>45244</v>
      </c>
      <c r="Q68" s="10" t="s">
        <v>1962</v>
      </c>
      <c r="R68" s="10"/>
    </row>
    <row r="69" spans="3:18">
      <c r="C69" s="16"/>
      <c r="D69" s="16"/>
      <c r="E69" s="8">
        <f t="shared" si="0"/>
        <v>1751000</v>
      </c>
      <c r="F69" s="16"/>
      <c r="G69" s="16"/>
      <c r="H69" s="16"/>
      <c r="J69" s="32"/>
      <c r="K69" s="17"/>
      <c r="L69" s="10"/>
      <c r="M69" s="10"/>
      <c r="O69" s="20">
        <f>SUM(O67:O68)</f>
        <v>510000</v>
      </c>
      <c r="P69" s="1" t="s">
        <v>1964</v>
      </c>
    </row>
    <row r="70" spans="3:18">
      <c r="C70" s="4"/>
      <c r="D70" s="16"/>
      <c r="E70" s="9">
        <f t="shared" si="0"/>
        <v>1751000</v>
      </c>
      <c r="F70" s="16"/>
      <c r="G70" s="16"/>
      <c r="H70" s="16"/>
      <c r="J70" s="32"/>
      <c r="K70" s="17"/>
      <c r="L70" s="16" t="s">
        <v>1955</v>
      </c>
      <c r="M70" s="10">
        <v>21</v>
      </c>
      <c r="N70" s="70">
        <v>150000</v>
      </c>
      <c r="O70" s="20">
        <f>M70*N70</f>
        <v>3150000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0"/>
      <c r="M71" s="10"/>
      <c r="O71" s="20">
        <f>SUM(O69:O70)</f>
        <v>3660000</v>
      </c>
    </row>
    <row r="72" spans="3:18">
      <c r="C72" s="4"/>
      <c r="D72" s="4"/>
      <c r="E72" s="8"/>
      <c r="F72" s="4"/>
      <c r="G72" s="4"/>
      <c r="H72" s="17"/>
      <c r="J72" s="32"/>
      <c r="K72" s="17"/>
      <c r="L72" s="10"/>
      <c r="M72" s="10"/>
      <c r="O72" s="20">
        <v>-1500000</v>
      </c>
      <c r="P72" s="2">
        <v>45260</v>
      </c>
      <c r="Q72" s="1" t="s">
        <v>711</v>
      </c>
    </row>
    <row r="73" spans="3:18">
      <c r="C73" s="4"/>
      <c r="D73" s="4"/>
      <c r="E73" s="8"/>
      <c r="F73" s="4"/>
      <c r="G73" s="4"/>
      <c r="J73" s="32"/>
      <c r="K73" s="17"/>
      <c r="L73" s="10"/>
      <c r="M73" s="10"/>
      <c r="O73" s="55">
        <f>SUM(O71:O72)</f>
        <v>2160000</v>
      </c>
      <c r="P73" s="19" t="s">
        <v>1957</v>
      </c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v>-2160000</v>
      </c>
      <c r="P74" s="2">
        <v>45260</v>
      </c>
      <c r="Q74" s="1" t="s">
        <v>1963</v>
      </c>
    </row>
    <row r="75" spans="3:18">
      <c r="C75" s="4"/>
      <c r="D75" s="4"/>
      <c r="E75" s="8"/>
      <c r="F75" s="4"/>
      <c r="G75" s="4"/>
      <c r="J75" s="10"/>
      <c r="K75" s="17"/>
      <c r="L75" s="10"/>
      <c r="M75" s="10"/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</row>
    <row r="77" spans="3:18">
      <c r="E77" s="7"/>
      <c r="H77" s="17"/>
      <c r="I77" s="10"/>
      <c r="J77" s="10"/>
      <c r="K77" s="17"/>
      <c r="L77" s="10"/>
      <c r="M77" s="10"/>
    </row>
    <row r="78" spans="3:18">
      <c r="E78" s="7"/>
      <c r="H78" s="17"/>
      <c r="I78" s="10"/>
      <c r="J78" s="10"/>
      <c r="K78" s="17"/>
      <c r="L78" s="10"/>
      <c r="M78" s="10"/>
    </row>
    <row r="79" spans="3:18">
      <c r="E79" s="7"/>
      <c r="H79" s="17"/>
      <c r="I79" s="10"/>
      <c r="J79" s="10"/>
      <c r="K79" s="17"/>
      <c r="L79" s="10"/>
      <c r="M79" s="10"/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84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I15" sqref="I15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77289250</v>
      </c>
      <c r="F4" s="29">
        <v>0</v>
      </c>
      <c r="G4" s="13"/>
      <c r="H4" s="22">
        <v>2190200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48"/>
      <c r="D5" s="48"/>
      <c r="E5" s="9">
        <f>E4+C5+D5</f>
        <v>77289250</v>
      </c>
      <c r="F5" s="54"/>
      <c r="G5" s="48"/>
      <c r="H5" s="36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2">
        <v>45261</v>
      </c>
      <c r="C6" s="16"/>
      <c r="D6" s="16"/>
      <c r="E6" s="8">
        <f>E5+C6+D6</f>
        <v>77289250</v>
      </c>
      <c r="F6" s="17"/>
      <c r="G6" s="17"/>
      <c r="H6" s="17">
        <v>330000</v>
      </c>
      <c r="I6" s="1" t="s">
        <v>1965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45264</v>
      </c>
      <c r="C7" s="17"/>
      <c r="D7" s="17"/>
      <c r="E7" s="9">
        <f t="shared" ref="E7:E70" si="0">E6+C7+D7</f>
        <v>77289250</v>
      </c>
      <c r="F7" s="17"/>
      <c r="G7" s="17"/>
      <c r="H7" s="17">
        <v>30000</v>
      </c>
      <c r="I7" s="1" t="s">
        <v>1710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45266</v>
      </c>
      <c r="C8" s="17"/>
      <c r="D8" s="17"/>
      <c r="E8" s="9">
        <f>E7+C8+D8</f>
        <v>77289250</v>
      </c>
      <c r="F8" s="17"/>
      <c r="G8" s="17"/>
      <c r="H8" s="17">
        <v>-81300</v>
      </c>
      <c r="I8" s="10" t="s">
        <v>62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45267</v>
      </c>
      <c r="C9" s="17">
        <v>410000</v>
      </c>
      <c r="D9" s="17"/>
      <c r="E9" s="9">
        <f t="shared" si="0"/>
        <v>77699250</v>
      </c>
      <c r="F9" s="17"/>
      <c r="G9" s="17"/>
      <c r="H9" s="17"/>
      <c r="I9" s="1" t="s">
        <v>1711</v>
      </c>
      <c r="J9" s="10"/>
      <c r="K9" s="47"/>
      <c r="L9" s="44" t="s">
        <v>1760</v>
      </c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45271</v>
      </c>
      <c r="C10" s="17"/>
      <c r="D10" s="17">
        <v>-2000</v>
      </c>
      <c r="E10" s="9">
        <f t="shared" si="0"/>
        <v>77697250</v>
      </c>
      <c r="F10" s="17"/>
      <c r="G10" s="17"/>
      <c r="H10" s="17"/>
      <c r="I10" s="10" t="s">
        <v>1966</v>
      </c>
      <c r="J10" s="10"/>
      <c r="K10" s="69"/>
      <c r="L10" s="82">
        <v>44848</v>
      </c>
      <c r="M10" s="71">
        <v>23277000</v>
      </c>
      <c r="N10" s="76" t="s">
        <v>1770</v>
      </c>
      <c r="O10" s="76"/>
      <c r="P10" s="76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45272</v>
      </c>
      <c r="C11" s="17"/>
      <c r="D11" s="17">
        <v>-40000</v>
      </c>
      <c r="E11" s="9">
        <f t="shared" si="0"/>
        <v>77657250</v>
      </c>
      <c r="F11" s="17"/>
      <c r="G11" s="17"/>
      <c r="H11" s="17"/>
      <c r="I11" s="10" t="s">
        <v>582</v>
      </c>
      <c r="J11" s="10"/>
      <c r="K11" s="69"/>
      <c r="L11" s="82">
        <v>44985</v>
      </c>
      <c r="M11" s="71">
        <v>-16000000</v>
      </c>
      <c r="N11" s="76" t="s">
        <v>1761</v>
      </c>
      <c r="O11" s="76"/>
      <c r="P11" s="76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45273</v>
      </c>
      <c r="C12" s="17"/>
      <c r="D12" s="17">
        <v>-10500</v>
      </c>
      <c r="E12" s="9">
        <f t="shared" si="0"/>
        <v>77646750</v>
      </c>
      <c r="F12" s="17"/>
      <c r="G12" s="17"/>
      <c r="H12" s="17"/>
      <c r="I12" s="10" t="s">
        <v>1754</v>
      </c>
      <c r="J12" s="50"/>
      <c r="K12" s="69"/>
      <c r="L12" s="69"/>
      <c r="M12" s="67">
        <f>SUM(M10:M11)</f>
        <v>7277000</v>
      </c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45274</v>
      </c>
      <c r="C13" s="17"/>
      <c r="D13" s="17"/>
      <c r="E13" s="9">
        <f t="shared" si="0"/>
        <v>77646750</v>
      </c>
      <c r="F13" s="17"/>
      <c r="G13" s="17"/>
      <c r="H13" s="17">
        <v>1700000</v>
      </c>
      <c r="I13" s="1" t="s">
        <v>1967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45275</v>
      </c>
      <c r="C14" s="17"/>
      <c r="D14" s="17">
        <v>-8000000</v>
      </c>
      <c r="E14" s="9">
        <f t="shared" si="0"/>
        <v>69646750</v>
      </c>
      <c r="F14" s="17"/>
      <c r="G14" s="17"/>
      <c r="H14" s="17"/>
      <c r="I14" s="1" t="s">
        <v>1913</v>
      </c>
      <c r="J14" s="50"/>
      <c r="K14" s="47"/>
      <c r="L14" s="70" t="s">
        <v>1764</v>
      </c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2">
        <v>45275</v>
      </c>
      <c r="C15" s="17"/>
      <c r="D15" s="17">
        <v>-50000</v>
      </c>
      <c r="E15" s="9">
        <f t="shared" si="0"/>
        <v>69596750</v>
      </c>
      <c r="F15" s="17"/>
      <c r="G15" s="17"/>
      <c r="H15" s="17"/>
      <c r="I15" s="1" t="s">
        <v>1968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2">
        <v>45275</v>
      </c>
      <c r="C16" s="17"/>
      <c r="D16" s="17"/>
      <c r="E16" s="9">
        <f t="shared" si="0"/>
        <v>69596750</v>
      </c>
      <c r="F16" s="17"/>
      <c r="G16" s="17"/>
      <c r="H16" s="17">
        <v>370000</v>
      </c>
      <c r="I16" s="10" t="s">
        <v>1969</v>
      </c>
      <c r="J16" s="50"/>
      <c r="K16" s="47"/>
      <c r="L16" s="47">
        <v>44973</v>
      </c>
      <c r="M16" s="70">
        <v>15000000</v>
      </c>
      <c r="N16" s="1" t="s">
        <v>1762</v>
      </c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2">
        <v>45280</v>
      </c>
      <c r="C17" s="17">
        <v>284000</v>
      </c>
      <c r="D17" s="17"/>
      <c r="E17" s="9">
        <f t="shared" si="0"/>
        <v>69880750</v>
      </c>
      <c r="F17" s="17"/>
      <c r="G17" s="17"/>
      <c r="H17" s="17"/>
      <c r="I17" s="10" t="s">
        <v>1908</v>
      </c>
      <c r="J17" s="50"/>
      <c r="K17" s="47"/>
      <c r="L17" s="47">
        <v>44985</v>
      </c>
      <c r="M17" s="70">
        <v>110000000</v>
      </c>
      <c r="N17" s="1" t="s">
        <v>1765</v>
      </c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2">
        <v>45282</v>
      </c>
      <c r="C18" s="17"/>
      <c r="D18" s="17">
        <v>-400000</v>
      </c>
      <c r="E18" s="9">
        <f t="shared" si="0"/>
        <v>69480750</v>
      </c>
      <c r="F18" s="17">
        <v>-400000</v>
      </c>
      <c r="G18" s="17"/>
      <c r="H18" s="17"/>
      <c r="I18" s="1" t="s">
        <v>1970</v>
      </c>
      <c r="J18" s="50"/>
      <c r="K18" s="69"/>
      <c r="L18" s="70"/>
      <c r="M18" s="73">
        <f>SUM(M16:M17)</f>
        <v>125000000</v>
      </c>
      <c r="N18" s="69" t="s">
        <v>1766</v>
      </c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45286</v>
      </c>
      <c r="C19" s="17">
        <v>50000</v>
      </c>
      <c r="D19" s="17"/>
      <c r="E19" s="9">
        <f t="shared" si="0"/>
        <v>69530750</v>
      </c>
      <c r="F19" s="17"/>
      <c r="G19" s="17"/>
      <c r="H19" s="17"/>
      <c r="I19" s="1" t="s">
        <v>1971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45286</v>
      </c>
      <c r="C20" s="17"/>
      <c r="D20" s="17">
        <v>-42500</v>
      </c>
      <c r="E20" s="9">
        <f t="shared" si="0"/>
        <v>69488250</v>
      </c>
      <c r="F20" s="17"/>
      <c r="G20" s="17"/>
      <c r="H20" s="17"/>
      <c r="I20" s="1" t="s">
        <v>1972</v>
      </c>
      <c r="J20" s="50"/>
      <c r="K20" s="70"/>
      <c r="L20" s="69" t="s">
        <v>1767</v>
      </c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2">
        <v>45288</v>
      </c>
      <c r="C21" s="17">
        <v>300000</v>
      </c>
      <c r="D21" s="17"/>
      <c r="E21" s="9">
        <f t="shared" si="0"/>
        <v>69788250</v>
      </c>
      <c r="F21" s="17"/>
      <c r="G21" s="17"/>
      <c r="H21" s="17"/>
      <c r="I21" s="1" t="s">
        <v>1973</v>
      </c>
      <c r="J21" s="50"/>
      <c r="K21" s="70"/>
      <c r="L21" s="47">
        <v>44419</v>
      </c>
      <c r="M21" s="70">
        <v>100000000</v>
      </c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2">
        <v>45289</v>
      </c>
      <c r="C22" s="17"/>
      <c r="D22" s="17"/>
      <c r="E22" s="9">
        <f t="shared" si="0"/>
        <v>69788250</v>
      </c>
      <c r="F22" s="17"/>
      <c r="G22" s="17"/>
      <c r="H22" s="17">
        <v>-336700</v>
      </c>
      <c r="I22" s="10" t="s">
        <v>605</v>
      </c>
      <c r="J22" s="50"/>
      <c r="K22" s="70"/>
      <c r="L22" s="47">
        <v>44412</v>
      </c>
      <c r="M22" s="70">
        <v>-5000000</v>
      </c>
      <c r="N22" s="69" t="s">
        <v>1769</v>
      </c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">
        <v>45289</v>
      </c>
      <c r="C23" s="17"/>
      <c r="D23" s="17"/>
      <c r="E23" s="9">
        <f t="shared" si="0"/>
        <v>69788250</v>
      </c>
      <c r="F23" s="17"/>
      <c r="G23" s="17"/>
      <c r="H23" s="17">
        <v>-336700</v>
      </c>
      <c r="I23" s="1" t="s">
        <v>1988</v>
      </c>
      <c r="J23" s="50"/>
      <c r="K23" s="70"/>
      <c r="L23" s="47">
        <v>44985</v>
      </c>
      <c r="M23" s="67">
        <f>SUM(M21:M22)</f>
        <v>95000000</v>
      </c>
      <c r="N23" s="66" t="s">
        <v>1768</v>
      </c>
      <c r="O23" s="76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>
        <v>45289</v>
      </c>
      <c r="C24" s="17"/>
      <c r="D24" s="17"/>
      <c r="E24" s="9">
        <f t="shared" si="0"/>
        <v>69788250</v>
      </c>
      <c r="F24" s="17"/>
      <c r="G24" s="17"/>
      <c r="H24" s="16">
        <v>-271500</v>
      </c>
      <c r="I24" s="1" t="s">
        <v>917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/>
      <c r="C25" s="17"/>
      <c r="D25" s="17"/>
      <c r="E25" s="9">
        <f t="shared" si="0"/>
        <v>69788250</v>
      </c>
      <c r="F25" s="17"/>
      <c r="G25" s="17"/>
      <c r="H25" s="17"/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2"/>
      <c r="C26" s="17"/>
      <c r="D26" s="17"/>
      <c r="E26" s="9">
        <f t="shared" si="0"/>
        <v>69788250</v>
      </c>
      <c r="F26" s="17"/>
      <c r="G26" s="17"/>
      <c r="H26" s="17">
        <f>SUM(H4:H25)</f>
        <v>3594000</v>
      </c>
      <c r="K26" s="70"/>
      <c r="L26" s="69"/>
      <c r="M26" s="6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/>
      <c r="C27" s="17"/>
      <c r="D27" s="17"/>
      <c r="E27" s="9">
        <f>E26+C27+D27</f>
        <v>69788250</v>
      </c>
      <c r="F27" s="17"/>
      <c r="G27" s="17"/>
      <c r="H27" s="17">
        <f>H26-F18</f>
        <v>3994000</v>
      </c>
      <c r="I27" s="10"/>
      <c r="L27" s="20"/>
      <c r="M27" s="69"/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/>
      <c r="C28" s="17"/>
      <c r="D28" s="17"/>
      <c r="E28" s="9">
        <f>E27+C28+D28</f>
        <v>69788250</v>
      </c>
      <c r="F28" s="17"/>
      <c r="G28" s="17"/>
      <c r="H28" s="17"/>
      <c r="I28" s="10"/>
      <c r="L28" s="20"/>
      <c r="M28" s="69"/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/>
      <c r="C29" s="17"/>
      <c r="D29" s="17"/>
      <c r="E29" s="9">
        <f t="shared" si="0"/>
        <v>69788250</v>
      </c>
      <c r="F29" s="17"/>
      <c r="G29" s="17"/>
      <c r="H29" s="16">
        <v>-3000000</v>
      </c>
      <c r="I29" s="10" t="s">
        <v>41</v>
      </c>
      <c r="L29" s="20"/>
      <c r="M29" s="69"/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17"/>
      <c r="D30" s="17">
        <v>-3000000</v>
      </c>
      <c r="E30" s="9">
        <f t="shared" si="0"/>
        <v>66788250</v>
      </c>
      <c r="F30" s="17"/>
      <c r="G30" s="17"/>
      <c r="H30" s="17"/>
      <c r="I30" s="10" t="s">
        <v>42</v>
      </c>
      <c r="L30" s="20"/>
      <c r="M30" s="69"/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17"/>
      <c r="D31" s="17"/>
      <c r="E31" s="9">
        <f t="shared" si="0"/>
        <v>66788250</v>
      </c>
      <c r="F31" s="17"/>
      <c r="G31" s="17"/>
      <c r="H31" s="17"/>
      <c r="I31" s="10"/>
      <c r="L31" s="20"/>
      <c r="M31" s="69"/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28" t="s">
        <v>47</v>
      </c>
      <c r="C32" s="22"/>
      <c r="D32" s="22"/>
      <c r="E32" s="14">
        <f t="shared" si="0"/>
        <v>66788250</v>
      </c>
      <c r="F32" s="22"/>
      <c r="G32" s="22"/>
      <c r="H32" s="22">
        <f>H27+H29</f>
        <v>994000</v>
      </c>
      <c r="I32" s="10"/>
      <c r="L32" s="20"/>
      <c r="M32" s="72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/>
      <c r="E33" s="9">
        <f t="shared" si="0"/>
        <v>66788250</v>
      </c>
      <c r="F33" s="17"/>
      <c r="G33" s="17"/>
      <c r="H33" s="16"/>
      <c r="I33" s="10"/>
      <c r="J33" s="20"/>
      <c r="L33" s="2">
        <v>45071</v>
      </c>
      <c r="M33" s="70">
        <v>-203200</v>
      </c>
      <c r="N33" s="1" t="s">
        <v>1830</v>
      </c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17"/>
      <c r="D34" s="17"/>
      <c r="E34" s="9">
        <f t="shared" si="0"/>
        <v>66788250</v>
      </c>
      <c r="F34" s="10"/>
      <c r="G34" s="10"/>
      <c r="H34" s="17"/>
      <c r="J34" s="20"/>
      <c r="L34" s="2">
        <v>45072</v>
      </c>
      <c r="M34" s="70">
        <v>-200000</v>
      </c>
      <c r="N34" s="1" t="s">
        <v>1831</v>
      </c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17"/>
      <c r="D35" s="17"/>
      <c r="E35" s="9">
        <f t="shared" si="0"/>
        <v>66788250</v>
      </c>
      <c r="H35" s="17"/>
      <c r="I35" s="10"/>
      <c r="J35" s="20"/>
      <c r="L35" s="2">
        <v>45079</v>
      </c>
      <c r="M35" s="70">
        <v>-200000</v>
      </c>
      <c r="N35" s="1" t="s">
        <v>1842</v>
      </c>
      <c r="O35" s="69"/>
      <c r="P35" s="70"/>
      <c r="Q35" s="70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17"/>
      <c r="D36" s="17"/>
      <c r="E36" s="9">
        <f>E35+C36+D36</f>
        <v>66788250</v>
      </c>
      <c r="F36" s="17"/>
      <c r="G36" s="17"/>
      <c r="H36" s="17"/>
      <c r="J36" s="20"/>
      <c r="K36" s="70"/>
      <c r="L36" s="47">
        <v>45170</v>
      </c>
      <c r="M36" s="70">
        <v>-66000</v>
      </c>
      <c r="N36" s="1" t="s">
        <v>1900</v>
      </c>
      <c r="O36" s="69"/>
      <c r="P36" s="70"/>
      <c r="Q36" s="70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">
        <f t="shared" si="0"/>
        <v>66788250</v>
      </c>
      <c r="F37" s="17"/>
      <c r="G37" s="17"/>
      <c r="H37" s="17"/>
      <c r="I37" s="10"/>
      <c r="J37" s="20"/>
      <c r="K37" s="70"/>
      <c r="L37" s="69"/>
      <c r="M37" s="69"/>
      <c r="N37" s="69"/>
      <c r="O37" s="69"/>
      <c r="P37" s="69"/>
      <c r="Q37" s="70"/>
      <c r="R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9"/>
      <c r="C38" s="36"/>
      <c r="D38" s="36"/>
      <c r="E38" s="9">
        <f>E37+C38+D38</f>
        <v>66788250</v>
      </c>
      <c r="F38" s="36"/>
      <c r="G38" s="36"/>
      <c r="H38" s="17"/>
      <c r="I38" s="10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17"/>
      <c r="D39" s="17"/>
      <c r="E39" s="9">
        <f t="shared" si="0"/>
        <v>66788250</v>
      </c>
      <c r="F39" s="17"/>
      <c r="G39" s="17"/>
      <c r="H39" s="16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 t="shared" si="0"/>
        <v>66788250</v>
      </c>
      <c r="F40" s="17"/>
      <c r="G40" s="17"/>
      <c r="H40" s="17"/>
      <c r="I40" s="10"/>
      <c r="K40" s="69"/>
      <c r="L40" s="69"/>
      <c r="M40" s="69"/>
      <c r="N40" s="72"/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>E40+C41+D41</f>
        <v>66788250</v>
      </c>
      <c r="F41" s="17"/>
      <c r="G41" s="17"/>
      <c r="H41" s="16"/>
      <c r="I41" s="10"/>
      <c r="L41" s="2">
        <v>45128</v>
      </c>
      <c r="M41" s="70">
        <v>-600000</v>
      </c>
      <c r="N41" s="34" t="s">
        <v>1869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8">
        <f>E41+C42+D42</f>
        <v>66788250</v>
      </c>
      <c r="F42" s="17"/>
      <c r="G42" s="17"/>
      <c r="H42" s="16"/>
      <c r="I42" s="10"/>
      <c r="L42" s="2">
        <v>45134</v>
      </c>
      <c r="M42" s="70">
        <v>-200000</v>
      </c>
      <c r="N42" s="34" t="s">
        <v>1870</v>
      </c>
      <c r="P42" s="20"/>
      <c r="R42" s="2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>E42+C43+D43</f>
        <v>66788250</v>
      </c>
      <c r="F43" s="17"/>
      <c r="G43" s="17"/>
      <c r="H43" s="16"/>
      <c r="I43" s="10"/>
      <c r="L43" s="2">
        <v>45160</v>
      </c>
      <c r="M43" s="70">
        <v>-500000</v>
      </c>
      <c r="N43" s="10" t="s">
        <v>1889</v>
      </c>
      <c r="P43" s="20"/>
      <c r="Q43" s="4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66788250</v>
      </c>
      <c r="F44" s="17"/>
      <c r="G44" s="17"/>
      <c r="H44" s="17"/>
      <c r="I44" s="10"/>
      <c r="K44" s="69"/>
      <c r="L44" s="2">
        <v>45160</v>
      </c>
      <c r="M44" s="70">
        <v>-500000</v>
      </c>
      <c r="N44" s="10" t="s">
        <v>1890</v>
      </c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66788250</v>
      </c>
      <c r="F45" s="17"/>
      <c r="G45" s="17"/>
      <c r="H45" s="17"/>
      <c r="I45" s="10"/>
      <c r="K45" s="69"/>
      <c r="L45" s="47">
        <v>45163</v>
      </c>
      <c r="M45" s="70">
        <v>-480000</v>
      </c>
      <c r="N45" s="69" t="s">
        <v>1895</v>
      </c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66788250</v>
      </c>
      <c r="F46" s="17"/>
      <c r="G46" s="17"/>
      <c r="H46" s="17"/>
      <c r="I46" s="10"/>
      <c r="K46" s="69"/>
      <c r="L46" s="47">
        <v>45163</v>
      </c>
      <c r="M46" s="70">
        <v>-9000</v>
      </c>
      <c r="N46" s="10" t="s">
        <v>1896</v>
      </c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66788250</v>
      </c>
      <c r="F47" s="17"/>
      <c r="G47" s="17"/>
      <c r="H47" s="17"/>
      <c r="I47" s="10"/>
      <c r="J47" s="20"/>
      <c r="K47" s="70"/>
      <c r="L47" s="47">
        <v>45170</v>
      </c>
      <c r="M47" s="70">
        <v>-500000</v>
      </c>
      <c r="N47" s="10" t="s">
        <v>1901</v>
      </c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66788250</v>
      </c>
      <c r="F48" s="17"/>
      <c r="G48" s="17"/>
      <c r="H48" s="17"/>
      <c r="I48" s="10"/>
      <c r="J48" s="20"/>
      <c r="K48" s="70"/>
      <c r="L48" s="47">
        <v>45173</v>
      </c>
      <c r="M48" s="70">
        <v>-40000</v>
      </c>
      <c r="N48" s="69" t="s">
        <v>1895</v>
      </c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66788250</v>
      </c>
      <c r="F49" s="17"/>
      <c r="G49" s="17"/>
      <c r="H49" s="16"/>
      <c r="I49" s="10"/>
      <c r="J49" s="20"/>
      <c r="K49" s="70"/>
      <c r="L49" s="47">
        <v>45173</v>
      </c>
      <c r="M49" s="70">
        <v>-244000</v>
      </c>
      <c r="N49" s="10" t="s">
        <v>1902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66788250</v>
      </c>
      <c r="F50" s="17"/>
      <c r="G50" s="17"/>
      <c r="H50" s="17"/>
      <c r="I50" s="10"/>
      <c r="J50" s="20"/>
      <c r="K50" s="70"/>
      <c r="L50" s="47">
        <v>45183</v>
      </c>
      <c r="M50" s="70">
        <v>-140000</v>
      </c>
      <c r="N50" s="19" t="s">
        <v>1905</v>
      </c>
      <c r="O50" s="76"/>
      <c r="P50" s="76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66788250</v>
      </c>
      <c r="F51" s="17"/>
      <c r="G51" s="17"/>
      <c r="H51" s="17"/>
      <c r="I51" s="10"/>
      <c r="K51" s="69"/>
      <c r="L51" s="47">
        <v>45194</v>
      </c>
      <c r="M51" s="70">
        <v>-25100</v>
      </c>
      <c r="N51" s="10" t="s">
        <v>1907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66788250</v>
      </c>
      <c r="F52" s="17"/>
      <c r="G52" s="17"/>
      <c r="H52" s="17">
        <v>1050000</v>
      </c>
      <c r="I52" s="10" t="s">
        <v>1739</v>
      </c>
      <c r="J52" s="1" t="s">
        <v>1835</v>
      </c>
      <c r="K52" s="69"/>
      <c r="L52" s="47">
        <v>45230</v>
      </c>
      <c r="M52" s="70">
        <v>-7300</v>
      </c>
      <c r="N52" s="10" t="s">
        <v>1933</v>
      </c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66788250</v>
      </c>
      <c r="F53" s="17"/>
      <c r="G53" s="17"/>
      <c r="H53" s="17"/>
      <c r="K53" s="69"/>
      <c r="L53" s="47">
        <v>45233</v>
      </c>
      <c r="M53" s="70">
        <v>-10000</v>
      </c>
      <c r="N53" s="69" t="s">
        <v>1938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66788250</v>
      </c>
      <c r="F54" s="17"/>
      <c r="G54" s="17"/>
      <c r="H54" s="16"/>
      <c r="K54" s="69"/>
      <c r="L54" s="47">
        <v>45233</v>
      </c>
      <c r="M54" s="70">
        <v>-10000</v>
      </c>
      <c r="N54" s="69" t="s">
        <v>1938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66788250</v>
      </c>
      <c r="F55" s="17"/>
      <c r="G55" s="17"/>
      <c r="H55" s="16"/>
      <c r="J55" s="10"/>
      <c r="K55" s="69"/>
      <c r="L55" s="47">
        <v>45233</v>
      </c>
      <c r="M55" s="70">
        <v>-10400</v>
      </c>
      <c r="N55" s="10" t="s">
        <v>1940</v>
      </c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66788250</v>
      </c>
      <c r="F56" s="17"/>
      <c r="G56" s="17"/>
      <c r="H56" s="16"/>
      <c r="K56" s="69"/>
      <c r="L56" s="47">
        <v>45239</v>
      </c>
      <c r="M56" s="70">
        <v>-100000</v>
      </c>
      <c r="N56" s="1" t="s">
        <v>1943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0"/>
        <v>66788250</v>
      </c>
      <c r="F57" s="17"/>
      <c r="G57" s="17"/>
      <c r="H57" s="16"/>
      <c r="J57" s="10"/>
      <c r="K57" s="69"/>
      <c r="L57" s="47">
        <v>45251</v>
      </c>
      <c r="M57" s="70">
        <v>-13000</v>
      </c>
      <c r="N57" s="69" t="s">
        <v>1938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8">
        <f t="shared" si="0"/>
        <v>66788250</v>
      </c>
      <c r="F58" s="17"/>
      <c r="G58" s="17"/>
      <c r="H58" s="16"/>
      <c r="J58" s="10"/>
      <c r="K58" s="69"/>
      <c r="L58" s="47">
        <v>45254</v>
      </c>
      <c r="M58" s="70">
        <v>-15000</v>
      </c>
      <c r="N58" s="10" t="s">
        <v>1939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66788250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36"/>
      <c r="D60" s="36"/>
      <c r="E60" s="9">
        <f t="shared" si="0"/>
        <v>66788250</v>
      </c>
      <c r="F60" s="36"/>
      <c r="G60" s="36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66788250</v>
      </c>
      <c r="F61" s="17"/>
      <c r="G61" s="17"/>
      <c r="H61" s="16"/>
      <c r="J61" s="10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0"/>
        <v>66788250</v>
      </c>
      <c r="F62" s="17"/>
      <c r="G62" s="17"/>
      <c r="H62" s="16"/>
      <c r="J62" s="10"/>
      <c r="K62" s="69"/>
      <c r="L62" s="69" t="s">
        <v>1953</v>
      </c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43"/>
      <c r="D63" s="43">
        <v>-36250</v>
      </c>
      <c r="E63" s="8">
        <f t="shared" si="0"/>
        <v>66752000</v>
      </c>
      <c r="F63" s="43"/>
      <c r="G63" s="43"/>
      <c r="H63" s="43"/>
      <c r="I63" s="44" t="s">
        <v>263</v>
      </c>
      <c r="K63" s="17"/>
      <c r="L63" s="69" t="s">
        <v>1956</v>
      </c>
      <c r="M63" s="69">
        <v>24</v>
      </c>
      <c r="N63" s="70">
        <v>100000</v>
      </c>
      <c r="O63" s="70">
        <f>M63*N63</f>
        <v>2400000</v>
      </c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17"/>
      <c r="D64" s="17"/>
      <c r="E64" s="9">
        <f t="shared" si="0"/>
        <v>66752000</v>
      </c>
      <c r="F64" s="17"/>
      <c r="G64" s="17"/>
      <c r="H64" s="17"/>
      <c r="I64" s="10"/>
      <c r="K64" s="16"/>
      <c r="L64" s="69" t="s">
        <v>1955</v>
      </c>
      <c r="M64" s="69">
        <v>15</v>
      </c>
      <c r="N64" s="70">
        <v>150000</v>
      </c>
      <c r="O64" s="70">
        <f t="shared" ref="O64:O65" si="1">M64*N64</f>
        <v>2250000</v>
      </c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16"/>
      <c r="D65" s="16">
        <v>-64000000</v>
      </c>
      <c r="E65" s="9">
        <f t="shared" si="0"/>
        <v>2752000</v>
      </c>
      <c r="F65" s="16"/>
      <c r="G65" s="16"/>
      <c r="H65" s="16"/>
      <c r="I65" s="1" t="s">
        <v>557</v>
      </c>
      <c r="K65" s="16"/>
      <c r="L65" s="16" t="s">
        <v>1955</v>
      </c>
      <c r="M65" s="1">
        <v>12</v>
      </c>
      <c r="N65" s="70">
        <v>150000</v>
      </c>
      <c r="O65" s="70">
        <f t="shared" si="1"/>
        <v>1800000</v>
      </c>
    </row>
    <row r="66" spans="3:18">
      <c r="C66" s="16"/>
      <c r="D66" s="18">
        <v>-2000000</v>
      </c>
      <c r="E66" s="8">
        <f t="shared" si="0"/>
        <v>752000</v>
      </c>
      <c r="F66" s="16"/>
      <c r="G66" s="16"/>
      <c r="H66" s="16"/>
      <c r="I66" s="2" t="s">
        <v>1772</v>
      </c>
      <c r="L66" s="1" t="s">
        <v>1954</v>
      </c>
      <c r="M66" s="1">
        <v>1</v>
      </c>
      <c r="N66" s="20">
        <v>60000</v>
      </c>
      <c r="O66" s="20">
        <f>M66*N66</f>
        <v>60000</v>
      </c>
    </row>
    <row r="67" spans="3:18">
      <c r="C67" s="16"/>
      <c r="D67" s="17"/>
      <c r="E67" s="9">
        <f t="shared" si="0"/>
        <v>752000</v>
      </c>
      <c r="F67" s="16"/>
      <c r="G67" s="16"/>
      <c r="H67" s="16"/>
      <c r="J67" s="4"/>
      <c r="O67" s="20">
        <f>SUM(O63:O66)</f>
        <v>6510000</v>
      </c>
    </row>
    <row r="68" spans="3:18">
      <c r="C68" s="16"/>
      <c r="D68" s="16"/>
      <c r="E68" s="9">
        <f t="shared" si="0"/>
        <v>752000</v>
      </c>
      <c r="F68" s="16"/>
      <c r="G68" s="16"/>
      <c r="H68" s="16"/>
      <c r="J68" s="4"/>
      <c r="K68" s="2"/>
      <c r="L68" s="20"/>
      <c r="O68" s="20">
        <v>-6000000</v>
      </c>
      <c r="P68" s="2">
        <v>45244</v>
      </c>
      <c r="Q68" s="10" t="s">
        <v>1962</v>
      </c>
      <c r="R68" s="10"/>
    </row>
    <row r="69" spans="3:18">
      <c r="C69" s="16"/>
      <c r="D69" s="16"/>
      <c r="E69" s="8">
        <f t="shared" si="0"/>
        <v>752000</v>
      </c>
      <c r="F69" s="16"/>
      <c r="G69" s="16"/>
      <c r="H69" s="16"/>
      <c r="J69" s="32"/>
      <c r="K69" s="17"/>
      <c r="L69" s="10"/>
      <c r="M69" s="10"/>
      <c r="O69" s="20">
        <f>SUM(O67:O68)</f>
        <v>510000</v>
      </c>
      <c r="P69" s="1" t="s">
        <v>1964</v>
      </c>
    </row>
    <row r="70" spans="3:18">
      <c r="C70" s="4"/>
      <c r="D70" s="16"/>
      <c r="E70" s="9">
        <f t="shared" si="0"/>
        <v>752000</v>
      </c>
      <c r="F70" s="16"/>
      <c r="G70" s="16"/>
      <c r="H70" s="16"/>
      <c r="J70" s="32"/>
      <c r="K70" s="17"/>
      <c r="L70" s="16" t="s">
        <v>1955</v>
      </c>
      <c r="M70" s="10">
        <v>21</v>
      </c>
      <c r="N70" s="70">
        <v>150000</v>
      </c>
      <c r="O70" s="20">
        <f>M70*N70</f>
        <v>3150000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0"/>
      <c r="M71" s="10"/>
      <c r="O71" s="20">
        <f>SUM(O69:O70)</f>
        <v>3660000</v>
      </c>
    </row>
    <row r="72" spans="3:18">
      <c r="C72" s="4"/>
      <c r="D72" s="4"/>
      <c r="E72" s="8"/>
      <c r="F72" s="4"/>
      <c r="G72" s="4"/>
      <c r="H72" s="17"/>
      <c r="J72" s="32"/>
      <c r="K72" s="17"/>
      <c r="L72" s="10"/>
      <c r="M72" s="10"/>
      <c r="O72" s="20">
        <v>-1500000</v>
      </c>
      <c r="P72" s="2">
        <v>45260</v>
      </c>
      <c r="Q72" s="1" t="s">
        <v>711</v>
      </c>
    </row>
    <row r="73" spans="3:18">
      <c r="C73" s="4"/>
      <c r="D73" s="4"/>
      <c r="E73" s="8"/>
      <c r="F73" s="4"/>
      <c r="G73" s="4"/>
      <c r="J73" s="32"/>
      <c r="K73" s="17"/>
      <c r="L73" s="10"/>
      <c r="M73" s="10"/>
      <c r="O73" s="55">
        <f>SUM(O71:O72)</f>
        <v>2160000</v>
      </c>
      <c r="P73" s="19" t="s">
        <v>1957</v>
      </c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v>-2160000</v>
      </c>
      <c r="P74" s="2">
        <v>45260</v>
      </c>
      <c r="Q74" s="1" t="s">
        <v>1963</v>
      </c>
    </row>
    <row r="75" spans="3:18">
      <c r="C75" s="4"/>
      <c r="D75" s="4"/>
      <c r="E75" s="8"/>
      <c r="F75" s="4"/>
      <c r="G75" s="4"/>
      <c r="J75" s="10"/>
      <c r="K75" s="17"/>
      <c r="L75" s="10"/>
      <c r="M75" s="10"/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</row>
    <row r="77" spans="3:18">
      <c r="E77" s="7"/>
      <c r="H77" s="17"/>
      <c r="I77" s="10"/>
      <c r="J77" s="10"/>
      <c r="K77" s="17"/>
      <c r="L77" s="10"/>
      <c r="M77" s="10"/>
    </row>
    <row r="78" spans="3:18">
      <c r="E78" s="7"/>
      <c r="H78" s="17"/>
      <c r="I78" s="10"/>
      <c r="J78" s="10"/>
      <c r="K78" s="17"/>
      <c r="L78" s="10"/>
      <c r="M78" s="10"/>
    </row>
    <row r="79" spans="3:18">
      <c r="E79" s="7"/>
      <c r="H79" s="17"/>
      <c r="I79" s="10"/>
      <c r="J79" s="10"/>
      <c r="K79" s="17"/>
      <c r="L79" s="10"/>
      <c r="M79" s="10"/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85.xml><?xml version="1.0" encoding="utf-8"?>
<worksheet xmlns="http://schemas.openxmlformats.org/spreadsheetml/2006/main" xmlns:r="http://schemas.openxmlformats.org/officeDocument/2006/relationships">
  <dimension ref="A2:AB100"/>
  <sheetViews>
    <sheetView topLeftCell="C1" workbookViewId="0">
      <selection activeCell="I24" sqref="I24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66788250</v>
      </c>
      <c r="F4" s="29">
        <v>0</v>
      </c>
      <c r="G4" s="13"/>
      <c r="H4" s="22">
        <v>994000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48"/>
      <c r="D5" s="48"/>
      <c r="E5" s="9">
        <f>E4+C5+D5</f>
        <v>66788250</v>
      </c>
      <c r="F5" s="54"/>
      <c r="G5" s="48"/>
      <c r="H5" s="36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2">
        <v>45294</v>
      </c>
      <c r="C6" s="16"/>
      <c r="D6" s="16">
        <v>-166600</v>
      </c>
      <c r="E6" s="8">
        <f>E5+C6+D6</f>
        <v>66621650</v>
      </c>
      <c r="F6" s="17">
        <v>-166600</v>
      </c>
      <c r="G6" s="17"/>
      <c r="H6" s="17"/>
      <c r="I6" s="1" t="s">
        <v>1974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45300</v>
      </c>
      <c r="C7" s="17"/>
      <c r="D7" s="17"/>
      <c r="E7" s="9">
        <f t="shared" ref="E7:E70" si="0">E6+C7+D7</f>
        <v>66621650</v>
      </c>
      <c r="F7" s="17"/>
      <c r="G7" s="17"/>
      <c r="H7" s="17">
        <v>-82100</v>
      </c>
      <c r="I7" s="1" t="s">
        <v>62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45300</v>
      </c>
      <c r="C8" s="17"/>
      <c r="D8" s="17">
        <v>-25000</v>
      </c>
      <c r="E8" s="9">
        <f>E7+C8+D8</f>
        <v>66596650</v>
      </c>
      <c r="F8" s="17">
        <v>-25000</v>
      </c>
      <c r="G8" s="17"/>
      <c r="H8" s="17"/>
      <c r="I8" s="10" t="s">
        <v>1975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45302</v>
      </c>
      <c r="C9" s="17"/>
      <c r="D9" s="17">
        <v>-45000</v>
      </c>
      <c r="E9" s="9">
        <f t="shared" si="0"/>
        <v>66551650</v>
      </c>
      <c r="F9" s="17">
        <v>-45000</v>
      </c>
      <c r="G9" s="17"/>
      <c r="H9" s="17"/>
      <c r="I9" s="1" t="s">
        <v>1976</v>
      </c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45302</v>
      </c>
      <c r="C10" s="17"/>
      <c r="D10" s="17">
        <v>-35000</v>
      </c>
      <c r="E10" s="9">
        <f t="shared" si="0"/>
        <v>66516650</v>
      </c>
      <c r="F10" s="17">
        <v>-35000</v>
      </c>
      <c r="G10" s="17"/>
      <c r="H10" s="17"/>
      <c r="I10" s="10" t="s">
        <v>1977</v>
      </c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2">
        <v>45306</v>
      </c>
      <c r="C11" s="17"/>
      <c r="D11" s="17"/>
      <c r="E11" s="9">
        <f t="shared" si="0"/>
        <v>66516650</v>
      </c>
      <c r="F11" s="17"/>
      <c r="G11" s="17"/>
      <c r="H11" s="17">
        <v>80000</v>
      </c>
      <c r="I11" s="10" t="s">
        <v>1978</v>
      </c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2">
        <v>45306</v>
      </c>
      <c r="C12" s="17">
        <v>25000</v>
      </c>
      <c r="D12" s="17"/>
      <c r="E12" s="9">
        <f t="shared" si="0"/>
        <v>66541650</v>
      </c>
      <c r="F12" s="17"/>
      <c r="G12" s="17"/>
      <c r="H12" s="17"/>
      <c r="I12" s="10" t="s">
        <v>1979</v>
      </c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45306</v>
      </c>
      <c r="C13" s="17"/>
      <c r="D13" s="17">
        <v>-5700</v>
      </c>
      <c r="E13" s="9">
        <f t="shared" si="0"/>
        <v>66535950</v>
      </c>
      <c r="F13" s="17">
        <v>-5700</v>
      </c>
      <c r="G13" s="17"/>
      <c r="H13" s="17"/>
      <c r="I13" s="1" t="s">
        <v>201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45307</v>
      </c>
      <c r="C14" s="17"/>
      <c r="D14" s="17">
        <v>-60000</v>
      </c>
      <c r="E14" s="9">
        <f t="shared" si="0"/>
        <v>66475950</v>
      </c>
      <c r="F14" s="17">
        <v>-60000</v>
      </c>
      <c r="G14" s="17"/>
      <c r="H14" s="17"/>
      <c r="I14" s="1" t="s">
        <v>1996</v>
      </c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2">
        <v>45310</v>
      </c>
      <c r="C15" s="17">
        <v>285000</v>
      </c>
      <c r="D15" s="17"/>
      <c r="E15" s="9">
        <f t="shared" si="0"/>
        <v>66760950</v>
      </c>
      <c r="F15" s="17"/>
      <c r="G15" s="17"/>
      <c r="H15" s="17"/>
      <c r="I15" s="1" t="s">
        <v>1980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2">
        <v>45313</v>
      </c>
      <c r="C16" s="17"/>
      <c r="D16" s="17"/>
      <c r="E16" s="9">
        <f t="shared" si="0"/>
        <v>66760950</v>
      </c>
      <c r="F16" s="17"/>
      <c r="G16" s="17"/>
      <c r="H16" s="17">
        <v>-702600</v>
      </c>
      <c r="I16" s="10" t="s">
        <v>1981</v>
      </c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2">
        <v>45313</v>
      </c>
      <c r="C17" s="17">
        <v>66000</v>
      </c>
      <c r="D17" s="17"/>
      <c r="E17" s="9">
        <f t="shared" si="0"/>
        <v>66826950</v>
      </c>
      <c r="F17" s="17"/>
      <c r="G17" s="17"/>
      <c r="H17" s="17"/>
      <c r="I17" s="10" t="s">
        <v>1979</v>
      </c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2">
        <v>45314</v>
      </c>
      <c r="C18" s="17">
        <v>1800000</v>
      </c>
      <c r="D18" s="17"/>
      <c r="E18" s="9">
        <f t="shared" si="0"/>
        <v>68626950</v>
      </c>
      <c r="F18" s="17"/>
      <c r="G18" s="17"/>
      <c r="H18" s="17"/>
      <c r="I18" s="1" t="s">
        <v>1353</v>
      </c>
      <c r="J18" s="50"/>
      <c r="K18" s="69"/>
      <c r="L18" s="70"/>
      <c r="M18" s="73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45314</v>
      </c>
      <c r="C19" s="17">
        <v>50000</v>
      </c>
      <c r="D19" s="17"/>
      <c r="E19" s="9">
        <f t="shared" si="0"/>
        <v>68676950</v>
      </c>
      <c r="F19" s="17"/>
      <c r="G19" s="17"/>
      <c r="H19" s="17"/>
      <c r="I19" s="10" t="s">
        <v>1979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45314</v>
      </c>
      <c r="C20" s="17"/>
      <c r="D20" s="17"/>
      <c r="E20" s="9">
        <f t="shared" si="0"/>
        <v>68676950</v>
      </c>
      <c r="F20" s="17"/>
      <c r="G20" s="17"/>
      <c r="H20" s="17">
        <v>285000</v>
      </c>
      <c r="I20" s="1" t="s">
        <v>1982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2">
        <v>45316</v>
      </c>
      <c r="C21" s="17"/>
      <c r="D21" s="17">
        <v>-30000</v>
      </c>
      <c r="E21" s="9">
        <f t="shared" si="0"/>
        <v>68646950</v>
      </c>
      <c r="F21" s="17"/>
      <c r="G21" s="17"/>
      <c r="H21" s="17"/>
      <c r="I21" s="1" t="s">
        <v>1983</v>
      </c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2">
        <v>45317</v>
      </c>
      <c r="C22" s="17">
        <v>1173000</v>
      </c>
      <c r="D22" s="17"/>
      <c r="E22" s="9">
        <f t="shared" si="0"/>
        <v>69819950</v>
      </c>
      <c r="F22" s="17"/>
      <c r="G22" s="17"/>
      <c r="H22" s="17"/>
      <c r="I22" s="10" t="s">
        <v>1985</v>
      </c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">
        <v>45317</v>
      </c>
      <c r="C23" s="17"/>
      <c r="D23" s="17"/>
      <c r="E23" s="9">
        <f t="shared" si="0"/>
        <v>69819950</v>
      </c>
      <c r="F23" s="17"/>
      <c r="G23" s="17"/>
      <c r="H23" s="17">
        <v>6456000</v>
      </c>
      <c r="I23" s="1" t="s">
        <v>1986</v>
      </c>
      <c r="J23" s="50"/>
      <c r="K23" s="70"/>
      <c r="L23" s="47"/>
      <c r="M23" s="73"/>
      <c r="N23" s="72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>
        <v>45320</v>
      </c>
      <c r="C24" s="17">
        <v>180000</v>
      </c>
      <c r="D24" s="17"/>
      <c r="E24" s="9">
        <f t="shared" si="0"/>
        <v>69999950</v>
      </c>
      <c r="F24" s="17"/>
      <c r="G24" s="17"/>
      <c r="H24" s="16"/>
      <c r="I24" s="1" t="s">
        <v>1987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45321</v>
      </c>
      <c r="C25" s="17"/>
      <c r="D25" s="17"/>
      <c r="E25" s="9">
        <f t="shared" si="0"/>
        <v>69999950</v>
      </c>
      <c r="F25" s="17"/>
      <c r="G25" s="17"/>
      <c r="H25" s="17">
        <v>-377300</v>
      </c>
      <c r="I25" s="10" t="s">
        <v>610</v>
      </c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2">
        <v>45321</v>
      </c>
      <c r="C26" s="17"/>
      <c r="D26" s="17"/>
      <c r="E26" s="9">
        <f t="shared" si="0"/>
        <v>69999950</v>
      </c>
      <c r="F26" s="17"/>
      <c r="G26" s="17"/>
      <c r="H26" s="17">
        <v>-377300</v>
      </c>
      <c r="I26" s="1" t="s">
        <v>1989</v>
      </c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45321</v>
      </c>
      <c r="C27" s="17"/>
      <c r="D27" s="17"/>
      <c r="E27" s="9">
        <f>E26+C27+D27</f>
        <v>69999950</v>
      </c>
      <c r="F27" s="17"/>
      <c r="G27" s="17"/>
      <c r="H27" s="17">
        <v>-200100</v>
      </c>
      <c r="I27" s="10" t="s">
        <v>917</v>
      </c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45321</v>
      </c>
      <c r="C28" s="17"/>
      <c r="D28" s="17">
        <v>-21000</v>
      </c>
      <c r="E28" s="9">
        <f>E27+C28+D28</f>
        <v>69978950</v>
      </c>
      <c r="F28" s="17"/>
      <c r="G28" s="17"/>
      <c r="H28" s="17"/>
      <c r="I28" s="10" t="s">
        <v>1990</v>
      </c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/>
      <c r="C29" s="17"/>
      <c r="D29" s="17"/>
      <c r="E29" s="9">
        <f t="shared" si="0"/>
        <v>69978950</v>
      </c>
      <c r="F29" s="17"/>
      <c r="G29" s="17"/>
      <c r="H29" s="16"/>
      <c r="I29" s="10"/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17"/>
      <c r="D30" s="17"/>
      <c r="E30" s="9">
        <f t="shared" si="0"/>
        <v>69978950</v>
      </c>
      <c r="F30" s="17">
        <f>SUM(F4:F29)</f>
        <v>-337300</v>
      </c>
      <c r="G30" s="17"/>
      <c r="H30" s="17">
        <f>SUM(H4:H29)</f>
        <v>6075600</v>
      </c>
      <c r="I30" s="10"/>
      <c r="L30" s="84" t="s">
        <v>444</v>
      </c>
      <c r="M30" s="67">
        <f>SUM(M27:M29)</f>
        <v>40000000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17"/>
      <c r="D31" s="17"/>
      <c r="E31" s="9">
        <f t="shared" si="0"/>
        <v>69978950</v>
      </c>
      <c r="F31" s="17"/>
      <c r="G31" s="17"/>
      <c r="H31" s="17">
        <f>H30-F30</f>
        <v>6412900</v>
      </c>
      <c r="I31" s="10"/>
      <c r="L31" s="20"/>
      <c r="M31" s="69"/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17"/>
      <c r="D32" s="17"/>
      <c r="E32" s="9">
        <f t="shared" si="0"/>
        <v>69978950</v>
      </c>
      <c r="F32" s="17"/>
      <c r="G32" s="17"/>
      <c r="H32" s="17"/>
      <c r="I32" s="10"/>
      <c r="L32" s="20"/>
      <c r="M32" s="72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/>
      <c r="E33" s="9">
        <f t="shared" si="0"/>
        <v>69978950</v>
      </c>
      <c r="F33" s="17"/>
      <c r="G33" s="17"/>
      <c r="H33" s="16">
        <v>-3000000</v>
      </c>
      <c r="I33" s="10" t="s">
        <v>41</v>
      </c>
      <c r="J33" s="20"/>
      <c r="L33" s="2">
        <v>45071</v>
      </c>
      <c r="M33" s="70">
        <v>-203200</v>
      </c>
      <c r="N33" s="1" t="s">
        <v>1830</v>
      </c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17"/>
      <c r="D34" s="17">
        <v>-3000000</v>
      </c>
      <c r="E34" s="9">
        <f t="shared" si="0"/>
        <v>66978950</v>
      </c>
      <c r="F34" s="10"/>
      <c r="G34" s="10"/>
      <c r="H34" s="17"/>
      <c r="I34" s="10" t="s">
        <v>42</v>
      </c>
      <c r="J34" s="20"/>
      <c r="L34" s="2">
        <v>45072</v>
      </c>
      <c r="M34" s="70">
        <v>-200000</v>
      </c>
      <c r="N34" s="1" t="s">
        <v>1831</v>
      </c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17"/>
      <c r="D35" s="17"/>
      <c r="E35" s="9">
        <f t="shared" si="0"/>
        <v>66978950</v>
      </c>
      <c r="H35" s="17"/>
      <c r="I35" s="10"/>
      <c r="J35" s="20"/>
      <c r="L35" s="2">
        <v>45079</v>
      </c>
      <c r="M35" s="70">
        <v>-200000</v>
      </c>
      <c r="N35" s="1" t="s">
        <v>1842</v>
      </c>
      <c r="O35" s="69"/>
      <c r="P35" s="70"/>
      <c r="Q35" s="70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28" t="s">
        <v>47</v>
      </c>
      <c r="C36" s="22"/>
      <c r="D36" s="22"/>
      <c r="E36" s="14">
        <f>E35+C36+D36</f>
        <v>66978950</v>
      </c>
      <c r="F36" s="22"/>
      <c r="G36" s="22"/>
      <c r="H36" s="22">
        <f>H31+H33</f>
        <v>3412900</v>
      </c>
      <c r="J36" s="20"/>
      <c r="K36" s="70"/>
      <c r="L36" s="47">
        <v>45170</v>
      </c>
      <c r="M36" s="70">
        <v>-66000</v>
      </c>
      <c r="N36" s="1" t="s">
        <v>1900</v>
      </c>
      <c r="O36" s="69"/>
      <c r="P36" s="70"/>
      <c r="Q36" s="70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">
        <f t="shared" si="0"/>
        <v>66978950</v>
      </c>
      <c r="F37" s="17"/>
      <c r="G37" s="17"/>
      <c r="H37" s="17"/>
      <c r="I37" s="10"/>
      <c r="J37" s="20"/>
      <c r="K37" s="70"/>
      <c r="L37" s="69"/>
      <c r="M37" s="69"/>
      <c r="N37" s="69"/>
      <c r="O37" s="69"/>
      <c r="P37" s="69"/>
      <c r="Q37" s="70"/>
      <c r="R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9"/>
      <c r="C38" s="36"/>
      <c r="D38" s="36"/>
      <c r="E38" s="9">
        <f>E37+C38+D38</f>
        <v>66978950</v>
      </c>
      <c r="F38" s="36"/>
      <c r="G38" s="36"/>
      <c r="H38" s="17"/>
      <c r="I38" s="10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17"/>
      <c r="D39" s="17"/>
      <c r="E39" s="9">
        <f t="shared" si="0"/>
        <v>66978950</v>
      </c>
      <c r="F39" s="17"/>
      <c r="G39" s="17"/>
      <c r="H39" s="16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 t="shared" si="0"/>
        <v>66978950</v>
      </c>
      <c r="F40" s="17"/>
      <c r="G40" s="17"/>
      <c r="H40" s="17"/>
      <c r="I40" s="10"/>
      <c r="K40" s="69"/>
      <c r="L40" s="69"/>
      <c r="M40" s="69"/>
      <c r="N40" s="72"/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>E40+C41+D41</f>
        <v>66978950</v>
      </c>
      <c r="F41" s="17"/>
      <c r="G41" s="17"/>
      <c r="H41" s="16"/>
      <c r="I41" s="10"/>
      <c r="L41" s="2">
        <v>45128</v>
      </c>
      <c r="M41" s="70">
        <v>-600000</v>
      </c>
      <c r="N41" s="34" t="s">
        <v>1869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8">
        <f>E41+C42+D42</f>
        <v>66978950</v>
      </c>
      <c r="F42" s="17"/>
      <c r="G42" s="17"/>
      <c r="H42" s="16"/>
      <c r="I42" s="10"/>
      <c r="L42" s="2">
        <v>45134</v>
      </c>
      <c r="M42" s="70">
        <v>-200000</v>
      </c>
      <c r="N42" s="34" t="s">
        <v>1870</v>
      </c>
      <c r="P42" s="20"/>
      <c r="R42" s="2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>E42+C43+D43</f>
        <v>66978950</v>
      </c>
      <c r="F43" s="17"/>
      <c r="G43" s="17"/>
      <c r="H43" s="16"/>
      <c r="I43" s="10"/>
      <c r="L43" s="2">
        <v>45160</v>
      </c>
      <c r="M43" s="70">
        <v>-500000</v>
      </c>
      <c r="N43" s="10" t="s">
        <v>1889</v>
      </c>
      <c r="P43" s="20"/>
      <c r="Q43" s="4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66978950</v>
      </c>
      <c r="F44" s="17"/>
      <c r="G44" s="17"/>
      <c r="H44" s="17"/>
      <c r="I44" s="10"/>
      <c r="K44" s="69"/>
      <c r="L44" s="2">
        <v>45160</v>
      </c>
      <c r="M44" s="70">
        <v>-500000</v>
      </c>
      <c r="N44" s="10" t="s">
        <v>1890</v>
      </c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66978950</v>
      </c>
      <c r="F45" s="17"/>
      <c r="G45" s="17"/>
      <c r="H45" s="17"/>
      <c r="I45" s="10"/>
      <c r="K45" s="69"/>
      <c r="L45" s="47">
        <v>45163</v>
      </c>
      <c r="M45" s="70">
        <v>-480000</v>
      </c>
      <c r="N45" s="69" t="s">
        <v>1895</v>
      </c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66978950</v>
      </c>
      <c r="F46" s="17"/>
      <c r="G46" s="17"/>
      <c r="H46" s="17"/>
      <c r="I46" s="10"/>
      <c r="K46" s="69"/>
      <c r="L46" s="47">
        <v>45163</v>
      </c>
      <c r="M46" s="70">
        <v>-9000</v>
      </c>
      <c r="N46" s="10" t="s">
        <v>1896</v>
      </c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66978950</v>
      </c>
      <c r="F47" s="17"/>
      <c r="G47" s="17"/>
      <c r="H47" s="17"/>
      <c r="I47" s="10"/>
      <c r="J47" s="20"/>
      <c r="K47" s="70"/>
      <c r="L47" s="47">
        <v>45170</v>
      </c>
      <c r="M47" s="70">
        <v>-500000</v>
      </c>
      <c r="N47" s="10" t="s">
        <v>1901</v>
      </c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66978950</v>
      </c>
      <c r="F48" s="17"/>
      <c r="G48" s="17"/>
      <c r="H48" s="17"/>
      <c r="I48" s="10"/>
      <c r="J48" s="20"/>
      <c r="K48" s="70"/>
      <c r="L48" s="47">
        <v>45173</v>
      </c>
      <c r="M48" s="70">
        <v>-40000</v>
      </c>
      <c r="N48" s="69" t="s">
        <v>1895</v>
      </c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66978950</v>
      </c>
      <c r="F49" s="17"/>
      <c r="G49" s="17"/>
      <c r="H49" s="16"/>
      <c r="I49" s="10"/>
      <c r="J49" s="20"/>
      <c r="K49" s="70"/>
      <c r="L49" s="47">
        <v>45173</v>
      </c>
      <c r="M49" s="70">
        <v>-244000</v>
      </c>
      <c r="N49" s="10" t="s">
        <v>1902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66978950</v>
      </c>
      <c r="F50" s="17"/>
      <c r="G50" s="17"/>
      <c r="H50" s="17"/>
      <c r="I50" s="10"/>
      <c r="J50" s="20"/>
      <c r="K50" s="70"/>
      <c r="L50" s="47">
        <v>45183</v>
      </c>
      <c r="M50" s="70">
        <v>-140000</v>
      </c>
      <c r="N50" s="19" t="s">
        <v>1905</v>
      </c>
      <c r="O50" s="76"/>
      <c r="P50" s="76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66978950</v>
      </c>
      <c r="F51" s="17"/>
      <c r="G51" s="17"/>
      <c r="H51" s="17"/>
      <c r="I51" s="10"/>
      <c r="K51" s="69"/>
      <c r="L51" s="47">
        <v>45194</v>
      </c>
      <c r="M51" s="70">
        <v>-25100</v>
      </c>
      <c r="N51" s="10" t="s">
        <v>1907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66978950</v>
      </c>
      <c r="F52" s="17"/>
      <c r="G52" s="17"/>
      <c r="H52" s="17">
        <v>1050000</v>
      </c>
      <c r="I52" s="10" t="s">
        <v>1739</v>
      </c>
      <c r="J52" s="1" t="s">
        <v>1835</v>
      </c>
      <c r="K52" s="69"/>
      <c r="L52" s="47">
        <v>45230</v>
      </c>
      <c r="M52" s="70">
        <v>-7300</v>
      </c>
      <c r="N52" s="10" t="s">
        <v>1933</v>
      </c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66978950</v>
      </c>
      <c r="F53" s="17"/>
      <c r="G53" s="17"/>
      <c r="H53" s="17"/>
      <c r="K53" s="69"/>
      <c r="L53" s="47">
        <v>45233</v>
      </c>
      <c r="M53" s="70">
        <v>-10000</v>
      </c>
      <c r="N53" s="69" t="s">
        <v>1938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66978950</v>
      </c>
      <c r="F54" s="17"/>
      <c r="G54" s="17"/>
      <c r="H54" s="16"/>
      <c r="K54" s="69"/>
      <c r="L54" s="47">
        <v>45233</v>
      </c>
      <c r="M54" s="70">
        <v>-10000</v>
      </c>
      <c r="N54" s="69" t="s">
        <v>1938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66978950</v>
      </c>
      <c r="F55" s="17"/>
      <c r="G55" s="17"/>
      <c r="H55" s="16"/>
      <c r="J55" s="10"/>
      <c r="K55" s="69"/>
      <c r="L55" s="47">
        <v>45233</v>
      </c>
      <c r="M55" s="70">
        <v>-10400</v>
      </c>
      <c r="N55" s="10" t="s">
        <v>1940</v>
      </c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66978950</v>
      </c>
      <c r="F56" s="17"/>
      <c r="G56" s="17"/>
      <c r="H56" s="16"/>
      <c r="K56" s="69"/>
      <c r="L56" s="47">
        <v>45239</v>
      </c>
      <c r="M56" s="70">
        <v>-100000</v>
      </c>
      <c r="N56" s="1" t="s">
        <v>1943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0"/>
        <v>66978950</v>
      </c>
      <c r="F57" s="17"/>
      <c r="G57" s="17"/>
      <c r="H57" s="16"/>
      <c r="J57" s="10"/>
      <c r="K57" s="69"/>
      <c r="L57" s="47">
        <v>45251</v>
      </c>
      <c r="M57" s="70">
        <v>-13000</v>
      </c>
      <c r="N57" s="69" t="s">
        <v>1938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8">
        <f t="shared" si="0"/>
        <v>66978950</v>
      </c>
      <c r="F58" s="17"/>
      <c r="G58" s="17"/>
      <c r="H58" s="16"/>
      <c r="J58" s="10"/>
      <c r="K58" s="69"/>
      <c r="L58" s="47">
        <v>45254</v>
      </c>
      <c r="M58" s="70">
        <v>-15000</v>
      </c>
      <c r="N58" s="10" t="s">
        <v>1939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66978950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36"/>
      <c r="D60" s="36"/>
      <c r="E60" s="9">
        <f t="shared" si="0"/>
        <v>66978950</v>
      </c>
      <c r="F60" s="36"/>
      <c r="G60" s="36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66978950</v>
      </c>
      <c r="F61" s="17"/>
      <c r="G61" s="17"/>
      <c r="H61" s="16"/>
      <c r="J61" s="10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0"/>
        <v>66978950</v>
      </c>
      <c r="F62" s="17"/>
      <c r="G62" s="17"/>
      <c r="H62" s="16"/>
      <c r="J62" s="10"/>
      <c r="K62" s="69"/>
      <c r="L62" s="69" t="s">
        <v>1953</v>
      </c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43"/>
      <c r="D63" s="43">
        <v>-34950</v>
      </c>
      <c r="E63" s="8">
        <f t="shared" si="0"/>
        <v>66944000</v>
      </c>
      <c r="F63" s="43"/>
      <c r="G63" s="43"/>
      <c r="H63" s="43"/>
      <c r="I63" s="44" t="s">
        <v>263</v>
      </c>
      <c r="K63" s="17"/>
      <c r="L63" s="69" t="s">
        <v>1956</v>
      </c>
      <c r="M63" s="69">
        <v>24</v>
      </c>
      <c r="N63" s="70">
        <v>100000</v>
      </c>
      <c r="O63" s="70">
        <f>M63*N63</f>
        <v>2400000</v>
      </c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17"/>
      <c r="D64" s="17"/>
      <c r="E64" s="9">
        <f t="shared" si="0"/>
        <v>66944000</v>
      </c>
      <c r="F64" s="17"/>
      <c r="G64" s="17"/>
      <c r="H64" s="17"/>
      <c r="I64" s="10"/>
      <c r="K64" s="16"/>
      <c r="L64" s="69" t="s">
        <v>1955</v>
      </c>
      <c r="M64" s="69">
        <v>15</v>
      </c>
      <c r="N64" s="70">
        <v>150000</v>
      </c>
      <c r="O64" s="70">
        <f t="shared" ref="O64:O65" si="1">M64*N64</f>
        <v>2250000</v>
      </c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16"/>
      <c r="D65" s="16">
        <v>-60000000</v>
      </c>
      <c r="E65" s="9">
        <f t="shared" si="0"/>
        <v>6944000</v>
      </c>
      <c r="F65" s="16"/>
      <c r="G65" s="16"/>
      <c r="H65" s="16"/>
      <c r="I65" s="1" t="s">
        <v>557</v>
      </c>
      <c r="K65" s="16"/>
      <c r="L65" s="16" t="s">
        <v>1955</v>
      </c>
      <c r="M65" s="1">
        <v>12</v>
      </c>
      <c r="N65" s="70">
        <v>150000</v>
      </c>
      <c r="O65" s="70">
        <f t="shared" si="1"/>
        <v>1800000</v>
      </c>
    </row>
    <row r="66" spans="3:18">
      <c r="C66" s="16"/>
      <c r="D66" s="18">
        <v>-4000000</v>
      </c>
      <c r="E66" s="8">
        <f t="shared" si="0"/>
        <v>2944000</v>
      </c>
      <c r="F66" s="16"/>
      <c r="G66" s="16"/>
      <c r="H66" s="16"/>
      <c r="I66" s="2" t="s">
        <v>1772</v>
      </c>
      <c r="L66" s="1" t="s">
        <v>1954</v>
      </c>
      <c r="M66" s="1">
        <v>1</v>
      </c>
      <c r="N66" s="20">
        <v>60000</v>
      </c>
      <c r="O66" s="20">
        <f>M66*N66</f>
        <v>60000</v>
      </c>
    </row>
    <row r="67" spans="3:18">
      <c r="C67" s="16"/>
      <c r="D67" s="17"/>
      <c r="E67" s="9">
        <f t="shared" si="0"/>
        <v>2944000</v>
      </c>
      <c r="F67" s="16"/>
      <c r="G67" s="16"/>
      <c r="H67" s="16"/>
      <c r="J67" s="4"/>
      <c r="O67" s="20">
        <f>SUM(O63:O66)</f>
        <v>6510000</v>
      </c>
    </row>
    <row r="68" spans="3:18">
      <c r="C68" s="16"/>
      <c r="D68" s="16"/>
      <c r="E68" s="9">
        <f t="shared" si="0"/>
        <v>2944000</v>
      </c>
      <c r="F68" s="16"/>
      <c r="G68" s="16"/>
      <c r="H68" s="16"/>
      <c r="J68" s="4"/>
      <c r="K68" s="2"/>
      <c r="L68" s="20"/>
      <c r="O68" s="20">
        <v>-6000000</v>
      </c>
      <c r="P68" s="2">
        <v>45244</v>
      </c>
      <c r="Q68" s="10" t="s">
        <v>1962</v>
      </c>
      <c r="R68" s="10"/>
    </row>
    <row r="69" spans="3:18">
      <c r="C69" s="16"/>
      <c r="D69" s="16"/>
      <c r="E69" s="8">
        <f t="shared" si="0"/>
        <v>2944000</v>
      </c>
      <c r="F69" s="16"/>
      <c r="G69" s="16"/>
      <c r="H69" s="16"/>
      <c r="J69" s="32"/>
      <c r="K69" s="17"/>
      <c r="L69" s="10"/>
      <c r="M69" s="10"/>
      <c r="O69" s="20">
        <f>SUM(O67:O68)</f>
        <v>510000</v>
      </c>
      <c r="P69" s="1" t="s">
        <v>1964</v>
      </c>
    </row>
    <row r="70" spans="3:18">
      <c r="C70" s="4"/>
      <c r="D70" s="16"/>
      <c r="E70" s="9">
        <f t="shared" si="0"/>
        <v>2944000</v>
      </c>
      <c r="F70" s="16"/>
      <c r="G70" s="16"/>
      <c r="H70" s="16"/>
      <c r="J70" s="32"/>
      <c r="K70" s="17"/>
      <c r="L70" s="16" t="s">
        <v>1955</v>
      </c>
      <c r="M70" s="10">
        <v>21</v>
      </c>
      <c r="N70" s="70">
        <v>150000</v>
      </c>
      <c r="O70" s="20">
        <f>M70*N70</f>
        <v>3150000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0"/>
      <c r="M71" s="10"/>
      <c r="O71" s="20">
        <f>SUM(O69:O70)</f>
        <v>3660000</v>
      </c>
    </row>
    <row r="72" spans="3:18">
      <c r="C72" s="4"/>
      <c r="D72" s="4"/>
      <c r="E72" s="8"/>
      <c r="F72" s="4"/>
      <c r="G72" s="4"/>
      <c r="H72" s="17"/>
      <c r="J72" s="32"/>
      <c r="K72" s="17"/>
      <c r="L72" s="10"/>
      <c r="M72" s="10"/>
      <c r="O72" s="20">
        <v>-1500000</v>
      </c>
      <c r="P72" s="2">
        <v>45260</v>
      </c>
      <c r="Q72" s="1" t="s">
        <v>711</v>
      </c>
    </row>
    <row r="73" spans="3:18">
      <c r="C73" s="4"/>
      <c r="D73" s="4"/>
      <c r="E73" s="8"/>
      <c r="F73" s="4"/>
      <c r="G73" s="4"/>
      <c r="J73" s="32"/>
      <c r="K73" s="17"/>
      <c r="L73" s="10"/>
      <c r="M73" s="10"/>
      <c r="O73" s="55">
        <f>SUM(O71:O72)</f>
        <v>2160000</v>
      </c>
      <c r="P73" s="19" t="s">
        <v>1957</v>
      </c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v>-2160000</v>
      </c>
      <c r="P74" s="2">
        <v>45260</v>
      </c>
      <c r="Q74" s="1" t="s">
        <v>1963</v>
      </c>
    </row>
    <row r="75" spans="3:18">
      <c r="C75" s="4"/>
      <c r="D75" s="4"/>
      <c r="E75" s="8"/>
      <c r="F75" s="4"/>
      <c r="G75" s="4"/>
      <c r="J75" s="10"/>
      <c r="K75" s="17"/>
      <c r="L75" s="10"/>
      <c r="M75" s="10"/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</row>
    <row r="77" spans="3:18">
      <c r="E77" s="7"/>
      <c r="H77" s="17"/>
      <c r="I77" s="10"/>
      <c r="J77" s="10"/>
      <c r="K77" s="17"/>
      <c r="L77" s="10"/>
      <c r="M77" s="10"/>
    </row>
    <row r="78" spans="3:18">
      <c r="E78" s="7"/>
      <c r="H78" s="17"/>
      <c r="I78" s="10"/>
      <c r="J78" s="10"/>
      <c r="K78" s="17"/>
      <c r="L78" s="10"/>
      <c r="M78" s="10"/>
    </row>
    <row r="79" spans="3:18">
      <c r="E79" s="7"/>
      <c r="H79" s="17"/>
      <c r="I79" s="10"/>
      <c r="J79" s="10"/>
      <c r="K79" s="17"/>
      <c r="L79" s="10"/>
      <c r="M79" s="10"/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86.xml><?xml version="1.0" encoding="utf-8"?>
<worksheet xmlns="http://schemas.openxmlformats.org/spreadsheetml/2006/main" xmlns:r="http://schemas.openxmlformats.org/officeDocument/2006/relationships">
  <dimension ref="A2:AB100"/>
  <sheetViews>
    <sheetView topLeftCell="A28" workbookViewId="0">
      <selection activeCell="N50" sqref="N50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66978950</v>
      </c>
      <c r="F4" s="29">
        <v>0</v>
      </c>
      <c r="G4" s="13"/>
      <c r="H4" s="22">
        <v>3412900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48"/>
      <c r="D5" s="48"/>
      <c r="E5" s="9">
        <f>E4+C5+D5</f>
        <v>66978950</v>
      </c>
      <c r="F5" s="54"/>
      <c r="G5" s="48"/>
      <c r="H5" s="36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2">
        <v>45323</v>
      </c>
      <c r="C6" s="16"/>
      <c r="D6" s="16"/>
      <c r="E6" s="8">
        <f>E5+C6+D6</f>
        <v>66978950</v>
      </c>
      <c r="F6" s="17"/>
      <c r="G6" s="17"/>
      <c r="H6" s="17">
        <v>-2615000</v>
      </c>
      <c r="I6" s="1" t="s">
        <v>1991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45323</v>
      </c>
      <c r="C7" s="17">
        <v>400000</v>
      </c>
      <c r="D7" s="17"/>
      <c r="E7" s="9">
        <f t="shared" ref="E7:E70" si="0">E6+C7+D7</f>
        <v>67378950</v>
      </c>
      <c r="F7" s="17"/>
      <c r="G7" s="17"/>
      <c r="H7" s="17"/>
      <c r="I7" s="1" t="s">
        <v>1992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45324</v>
      </c>
      <c r="C8" s="17"/>
      <c r="D8" s="17">
        <v>-150000</v>
      </c>
      <c r="E8" s="9">
        <f>E7+C8+D8</f>
        <v>67228950</v>
      </c>
      <c r="F8" s="17"/>
      <c r="G8" s="17"/>
      <c r="H8" s="17"/>
      <c r="I8" s="10" t="s">
        <v>1993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45324</v>
      </c>
      <c r="C9" s="17"/>
      <c r="D9" s="17">
        <v>-9900</v>
      </c>
      <c r="E9" s="9">
        <f t="shared" si="0"/>
        <v>67219050</v>
      </c>
      <c r="F9" s="17"/>
      <c r="G9" s="17"/>
      <c r="H9" s="17"/>
      <c r="I9" s="1" t="s">
        <v>1994</v>
      </c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45324</v>
      </c>
      <c r="C10" s="17"/>
      <c r="D10" s="17">
        <v>-1800000</v>
      </c>
      <c r="E10" s="9">
        <f t="shared" si="0"/>
        <v>65419050</v>
      </c>
      <c r="F10" s="17"/>
      <c r="G10" s="17"/>
      <c r="H10" s="17"/>
      <c r="I10" s="10" t="s">
        <v>1995</v>
      </c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2">
        <v>45329</v>
      </c>
      <c r="C11" s="17"/>
      <c r="D11" s="17"/>
      <c r="E11" s="9">
        <f t="shared" si="0"/>
        <v>65419050</v>
      </c>
      <c r="F11" s="17"/>
      <c r="G11" s="17"/>
      <c r="H11" s="17">
        <v>175000</v>
      </c>
      <c r="I11" s="10" t="s">
        <v>1997</v>
      </c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2">
        <v>45330</v>
      </c>
      <c r="C12" s="17"/>
      <c r="D12" s="17"/>
      <c r="E12" s="9">
        <f t="shared" si="0"/>
        <v>65419050</v>
      </c>
      <c r="F12" s="17"/>
      <c r="G12" s="17"/>
      <c r="H12" s="17">
        <v>175000</v>
      </c>
      <c r="I12" s="10" t="s">
        <v>1998</v>
      </c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45330</v>
      </c>
      <c r="C13" s="17"/>
      <c r="D13" s="17">
        <v>-60000</v>
      </c>
      <c r="E13" s="9">
        <f t="shared" si="0"/>
        <v>65359050</v>
      </c>
      <c r="F13" s="17">
        <v>-60000</v>
      </c>
      <c r="G13" s="17"/>
      <c r="H13" s="17"/>
      <c r="I13" s="1" t="s">
        <v>2000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45330</v>
      </c>
      <c r="C14" s="17"/>
      <c r="D14" s="17"/>
      <c r="E14" s="9">
        <f t="shared" si="0"/>
        <v>65359050</v>
      </c>
      <c r="F14" s="17"/>
      <c r="G14" s="17"/>
      <c r="H14" s="17">
        <v>420000</v>
      </c>
      <c r="I14" s="1" t="s">
        <v>1999</v>
      </c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2">
        <v>45330</v>
      </c>
      <c r="C15" s="17"/>
      <c r="D15" s="17">
        <v>-58000</v>
      </c>
      <c r="E15" s="9">
        <f t="shared" si="0"/>
        <v>65301050</v>
      </c>
      <c r="F15" s="17">
        <v>-29000</v>
      </c>
      <c r="G15" s="17"/>
      <c r="H15" s="17"/>
      <c r="I15" s="1" t="s">
        <v>2008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2">
        <v>45330</v>
      </c>
      <c r="C16" s="17"/>
      <c r="D16" s="17">
        <v>-11000</v>
      </c>
      <c r="E16" s="9">
        <f t="shared" si="0"/>
        <v>65290050</v>
      </c>
      <c r="F16" s="17"/>
      <c r="G16" s="17"/>
      <c r="H16" s="17"/>
      <c r="I16" s="10" t="s">
        <v>2001</v>
      </c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2">
        <v>45331</v>
      </c>
      <c r="C17" s="17"/>
      <c r="D17" s="17">
        <v>-4400</v>
      </c>
      <c r="E17" s="9">
        <f t="shared" si="0"/>
        <v>65285650</v>
      </c>
      <c r="F17" s="17">
        <v>-4400</v>
      </c>
      <c r="G17" s="17"/>
      <c r="H17" s="17"/>
      <c r="I17" s="10" t="s">
        <v>2002</v>
      </c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2">
        <v>45331</v>
      </c>
      <c r="C18" s="17"/>
      <c r="D18" s="17">
        <v>-150000</v>
      </c>
      <c r="E18" s="9">
        <f t="shared" si="0"/>
        <v>65135650</v>
      </c>
      <c r="F18" s="17"/>
      <c r="G18" s="17"/>
      <c r="H18" s="17"/>
      <c r="I18" s="1" t="s">
        <v>2003</v>
      </c>
      <c r="J18" s="50"/>
      <c r="K18" s="69"/>
      <c r="L18" s="70"/>
      <c r="M18" s="70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45331</v>
      </c>
      <c r="C19" s="17">
        <v>200000</v>
      </c>
      <c r="D19" s="17"/>
      <c r="E19" s="9">
        <f t="shared" si="0"/>
        <v>65335650</v>
      </c>
      <c r="F19" s="17"/>
      <c r="G19" s="17"/>
      <c r="H19" s="17"/>
      <c r="I19" s="10" t="s">
        <v>1718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45334</v>
      </c>
      <c r="C20" s="17"/>
      <c r="D20" s="17">
        <v>-150000</v>
      </c>
      <c r="E20" s="9">
        <f t="shared" si="0"/>
        <v>65185650</v>
      </c>
      <c r="F20" s="17"/>
      <c r="G20" s="17"/>
      <c r="H20" s="17"/>
      <c r="I20" s="1" t="s">
        <v>2004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2">
        <v>45334</v>
      </c>
      <c r="C21" s="17"/>
      <c r="D21" s="17">
        <v>-43800</v>
      </c>
      <c r="E21" s="9">
        <f t="shared" si="0"/>
        <v>65141850</v>
      </c>
      <c r="F21" s="17"/>
      <c r="G21" s="17"/>
      <c r="H21" s="17"/>
      <c r="I21" s="1" t="s">
        <v>2005</v>
      </c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2">
        <v>45334</v>
      </c>
      <c r="C22" s="17"/>
      <c r="D22" s="17">
        <v>-47500</v>
      </c>
      <c r="E22" s="9">
        <f t="shared" si="0"/>
        <v>65094350</v>
      </c>
      <c r="F22" s="17">
        <v>-47500</v>
      </c>
      <c r="G22" s="17"/>
      <c r="H22" s="17"/>
      <c r="I22" s="10" t="s">
        <v>2006</v>
      </c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">
        <v>45334</v>
      </c>
      <c r="C23" s="17"/>
      <c r="D23" s="17">
        <v>-9000</v>
      </c>
      <c r="E23" s="9">
        <f t="shared" si="0"/>
        <v>65085350</v>
      </c>
      <c r="F23" s="17"/>
      <c r="G23" s="17"/>
      <c r="H23" s="17"/>
      <c r="I23" s="1" t="s">
        <v>2007</v>
      </c>
      <c r="J23" s="50"/>
      <c r="K23" s="70"/>
      <c r="L23" s="47"/>
      <c r="M23" s="70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>
        <v>45334</v>
      </c>
      <c r="C24" s="17"/>
      <c r="D24" s="17"/>
      <c r="E24" s="9">
        <f t="shared" si="0"/>
        <v>65085350</v>
      </c>
      <c r="F24" s="17"/>
      <c r="G24" s="17"/>
      <c r="H24" s="16">
        <v>-82100</v>
      </c>
      <c r="I24" s="1" t="s">
        <v>62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2">
        <v>45336</v>
      </c>
      <c r="C25" s="17"/>
      <c r="D25" s="17">
        <v>-25000</v>
      </c>
      <c r="E25" s="9">
        <f t="shared" si="0"/>
        <v>65060350</v>
      </c>
      <c r="F25" s="17">
        <v>-25000</v>
      </c>
      <c r="G25" s="17"/>
      <c r="H25" s="17"/>
      <c r="I25" s="1" t="s">
        <v>2009</v>
      </c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2">
        <v>45338</v>
      </c>
      <c r="C26" s="17"/>
      <c r="D26" s="17"/>
      <c r="E26" s="9">
        <f t="shared" si="0"/>
        <v>65060350</v>
      </c>
      <c r="F26" s="17"/>
      <c r="G26" s="17"/>
      <c r="H26" s="17">
        <v>-85900</v>
      </c>
      <c r="I26" s="10" t="s">
        <v>2010</v>
      </c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45338</v>
      </c>
      <c r="C27" s="17">
        <v>586000</v>
      </c>
      <c r="D27" s="17"/>
      <c r="E27" s="9">
        <f>E26+C27+D27</f>
        <v>65646350</v>
      </c>
      <c r="F27" s="17"/>
      <c r="G27" s="17"/>
      <c r="H27" s="17"/>
      <c r="I27" s="10" t="s">
        <v>2011</v>
      </c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45341</v>
      </c>
      <c r="C28" s="17"/>
      <c r="D28" s="17"/>
      <c r="E28" s="9">
        <f>E27+C28+D28</f>
        <v>65646350</v>
      </c>
      <c r="F28" s="17"/>
      <c r="G28" s="17"/>
      <c r="H28" s="17">
        <v>-141800</v>
      </c>
      <c r="I28" s="10" t="s">
        <v>2012</v>
      </c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45341</v>
      </c>
      <c r="C29" s="17"/>
      <c r="D29" s="17">
        <v>-23500</v>
      </c>
      <c r="E29" s="9">
        <f t="shared" si="0"/>
        <v>65622850</v>
      </c>
      <c r="F29" s="17"/>
      <c r="G29" s="17"/>
      <c r="H29" s="16"/>
      <c r="I29" s="10" t="s">
        <v>2013</v>
      </c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>
        <v>45341</v>
      </c>
      <c r="C30" s="17"/>
      <c r="D30" s="17">
        <v>-25000</v>
      </c>
      <c r="E30" s="9">
        <f t="shared" si="0"/>
        <v>65597850</v>
      </c>
      <c r="F30" s="17"/>
      <c r="G30" s="17"/>
      <c r="H30" s="17"/>
      <c r="I30" s="10" t="s">
        <v>2014</v>
      </c>
      <c r="L30" s="2">
        <v>45341</v>
      </c>
      <c r="M30" s="20">
        <v>10000000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>
        <v>45341</v>
      </c>
      <c r="C31" s="17">
        <v>400000</v>
      </c>
      <c r="D31" s="17"/>
      <c r="E31" s="9">
        <f t="shared" si="0"/>
        <v>65997850</v>
      </c>
      <c r="F31" s="17"/>
      <c r="G31" s="17"/>
      <c r="H31" s="17"/>
      <c r="I31" s="10" t="s">
        <v>2015</v>
      </c>
      <c r="L31" s="84" t="s">
        <v>444</v>
      </c>
      <c r="M31" s="67">
        <f>SUM(M27:M30)</f>
        <v>50000000</v>
      </c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>
        <v>45341</v>
      </c>
      <c r="C32" s="17">
        <v>10000000</v>
      </c>
      <c r="D32" s="17"/>
      <c r="E32" s="9">
        <f t="shared" si="0"/>
        <v>75997850</v>
      </c>
      <c r="F32" s="17"/>
      <c r="G32" s="17"/>
      <c r="H32" s="17"/>
      <c r="I32" s="10" t="s">
        <v>2016</v>
      </c>
      <c r="L32" s="20"/>
      <c r="M32" s="72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>
        <v>45343</v>
      </c>
      <c r="C33" s="17"/>
      <c r="D33" s="17"/>
      <c r="E33" s="9">
        <f t="shared" si="0"/>
        <v>75997850</v>
      </c>
      <c r="F33" s="17"/>
      <c r="G33" s="17"/>
      <c r="H33" s="16">
        <v>-224000</v>
      </c>
      <c r="I33" s="10" t="s">
        <v>1991</v>
      </c>
      <c r="J33" s="20"/>
      <c r="L33" s="2">
        <v>45071</v>
      </c>
      <c r="M33" s="70">
        <v>-203200</v>
      </c>
      <c r="N33" s="1" t="s">
        <v>1830</v>
      </c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>
        <v>45348</v>
      </c>
      <c r="C34" s="17"/>
      <c r="D34" s="17"/>
      <c r="E34" s="9">
        <f t="shared" si="0"/>
        <v>75997850</v>
      </c>
      <c r="F34" s="10"/>
      <c r="G34" s="10"/>
      <c r="H34" s="17">
        <v>315000</v>
      </c>
      <c r="I34" s="1" t="s">
        <v>2017</v>
      </c>
      <c r="J34" s="20"/>
      <c r="L34" s="2">
        <v>45072</v>
      </c>
      <c r="M34" s="70">
        <v>-200000</v>
      </c>
      <c r="N34" s="1" t="s">
        <v>1831</v>
      </c>
      <c r="O34" s="69"/>
      <c r="P34" s="70"/>
      <c r="Q34" s="70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>
        <v>45348</v>
      </c>
      <c r="C35" s="17"/>
      <c r="D35" s="17">
        <v>-300000</v>
      </c>
      <c r="E35" s="9">
        <f t="shared" si="0"/>
        <v>75697850</v>
      </c>
      <c r="H35" s="17"/>
      <c r="I35" s="10" t="s">
        <v>2018</v>
      </c>
      <c r="J35" s="20"/>
      <c r="L35" s="2">
        <v>45079</v>
      </c>
      <c r="M35" s="70">
        <v>-200000</v>
      </c>
      <c r="N35" s="1" t="s">
        <v>1842</v>
      </c>
      <c r="O35" s="69"/>
      <c r="P35" s="70"/>
      <c r="Q35" s="70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>
        <v>45349</v>
      </c>
      <c r="C36" s="17"/>
      <c r="D36" s="17"/>
      <c r="E36" s="9">
        <f>E35+C36+D36</f>
        <v>75697850</v>
      </c>
      <c r="F36" s="17"/>
      <c r="G36" s="17"/>
      <c r="H36" s="17">
        <v>-304100</v>
      </c>
      <c r="I36" s="1" t="s">
        <v>917</v>
      </c>
      <c r="J36" s="20"/>
      <c r="K36" s="70"/>
      <c r="L36" s="47">
        <v>45170</v>
      </c>
      <c r="M36" s="70">
        <v>-66000</v>
      </c>
      <c r="N36" s="1" t="s">
        <v>1900</v>
      </c>
      <c r="O36" s="69"/>
      <c r="P36" s="70"/>
      <c r="Q36" s="70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>
        <v>45350</v>
      </c>
      <c r="C37" s="17"/>
      <c r="D37" s="17"/>
      <c r="E37" s="9">
        <f t="shared" si="0"/>
        <v>75697850</v>
      </c>
      <c r="F37" s="17"/>
      <c r="G37" s="17"/>
      <c r="H37" s="17">
        <v>-377300</v>
      </c>
      <c r="I37" s="10" t="s">
        <v>632</v>
      </c>
      <c r="J37" s="20"/>
      <c r="K37" s="70"/>
      <c r="L37" s="69"/>
      <c r="M37" s="69"/>
      <c r="N37" s="69"/>
      <c r="O37" s="69"/>
      <c r="P37" s="69"/>
      <c r="Q37" s="70"/>
      <c r="R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>
        <v>45350</v>
      </c>
      <c r="C38" s="36"/>
      <c r="D38" s="36"/>
      <c r="E38" s="9">
        <f>E37+C38+D38</f>
        <v>75697850</v>
      </c>
      <c r="F38" s="36"/>
      <c r="G38" s="36"/>
      <c r="H38" s="17">
        <v>-377300</v>
      </c>
      <c r="I38" s="1" t="s">
        <v>2019</v>
      </c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>
        <v>45351</v>
      </c>
      <c r="C39" s="17"/>
      <c r="D39" s="17">
        <v>-12000</v>
      </c>
      <c r="E39" s="9">
        <f t="shared" si="0"/>
        <v>75685850</v>
      </c>
      <c r="F39" s="17"/>
      <c r="G39" s="17"/>
      <c r="H39" s="16"/>
      <c r="I39" s="1" t="s">
        <v>2020</v>
      </c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>
        <v>45351</v>
      </c>
      <c r="C40" s="17">
        <v>586000</v>
      </c>
      <c r="D40" s="17"/>
      <c r="E40" s="9">
        <f t="shared" si="0"/>
        <v>76271850</v>
      </c>
      <c r="F40" s="17"/>
      <c r="G40" s="17"/>
      <c r="H40" s="17"/>
      <c r="I40" s="10" t="s">
        <v>2021</v>
      </c>
      <c r="K40" s="69"/>
      <c r="L40" s="69"/>
      <c r="M40" s="69"/>
      <c r="N40" s="72"/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>E40+C41+D41</f>
        <v>76271850</v>
      </c>
      <c r="F41" s="17">
        <f>SUM(F4:F40)</f>
        <v>-165900</v>
      </c>
      <c r="G41" s="17"/>
      <c r="H41" s="16">
        <f>SUM(H4:H40)</f>
        <v>290400</v>
      </c>
      <c r="I41" s="10"/>
      <c r="L41" s="2">
        <v>45128</v>
      </c>
      <c r="M41" s="70">
        <v>-600000</v>
      </c>
      <c r="N41" s="34" t="s">
        <v>1869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8">
        <f>E41+C42+D42</f>
        <v>76271850</v>
      </c>
      <c r="F42" s="17"/>
      <c r="G42" s="17"/>
      <c r="H42" s="16">
        <f>H41-F41</f>
        <v>456300</v>
      </c>
      <c r="I42" s="10"/>
      <c r="L42" s="2">
        <v>45134</v>
      </c>
      <c r="M42" s="70">
        <v>-200000</v>
      </c>
      <c r="N42" s="34" t="s">
        <v>1870</v>
      </c>
      <c r="P42" s="20"/>
      <c r="R42" s="2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>E42+C43+D43</f>
        <v>76271850</v>
      </c>
      <c r="F43" s="17"/>
      <c r="G43" s="17"/>
      <c r="H43" s="16"/>
      <c r="I43" s="10"/>
      <c r="L43" s="2">
        <v>45160</v>
      </c>
      <c r="M43" s="70">
        <v>-500000</v>
      </c>
      <c r="N43" s="10" t="s">
        <v>1889</v>
      </c>
      <c r="P43" s="20"/>
      <c r="Q43" s="4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>
        <v>-3000000</v>
      </c>
      <c r="E44" s="9">
        <f t="shared" si="0"/>
        <v>73271850</v>
      </c>
      <c r="F44" s="17"/>
      <c r="G44" s="17"/>
      <c r="H44" s="17"/>
      <c r="I44" s="10" t="s">
        <v>41</v>
      </c>
      <c r="K44" s="69"/>
      <c r="L44" s="2">
        <v>45160</v>
      </c>
      <c r="M44" s="70">
        <v>-500000</v>
      </c>
      <c r="N44" s="10" t="s">
        <v>1890</v>
      </c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>
        <v>-3000000</v>
      </c>
      <c r="E45" s="9">
        <f t="shared" si="0"/>
        <v>70271850</v>
      </c>
      <c r="F45" s="17"/>
      <c r="G45" s="17"/>
      <c r="H45" s="17"/>
      <c r="I45" s="10" t="s">
        <v>42</v>
      </c>
      <c r="K45" s="69"/>
      <c r="L45" s="47">
        <v>45163</v>
      </c>
      <c r="M45" s="70">
        <v>-480000</v>
      </c>
      <c r="N45" s="69" t="s">
        <v>1895</v>
      </c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70271850</v>
      </c>
      <c r="F46" s="17"/>
      <c r="G46" s="17"/>
      <c r="H46" s="17"/>
      <c r="I46" s="10"/>
      <c r="K46" s="69"/>
      <c r="L46" s="47">
        <v>45163</v>
      </c>
      <c r="M46" s="70">
        <v>-9000</v>
      </c>
      <c r="N46" s="10" t="s">
        <v>1896</v>
      </c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28" t="s">
        <v>47</v>
      </c>
      <c r="C47" s="22"/>
      <c r="D47" s="22"/>
      <c r="E47" s="14">
        <f t="shared" si="0"/>
        <v>70271850</v>
      </c>
      <c r="F47" s="22"/>
      <c r="G47" s="22"/>
      <c r="H47" s="22">
        <f>H42</f>
        <v>456300</v>
      </c>
      <c r="I47" s="10"/>
      <c r="J47" s="20"/>
      <c r="K47" s="70"/>
      <c r="L47" s="47">
        <v>45170</v>
      </c>
      <c r="M47" s="70">
        <v>-500000</v>
      </c>
      <c r="N47" s="10" t="s">
        <v>1901</v>
      </c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70271850</v>
      </c>
      <c r="F48" s="17"/>
      <c r="G48" s="17"/>
      <c r="H48" s="17"/>
      <c r="I48" s="10"/>
      <c r="J48" s="20"/>
      <c r="K48" s="70"/>
      <c r="L48" s="47">
        <v>45173</v>
      </c>
      <c r="M48" s="70">
        <v>-40000</v>
      </c>
      <c r="N48" s="69" t="s">
        <v>1895</v>
      </c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70271850</v>
      </c>
      <c r="F49" s="17"/>
      <c r="G49" s="17"/>
      <c r="H49" s="16"/>
      <c r="I49" s="10"/>
      <c r="J49" s="20"/>
      <c r="K49" s="70"/>
      <c r="L49" s="47">
        <v>45173</v>
      </c>
      <c r="M49" s="70">
        <v>-244000</v>
      </c>
      <c r="N49" s="10" t="s">
        <v>1902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70271850</v>
      </c>
      <c r="F50" s="17"/>
      <c r="G50" s="17"/>
      <c r="H50" s="17"/>
      <c r="I50" s="10"/>
      <c r="J50" s="20"/>
      <c r="K50" s="70"/>
      <c r="L50" s="47">
        <v>45183</v>
      </c>
      <c r="M50" s="70">
        <v>-140000</v>
      </c>
      <c r="N50" s="19" t="s">
        <v>1905</v>
      </c>
      <c r="O50" s="76"/>
      <c r="P50" s="76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70271850</v>
      </c>
      <c r="F51" s="17"/>
      <c r="G51" s="17"/>
      <c r="H51" s="17"/>
      <c r="I51" s="10"/>
      <c r="K51" s="69"/>
      <c r="L51" s="47">
        <v>45194</v>
      </c>
      <c r="M51" s="70">
        <v>-25100</v>
      </c>
      <c r="N51" s="10" t="s">
        <v>1907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70271850</v>
      </c>
      <c r="F52" s="17"/>
      <c r="G52" s="17"/>
      <c r="H52" s="17">
        <v>1050000</v>
      </c>
      <c r="I52" s="10" t="s">
        <v>1739</v>
      </c>
      <c r="J52" s="1" t="s">
        <v>1835</v>
      </c>
      <c r="K52" s="69"/>
      <c r="L52" s="47">
        <v>45230</v>
      </c>
      <c r="M52" s="70">
        <v>-7300</v>
      </c>
      <c r="N52" s="10" t="s">
        <v>1933</v>
      </c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70271850</v>
      </c>
      <c r="F53" s="17"/>
      <c r="G53" s="17"/>
      <c r="H53" s="17"/>
      <c r="K53" s="69"/>
      <c r="L53" s="47">
        <v>45233</v>
      </c>
      <c r="M53" s="70">
        <v>-10000</v>
      </c>
      <c r="N53" s="69" t="s">
        <v>1938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70271850</v>
      </c>
      <c r="F54" s="17"/>
      <c r="G54" s="17"/>
      <c r="H54" s="16"/>
      <c r="K54" s="69"/>
      <c r="L54" s="47">
        <v>45233</v>
      </c>
      <c r="M54" s="70">
        <v>-10000</v>
      </c>
      <c r="N54" s="69" t="s">
        <v>1938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70271850</v>
      </c>
      <c r="F55" s="17"/>
      <c r="G55" s="17"/>
      <c r="H55" s="16"/>
      <c r="J55" s="10"/>
      <c r="K55" s="69"/>
      <c r="L55" s="47">
        <v>45233</v>
      </c>
      <c r="M55" s="70">
        <v>-10400</v>
      </c>
      <c r="N55" s="10" t="s">
        <v>1940</v>
      </c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70271850</v>
      </c>
      <c r="F56" s="17"/>
      <c r="G56" s="17"/>
      <c r="H56" s="16"/>
      <c r="K56" s="69"/>
      <c r="L56" s="47">
        <v>45239</v>
      </c>
      <c r="M56" s="70">
        <v>-100000</v>
      </c>
      <c r="N56" s="1" t="s">
        <v>1943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0"/>
        <v>70271850</v>
      </c>
      <c r="F57" s="17"/>
      <c r="G57" s="17"/>
      <c r="H57" s="16"/>
      <c r="J57" s="10"/>
      <c r="K57" s="69"/>
      <c r="L57" s="47">
        <v>45251</v>
      </c>
      <c r="M57" s="70">
        <v>-13000</v>
      </c>
      <c r="N57" s="69" t="s">
        <v>1938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8">
        <f t="shared" si="0"/>
        <v>70271850</v>
      </c>
      <c r="F58" s="17"/>
      <c r="G58" s="17"/>
      <c r="H58" s="16"/>
      <c r="J58" s="10"/>
      <c r="K58" s="69"/>
      <c r="L58" s="47">
        <v>45254</v>
      </c>
      <c r="M58" s="70">
        <v>-15000</v>
      </c>
      <c r="N58" s="10" t="s">
        <v>1939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70271850</v>
      </c>
      <c r="F59" s="17"/>
      <c r="G59" s="17"/>
      <c r="H59" s="16"/>
      <c r="J59" s="10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36"/>
      <c r="D60" s="36"/>
      <c r="E60" s="9">
        <f t="shared" si="0"/>
        <v>70271850</v>
      </c>
      <c r="F60" s="36"/>
      <c r="G60" s="36"/>
      <c r="H60" s="16"/>
      <c r="J60" s="10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70271850</v>
      </c>
      <c r="F61" s="17"/>
      <c r="G61" s="17"/>
      <c r="H61" s="16"/>
      <c r="J61" s="10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0"/>
        <v>70271850</v>
      </c>
      <c r="F62" s="17"/>
      <c r="G62" s="17"/>
      <c r="H62" s="16"/>
      <c r="J62" s="10"/>
      <c r="K62" s="69"/>
      <c r="L62" s="69" t="s">
        <v>1953</v>
      </c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43"/>
      <c r="D63" s="43">
        <v>-27850</v>
      </c>
      <c r="E63" s="8">
        <f t="shared" si="0"/>
        <v>70244000</v>
      </c>
      <c r="F63" s="43"/>
      <c r="G63" s="43"/>
      <c r="H63" s="43"/>
      <c r="I63" s="44" t="s">
        <v>263</v>
      </c>
      <c r="K63" s="17"/>
      <c r="L63" s="69" t="s">
        <v>1956</v>
      </c>
      <c r="M63" s="69">
        <v>24</v>
      </c>
      <c r="N63" s="70">
        <v>100000</v>
      </c>
      <c r="O63" s="70">
        <f>M63*N63</f>
        <v>2400000</v>
      </c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17"/>
      <c r="D64" s="17"/>
      <c r="E64" s="9">
        <f t="shared" si="0"/>
        <v>70244000</v>
      </c>
      <c r="F64" s="17"/>
      <c r="G64" s="17"/>
      <c r="H64" s="17"/>
      <c r="I64" s="10"/>
      <c r="K64" s="16"/>
      <c r="L64" s="69" t="s">
        <v>1955</v>
      </c>
      <c r="M64" s="69">
        <v>15</v>
      </c>
      <c r="N64" s="70">
        <v>150000</v>
      </c>
      <c r="O64" s="70">
        <f t="shared" ref="O64:O65" si="1">M64*N64</f>
        <v>2250000</v>
      </c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16"/>
      <c r="D65" s="16">
        <v>-65000000</v>
      </c>
      <c r="E65" s="9">
        <f t="shared" si="0"/>
        <v>5244000</v>
      </c>
      <c r="F65" s="16"/>
      <c r="G65" s="16"/>
      <c r="H65" s="16"/>
      <c r="I65" s="1" t="s">
        <v>557</v>
      </c>
      <c r="K65" s="16"/>
      <c r="L65" s="16" t="s">
        <v>1955</v>
      </c>
      <c r="M65" s="1">
        <v>12</v>
      </c>
      <c r="N65" s="70">
        <v>150000</v>
      </c>
      <c r="O65" s="70">
        <f t="shared" si="1"/>
        <v>1800000</v>
      </c>
    </row>
    <row r="66" spans="3:18">
      <c r="C66" s="16"/>
      <c r="D66" s="18">
        <v>-4000000</v>
      </c>
      <c r="E66" s="8">
        <f t="shared" si="0"/>
        <v>1244000</v>
      </c>
      <c r="F66" s="16"/>
      <c r="G66" s="16"/>
      <c r="H66" s="16"/>
      <c r="I66" s="2" t="s">
        <v>1772</v>
      </c>
      <c r="L66" s="1" t="s">
        <v>1954</v>
      </c>
      <c r="M66" s="1">
        <v>1</v>
      </c>
      <c r="N66" s="20">
        <v>60000</v>
      </c>
      <c r="O66" s="20">
        <f>M66*N66</f>
        <v>60000</v>
      </c>
    </row>
    <row r="67" spans="3:18">
      <c r="C67" s="16"/>
      <c r="D67" s="17"/>
      <c r="E67" s="9">
        <f t="shared" si="0"/>
        <v>1244000</v>
      </c>
      <c r="F67" s="16"/>
      <c r="G67" s="16"/>
      <c r="H67" s="16"/>
      <c r="J67" s="4"/>
      <c r="O67" s="20">
        <f>SUM(O63:O66)</f>
        <v>6510000</v>
      </c>
    </row>
    <row r="68" spans="3:18">
      <c r="C68" s="16"/>
      <c r="D68" s="16"/>
      <c r="E68" s="9">
        <f t="shared" si="0"/>
        <v>1244000</v>
      </c>
      <c r="F68" s="16"/>
      <c r="G68" s="16"/>
      <c r="H68" s="16"/>
      <c r="J68" s="4"/>
      <c r="K68" s="2"/>
      <c r="L68" s="20"/>
      <c r="O68" s="20">
        <v>-6000000</v>
      </c>
      <c r="P68" s="2">
        <v>45244</v>
      </c>
      <c r="Q68" s="10" t="s">
        <v>1962</v>
      </c>
      <c r="R68" s="10"/>
    </row>
    <row r="69" spans="3:18">
      <c r="C69" s="16"/>
      <c r="D69" s="16"/>
      <c r="E69" s="8">
        <f t="shared" si="0"/>
        <v>1244000</v>
      </c>
      <c r="F69" s="16"/>
      <c r="G69" s="16"/>
      <c r="H69" s="16"/>
      <c r="J69" s="32"/>
      <c r="K69" s="17"/>
      <c r="L69" s="10"/>
      <c r="M69" s="10"/>
      <c r="O69" s="20">
        <f>SUM(O67:O68)</f>
        <v>510000</v>
      </c>
      <c r="P69" s="1" t="s">
        <v>1964</v>
      </c>
    </row>
    <row r="70" spans="3:18">
      <c r="C70" s="4"/>
      <c r="D70" s="16"/>
      <c r="E70" s="9">
        <f t="shared" si="0"/>
        <v>1244000</v>
      </c>
      <c r="F70" s="16"/>
      <c r="G70" s="16"/>
      <c r="H70" s="16"/>
      <c r="J70" s="32"/>
      <c r="K70" s="17"/>
      <c r="L70" s="16" t="s">
        <v>1955</v>
      </c>
      <c r="M70" s="10">
        <v>21</v>
      </c>
      <c r="N70" s="70">
        <v>150000</v>
      </c>
      <c r="O70" s="20">
        <f>M70*N70</f>
        <v>3150000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0"/>
      <c r="M71" s="10"/>
      <c r="O71" s="20">
        <f>SUM(O69:O70)</f>
        <v>3660000</v>
      </c>
    </row>
    <row r="72" spans="3:18">
      <c r="C72" s="4"/>
      <c r="D72" s="4"/>
      <c r="E72" s="8"/>
      <c r="F72" s="4"/>
      <c r="G72" s="4"/>
      <c r="H72" s="17"/>
      <c r="J72" s="32"/>
      <c r="K72" s="17"/>
      <c r="L72" s="10"/>
      <c r="M72" s="10"/>
      <c r="O72" s="20">
        <v>-1500000</v>
      </c>
      <c r="P72" s="2">
        <v>45260</v>
      </c>
      <c r="Q72" s="1" t="s">
        <v>711</v>
      </c>
    </row>
    <row r="73" spans="3:18">
      <c r="C73" s="4"/>
      <c r="D73" s="4"/>
      <c r="E73" s="8"/>
      <c r="F73" s="4"/>
      <c r="G73" s="4"/>
      <c r="J73" s="32"/>
      <c r="K73" s="17"/>
      <c r="L73" s="10"/>
      <c r="M73" s="10"/>
      <c r="O73" s="55">
        <f>SUM(O71:O72)</f>
        <v>2160000</v>
      </c>
      <c r="P73" s="19" t="s">
        <v>1957</v>
      </c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v>-2160000</v>
      </c>
      <c r="P74" s="2">
        <v>45260</v>
      </c>
      <c r="Q74" s="1" t="s">
        <v>1963</v>
      </c>
    </row>
    <row r="75" spans="3:18">
      <c r="C75" s="4"/>
      <c r="D75" s="4"/>
      <c r="E75" s="8"/>
      <c r="F75" s="4"/>
      <c r="G75" s="4"/>
      <c r="J75" s="10"/>
      <c r="K75" s="17"/>
      <c r="L75" s="10"/>
      <c r="M75" s="10"/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</row>
    <row r="77" spans="3:18">
      <c r="E77" s="7"/>
      <c r="H77" s="17"/>
      <c r="I77" s="10"/>
      <c r="J77" s="10"/>
      <c r="K77" s="17"/>
      <c r="L77" s="10"/>
      <c r="M77" s="10"/>
    </row>
    <row r="78" spans="3:18">
      <c r="E78" s="7"/>
      <c r="H78" s="17"/>
      <c r="I78" s="10"/>
      <c r="J78" s="10"/>
      <c r="K78" s="17"/>
      <c r="L78" s="10"/>
      <c r="M78" s="10"/>
    </row>
    <row r="79" spans="3:18">
      <c r="E79" s="7"/>
      <c r="H79" s="17"/>
      <c r="I79" s="10"/>
      <c r="J79" s="10"/>
      <c r="K79" s="17"/>
      <c r="L79" s="10"/>
      <c r="M79" s="10"/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87.xml><?xml version="1.0" encoding="utf-8"?>
<worksheet xmlns="http://schemas.openxmlformats.org/spreadsheetml/2006/main" xmlns:r="http://schemas.openxmlformats.org/officeDocument/2006/relationships">
  <dimension ref="A2:AB100"/>
  <sheetViews>
    <sheetView topLeftCell="A33" workbookViewId="0">
      <selection activeCell="J52" sqref="J52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70271850</v>
      </c>
      <c r="F4" s="29">
        <v>0</v>
      </c>
      <c r="G4" s="13"/>
      <c r="H4" s="22">
        <v>456300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48"/>
      <c r="D5" s="48"/>
      <c r="E5" s="9">
        <f>E4+C5+D5</f>
        <v>70271850</v>
      </c>
      <c r="F5" s="54"/>
      <c r="G5" s="48"/>
      <c r="H5" s="36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2">
        <v>45355</v>
      </c>
      <c r="C6" s="16"/>
      <c r="D6" s="16">
        <v>-40000</v>
      </c>
      <c r="E6" s="8">
        <f>E5+C6+D6</f>
        <v>70231850</v>
      </c>
      <c r="F6" s="17"/>
      <c r="G6" s="17"/>
      <c r="H6" s="17"/>
      <c r="I6" s="1" t="s">
        <v>2022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45355</v>
      </c>
      <c r="C7" s="17"/>
      <c r="D7" s="17">
        <v>-80000</v>
      </c>
      <c r="E7" s="9">
        <f t="shared" ref="E7:E70" si="0">E6+C7+D7</f>
        <v>70151850</v>
      </c>
      <c r="F7" s="17"/>
      <c r="G7" s="17"/>
      <c r="H7" s="17"/>
      <c r="I7" s="1" t="s">
        <v>2023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2">
        <v>45356</v>
      </c>
      <c r="C8" s="17"/>
      <c r="D8" s="17"/>
      <c r="E8" s="9">
        <f>E7+C8+D8</f>
        <v>70151850</v>
      </c>
      <c r="F8" s="17"/>
      <c r="G8" s="17"/>
      <c r="H8" s="17">
        <v>-207400</v>
      </c>
      <c r="I8" s="1" t="s">
        <v>2027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45357</v>
      </c>
      <c r="C9" s="17">
        <v>200000</v>
      </c>
      <c r="D9" s="17"/>
      <c r="E9" s="9">
        <f t="shared" si="0"/>
        <v>70351850</v>
      </c>
      <c r="F9" s="17"/>
      <c r="G9" s="17"/>
      <c r="H9" s="17"/>
      <c r="I9" s="10" t="s">
        <v>2024</v>
      </c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2">
        <v>45359</v>
      </c>
      <c r="C10" s="17"/>
      <c r="D10" s="17"/>
      <c r="E10" s="9">
        <f t="shared" si="0"/>
        <v>70351850</v>
      </c>
      <c r="F10" s="17"/>
      <c r="G10" s="17"/>
      <c r="H10" s="17">
        <v>-67800</v>
      </c>
      <c r="I10" s="1" t="s">
        <v>2028</v>
      </c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2">
        <v>45360</v>
      </c>
      <c r="C11" s="17"/>
      <c r="D11" s="17"/>
      <c r="E11" s="9">
        <f t="shared" si="0"/>
        <v>70351850</v>
      </c>
      <c r="F11" s="17"/>
      <c r="G11" s="17"/>
      <c r="H11" s="17">
        <v>-82200</v>
      </c>
      <c r="I11" s="1" t="s">
        <v>62</v>
      </c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45362</v>
      </c>
      <c r="C12" s="17"/>
      <c r="D12" s="17"/>
      <c r="E12" s="9">
        <f t="shared" si="0"/>
        <v>70351850</v>
      </c>
      <c r="F12" s="17"/>
      <c r="G12" s="17"/>
      <c r="H12" s="17">
        <v>220000</v>
      </c>
      <c r="I12" s="10" t="s">
        <v>2025</v>
      </c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32">
        <v>45362</v>
      </c>
      <c r="C13" s="17"/>
      <c r="D13" s="17"/>
      <c r="E13" s="9">
        <f t="shared" si="0"/>
        <v>70351850</v>
      </c>
      <c r="F13" s="17"/>
      <c r="G13" s="17"/>
      <c r="H13" s="17">
        <v>-25000</v>
      </c>
      <c r="I13" s="1" t="s">
        <v>2029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32">
        <v>45363</v>
      </c>
      <c r="C14" s="17"/>
      <c r="D14" s="17">
        <v>-110000</v>
      </c>
      <c r="E14" s="9">
        <f t="shared" si="0"/>
        <v>70241850</v>
      </c>
      <c r="F14" s="17"/>
      <c r="G14" s="17"/>
      <c r="H14" s="17"/>
      <c r="I14" s="10" t="s">
        <v>2026</v>
      </c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45364</v>
      </c>
      <c r="C15" s="17"/>
      <c r="D15" s="17">
        <v>-10000000</v>
      </c>
      <c r="E15" s="9">
        <f t="shared" si="0"/>
        <v>60241850</v>
      </c>
      <c r="F15" s="17"/>
      <c r="G15" s="17"/>
      <c r="H15" s="17">
        <v>10000000</v>
      </c>
      <c r="I15" s="10" t="s">
        <v>2030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2">
        <v>45364</v>
      </c>
      <c r="C16" s="17"/>
      <c r="D16" s="17">
        <v>-15000</v>
      </c>
      <c r="E16" s="9">
        <f t="shared" si="0"/>
        <v>60226850</v>
      </c>
      <c r="F16" s="17"/>
      <c r="G16" s="17"/>
      <c r="H16" s="17"/>
      <c r="I16" s="1" t="s">
        <v>1534</v>
      </c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2">
        <v>45364</v>
      </c>
      <c r="C17" s="17"/>
      <c r="D17" s="17">
        <v>-8500</v>
      </c>
      <c r="E17" s="9">
        <f t="shared" si="0"/>
        <v>60218350</v>
      </c>
      <c r="F17" s="17"/>
      <c r="G17" s="17"/>
      <c r="H17" s="17"/>
      <c r="I17" s="10" t="s">
        <v>2031</v>
      </c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2">
        <v>45364</v>
      </c>
      <c r="C18" s="17"/>
      <c r="D18" s="17">
        <v>-23000</v>
      </c>
      <c r="E18" s="9">
        <f t="shared" si="0"/>
        <v>60195350</v>
      </c>
      <c r="F18" s="17"/>
      <c r="G18" s="17"/>
      <c r="H18" s="17"/>
      <c r="I18" s="1" t="s">
        <v>2032</v>
      </c>
      <c r="J18" s="50"/>
      <c r="K18" s="69"/>
      <c r="L18" s="70"/>
      <c r="M18" s="73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45365</v>
      </c>
      <c r="C19" s="17">
        <v>130000</v>
      </c>
      <c r="D19" s="17"/>
      <c r="E19" s="9">
        <f t="shared" si="0"/>
        <v>60325350</v>
      </c>
      <c r="F19" s="17"/>
      <c r="G19" s="17"/>
      <c r="H19" s="17"/>
      <c r="I19" s="10" t="s">
        <v>2033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45365</v>
      </c>
      <c r="C20" s="17">
        <v>12000</v>
      </c>
      <c r="D20" s="17"/>
      <c r="E20" s="9">
        <f t="shared" si="0"/>
        <v>60337350</v>
      </c>
      <c r="F20" s="17"/>
      <c r="G20" s="17"/>
      <c r="H20" s="17"/>
      <c r="I20" s="1" t="s">
        <v>2034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2">
        <v>45365</v>
      </c>
      <c r="C21" s="17"/>
      <c r="D21" s="17"/>
      <c r="E21" s="9">
        <f t="shared" si="0"/>
        <v>60337350</v>
      </c>
      <c r="F21" s="17"/>
      <c r="G21" s="17"/>
      <c r="H21" s="17">
        <v>-4621000</v>
      </c>
      <c r="I21" s="1" t="s">
        <v>371</v>
      </c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2">
        <v>45365</v>
      </c>
      <c r="C22" s="17"/>
      <c r="D22" s="17"/>
      <c r="E22" s="9">
        <f t="shared" si="0"/>
        <v>60337350</v>
      </c>
      <c r="F22" s="17"/>
      <c r="G22" s="17"/>
      <c r="H22" s="17">
        <v>-219900</v>
      </c>
      <c r="I22" s="10" t="s">
        <v>977</v>
      </c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">
        <v>45366</v>
      </c>
      <c r="C23" s="17">
        <v>95000</v>
      </c>
      <c r="D23" s="17"/>
      <c r="E23" s="9">
        <f t="shared" si="0"/>
        <v>60432350</v>
      </c>
      <c r="F23" s="17"/>
      <c r="G23" s="17"/>
      <c r="H23" s="17"/>
      <c r="I23" s="1" t="s">
        <v>2035</v>
      </c>
      <c r="J23" s="50"/>
      <c r="K23" s="70"/>
      <c r="L23" s="47"/>
      <c r="M23" s="73"/>
      <c r="N23" s="72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>
        <v>45372</v>
      </c>
      <c r="C24" s="17"/>
      <c r="D24" s="17"/>
      <c r="E24" s="9">
        <f t="shared" si="0"/>
        <v>60432350</v>
      </c>
      <c r="F24" s="17"/>
      <c r="G24" s="17"/>
      <c r="H24" s="16">
        <v>6000000</v>
      </c>
      <c r="I24" s="10" t="s">
        <v>2016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2">
        <v>45373</v>
      </c>
      <c r="C25" s="17">
        <v>50000</v>
      </c>
      <c r="D25" s="17"/>
      <c r="E25" s="9">
        <f t="shared" si="0"/>
        <v>60482350</v>
      </c>
      <c r="F25" s="17"/>
      <c r="G25" s="17"/>
      <c r="H25" s="17"/>
      <c r="I25" s="1" t="s">
        <v>2036</v>
      </c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2">
        <v>45373</v>
      </c>
      <c r="C26" s="17"/>
      <c r="D26" s="17"/>
      <c r="E26" s="9">
        <f t="shared" si="0"/>
        <v>60482350</v>
      </c>
      <c r="F26" s="17"/>
      <c r="G26" s="17"/>
      <c r="H26" s="17">
        <v>1500000</v>
      </c>
      <c r="I26" s="1" t="s">
        <v>2037</v>
      </c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2">
        <v>45378</v>
      </c>
      <c r="C27" s="17"/>
      <c r="D27" s="17"/>
      <c r="E27" s="9">
        <f>E26+C27+D27</f>
        <v>60482350</v>
      </c>
      <c r="F27" s="17"/>
      <c r="G27" s="17"/>
      <c r="H27" s="17">
        <v>565000</v>
      </c>
      <c r="I27" s="10" t="s">
        <v>2038</v>
      </c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/>
      <c r="C28" s="17"/>
      <c r="D28" s="17"/>
      <c r="E28" s="9">
        <f>E27+C28+D28</f>
        <v>60482350</v>
      </c>
      <c r="F28" s="17"/>
      <c r="G28" s="17"/>
      <c r="H28" s="17"/>
      <c r="I28" s="10"/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/>
      <c r="C29" s="17"/>
      <c r="D29" s="17"/>
      <c r="E29" s="9">
        <f t="shared" si="0"/>
        <v>60482350</v>
      </c>
      <c r="F29" s="17"/>
      <c r="G29" s="17"/>
      <c r="H29" s="16">
        <v>-3500000</v>
      </c>
      <c r="I29" s="10" t="s">
        <v>41</v>
      </c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17"/>
      <c r="D30" s="17">
        <v>-3500000</v>
      </c>
      <c r="E30" s="9">
        <f t="shared" si="0"/>
        <v>56982350</v>
      </c>
      <c r="F30" s="17"/>
      <c r="G30" s="17"/>
      <c r="H30" s="17"/>
      <c r="I30" s="10" t="s">
        <v>42</v>
      </c>
      <c r="L30" s="2">
        <v>45341</v>
      </c>
      <c r="M30" s="20">
        <v>10000000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17"/>
      <c r="D31" s="17"/>
      <c r="E31" s="9">
        <f t="shared" si="0"/>
        <v>56982350</v>
      </c>
      <c r="F31" s="17"/>
      <c r="G31" s="17"/>
      <c r="H31" s="17"/>
      <c r="I31" s="10"/>
      <c r="L31" s="2">
        <v>45372</v>
      </c>
      <c r="M31" s="20">
        <v>6000000</v>
      </c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28" t="s">
        <v>47</v>
      </c>
      <c r="C32" s="22"/>
      <c r="D32" s="22"/>
      <c r="E32" s="14">
        <f t="shared" si="0"/>
        <v>56982350</v>
      </c>
      <c r="F32" s="22"/>
      <c r="G32" s="22"/>
      <c r="H32" s="22">
        <f>SUM(H4:H31)</f>
        <v>10018000</v>
      </c>
      <c r="I32" s="10"/>
      <c r="L32" s="84" t="s">
        <v>444</v>
      </c>
      <c r="M32" s="67">
        <f>SUM(M27:M31)</f>
        <v>56000000</v>
      </c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/>
      <c r="E33" s="9">
        <f t="shared" si="0"/>
        <v>56982350</v>
      </c>
      <c r="F33" s="17"/>
      <c r="G33" s="17"/>
      <c r="H33" s="16"/>
      <c r="I33" s="10"/>
      <c r="J33" s="20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17"/>
      <c r="D34" s="17"/>
      <c r="E34" s="9">
        <f t="shared" si="0"/>
        <v>56982350</v>
      </c>
      <c r="F34" s="10"/>
      <c r="G34" s="10"/>
      <c r="H34" s="17"/>
      <c r="J34" s="20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17"/>
      <c r="D35" s="17"/>
      <c r="E35" s="9">
        <f t="shared" si="0"/>
        <v>56982350</v>
      </c>
      <c r="H35" s="17"/>
      <c r="I35" s="10"/>
      <c r="J35" s="20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17"/>
      <c r="D36" s="17"/>
      <c r="E36" s="9">
        <f>E35+C36+D36</f>
        <v>56982350</v>
      </c>
      <c r="F36" s="17"/>
      <c r="G36" s="17"/>
      <c r="H36" s="17"/>
      <c r="J36" s="20"/>
      <c r="K36" s="70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">
        <f t="shared" si="0"/>
        <v>56982350</v>
      </c>
      <c r="F37" s="17"/>
      <c r="G37" s="17"/>
      <c r="H37" s="17"/>
      <c r="I37" s="10"/>
      <c r="J37" s="20"/>
      <c r="K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36"/>
      <c r="D38" s="36"/>
      <c r="E38" s="9">
        <f>E37+C38+D38</f>
        <v>56982350</v>
      </c>
      <c r="F38" s="36"/>
      <c r="G38" s="36"/>
      <c r="H38" s="17"/>
      <c r="K38" s="69"/>
      <c r="L38" s="2">
        <v>45071</v>
      </c>
      <c r="M38" s="70">
        <v>-203200</v>
      </c>
      <c r="N38" s="1" t="s">
        <v>1830</v>
      </c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17"/>
      <c r="D39" s="17"/>
      <c r="E39" s="9">
        <f t="shared" si="0"/>
        <v>56982350</v>
      </c>
      <c r="F39" s="17"/>
      <c r="G39" s="17"/>
      <c r="H39" s="16"/>
      <c r="K39" s="69"/>
      <c r="L39" s="2">
        <v>45072</v>
      </c>
      <c r="M39" s="70">
        <v>-200000</v>
      </c>
      <c r="N39" s="1" t="s">
        <v>1831</v>
      </c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 t="shared" si="0"/>
        <v>56982350</v>
      </c>
      <c r="F40" s="17"/>
      <c r="G40" s="17"/>
      <c r="H40" s="17"/>
      <c r="I40" s="10"/>
      <c r="K40" s="69"/>
      <c r="L40" s="2">
        <v>45079</v>
      </c>
      <c r="M40" s="70">
        <v>-200000</v>
      </c>
      <c r="N40" s="1" t="s">
        <v>1842</v>
      </c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>E40+C41+D41</f>
        <v>56982350</v>
      </c>
      <c r="F41" s="17"/>
      <c r="G41" s="17"/>
      <c r="H41" s="16"/>
      <c r="I41" s="10"/>
      <c r="L41" s="47">
        <v>45170</v>
      </c>
      <c r="M41" s="70">
        <v>-66000</v>
      </c>
      <c r="N41" s="1" t="s">
        <v>1900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8">
        <f>E41+C42+D42</f>
        <v>56982350</v>
      </c>
      <c r="F42" s="17"/>
      <c r="G42" s="17"/>
      <c r="H42" s="16"/>
      <c r="I42" s="10"/>
      <c r="L42" s="69"/>
      <c r="M42" s="69"/>
      <c r="N42" s="69"/>
      <c r="O42" s="69"/>
      <c r="P42" s="69"/>
      <c r="Q42" s="70"/>
      <c r="R42" s="7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>E42+C43+D43</f>
        <v>56982350</v>
      </c>
      <c r="F43" s="17"/>
      <c r="G43" s="17"/>
      <c r="H43" s="16"/>
      <c r="I43" s="10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56982350</v>
      </c>
      <c r="F44" s="17"/>
      <c r="G44" s="17"/>
      <c r="H44" s="17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56982350</v>
      </c>
      <c r="F45" s="17"/>
      <c r="G45" s="17"/>
      <c r="H45" s="17"/>
      <c r="I45" s="10"/>
      <c r="K45" s="69"/>
      <c r="L45" s="69"/>
      <c r="M45" s="69"/>
      <c r="N45" s="72"/>
      <c r="O45" s="69"/>
      <c r="P45" s="70"/>
      <c r="Q45" s="70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56982350</v>
      </c>
      <c r="F46" s="17"/>
      <c r="G46" s="17"/>
      <c r="H46" s="17"/>
      <c r="I46" s="10"/>
      <c r="K46" s="69"/>
      <c r="L46" s="2">
        <v>45128</v>
      </c>
      <c r="M46" s="70">
        <v>-600000</v>
      </c>
      <c r="N46" s="34" t="s">
        <v>1869</v>
      </c>
      <c r="O46" s="69"/>
      <c r="P46" s="70"/>
      <c r="Q46" s="70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56982350</v>
      </c>
      <c r="F47" s="17"/>
      <c r="G47" s="17"/>
      <c r="H47" s="17"/>
      <c r="I47" s="10"/>
      <c r="J47" s="20"/>
      <c r="K47" s="70"/>
      <c r="L47" s="2">
        <v>45134</v>
      </c>
      <c r="M47" s="70">
        <v>-200000</v>
      </c>
      <c r="N47" s="34" t="s">
        <v>1870</v>
      </c>
      <c r="P47" s="20"/>
      <c r="R47" s="20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56982350</v>
      </c>
      <c r="F48" s="17"/>
      <c r="G48" s="17"/>
      <c r="H48" s="17"/>
      <c r="I48" s="10"/>
      <c r="J48" s="20"/>
      <c r="K48" s="70"/>
      <c r="L48" s="2">
        <v>45160</v>
      </c>
      <c r="M48" s="70">
        <v>-500000</v>
      </c>
      <c r="N48" s="10" t="s">
        <v>1889</v>
      </c>
      <c r="P48" s="20"/>
      <c r="Q48" s="4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56982350</v>
      </c>
      <c r="F49" s="17"/>
      <c r="G49" s="17"/>
      <c r="H49" s="16"/>
      <c r="I49" s="10"/>
      <c r="J49" s="20"/>
      <c r="K49" s="70"/>
      <c r="L49" s="2">
        <v>45160</v>
      </c>
      <c r="M49" s="70">
        <v>-500000</v>
      </c>
      <c r="N49" s="10" t="s">
        <v>1890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56982350</v>
      </c>
      <c r="F50" s="17"/>
      <c r="G50" s="17"/>
      <c r="H50" s="17"/>
      <c r="I50" s="10"/>
      <c r="J50" s="20"/>
      <c r="K50" s="70"/>
      <c r="L50" s="47">
        <v>45163</v>
      </c>
      <c r="M50" s="70">
        <v>-480000</v>
      </c>
      <c r="N50" s="69" t="s">
        <v>1895</v>
      </c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56982350</v>
      </c>
      <c r="F51" s="17"/>
      <c r="G51" s="17"/>
      <c r="H51" s="17"/>
      <c r="I51" s="10"/>
      <c r="K51" s="69"/>
      <c r="L51" s="47">
        <v>45163</v>
      </c>
      <c r="M51" s="70">
        <v>-9000</v>
      </c>
      <c r="N51" s="10" t="s">
        <v>1896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56982350</v>
      </c>
      <c r="F52" s="17"/>
      <c r="G52" s="17"/>
      <c r="H52" s="17">
        <v>1050000</v>
      </c>
      <c r="I52" s="10" t="s">
        <v>1739</v>
      </c>
      <c r="J52" s="1" t="s">
        <v>1835</v>
      </c>
      <c r="K52" s="69"/>
      <c r="L52" s="47">
        <v>45170</v>
      </c>
      <c r="M52" s="70">
        <v>-500000</v>
      </c>
      <c r="N52" s="10" t="s">
        <v>1901</v>
      </c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56982350</v>
      </c>
      <c r="F53" s="17"/>
      <c r="G53" s="17"/>
      <c r="H53" s="17"/>
      <c r="K53" s="69"/>
      <c r="L53" s="47">
        <v>45173</v>
      </c>
      <c r="M53" s="70">
        <v>-40000</v>
      </c>
      <c r="N53" s="69" t="s">
        <v>1895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56982350</v>
      </c>
      <c r="F54" s="17"/>
      <c r="G54" s="17"/>
      <c r="H54" s="16"/>
      <c r="K54" s="69"/>
      <c r="L54" s="47">
        <v>45173</v>
      </c>
      <c r="M54" s="70">
        <v>-244000</v>
      </c>
      <c r="N54" s="10" t="s">
        <v>1902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56982350</v>
      </c>
      <c r="F55" s="17"/>
      <c r="G55" s="17"/>
      <c r="H55" s="16"/>
      <c r="J55" s="10"/>
      <c r="K55" s="69"/>
      <c r="L55" s="47">
        <v>45183</v>
      </c>
      <c r="M55" s="70">
        <v>-140000</v>
      </c>
      <c r="N55" s="19" t="s">
        <v>1905</v>
      </c>
      <c r="O55" s="76"/>
      <c r="P55" s="76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56982350</v>
      </c>
      <c r="F56" s="17"/>
      <c r="G56" s="17"/>
      <c r="H56" s="16"/>
      <c r="K56" s="69"/>
      <c r="L56" s="47">
        <v>45194</v>
      </c>
      <c r="M56" s="70">
        <v>-25100</v>
      </c>
      <c r="N56" s="10" t="s">
        <v>1907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0"/>
        <v>56982350</v>
      </c>
      <c r="F57" s="17"/>
      <c r="G57" s="17"/>
      <c r="H57" s="16"/>
      <c r="J57" s="10"/>
      <c r="K57" s="69"/>
      <c r="L57" s="47">
        <v>45230</v>
      </c>
      <c r="M57" s="70">
        <v>-7300</v>
      </c>
      <c r="N57" s="10" t="s">
        <v>1933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8">
        <f t="shared" si="0"/>
        <v>56982350</v>
      </c>
      <c r="F58" s="17"/>
      <c r="G58" s="17"/>
      <c r="H58" s="16"/>
      <c r="J58" s="10"/>
      <c r="K58" s="69"/>
      <c r="L58" s="47">
        <v>45233</v>
      </c>
      <c r="M58" s="70">
        <v>-10000</v>
      </c>
      <c r="N58" s="69" t="s">
        <v>1938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56982350</v>
      </c>
      <c r="F59" s="17"/>
      <c r="G59" s="17"/>
      <c r="H59" s="16"/>
      <c r="J59" s="10"/>
      <c r="K59" s="69"/>
      <c r="L59" s="47">
        <v>45233</v>
      </c>
      <c r="M59" s="70">
        <v>-10000</v>
      </c>
      <c r="N59" s="69" t="s">
        <v>1938</v>
      </c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36"/>
      <c r="D60" s="36"/>
      <c r="E60" s="9">
        <f t="shared" si="0"/>
        <v>56982350</v>
      </c>
      <c r="F60" s="36"/>
      <c r="G60" s="36"/>
      <c r="H60" s="16"/>
      <c r="J60" s="10"/>
      <c r="K60" s="69"/>
      <c r="L60" s="47">
        <v>45233</v>
      </c>
      <c r="M60" s="70">
        <v>-10400</v>
      </c>
      <c r="N60" s="10" t="s">
        <v>1940</v>
      </c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56982350</v>
      </c>
      <c r="F61" s="17"/>
      <c r="G61" s="17"/>
      <c r="H61" s="16"/>
      <c r="J61" s="10"/>
      <c r="K61" s="69"/>
      <c r="L61" s="47">
        <v>45239</v>
      </c>
      <c r="M61" s="70">
        <v>-100000</v>
      </c>
      <c r="N61" s="1" t="s">
        <v>1943</v>
      </c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0"/>
        <v>56982350</v>
      </c>
      <c r="F62" s="17"/>
      <c r="G62" s="17"/>
      <c r="H62" s="16"/>
      <c r="J62" s="10"/>
      <c r="K62" s="69"/>
      <c r="L62" s="47">
        <v>45251</v>
      </c>
      <c r="M62" s="70">
        <v>-13000</v>
      </c>
      <c r="N62" s="69" t="s">
        <v>1938</v>
      </c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43"/>
      <c r="D63" s="43">
        <v>-31350</v>
      </c>
      <c r="E63" s="8">
        <f t="shared" si="0"/>
        <v>56951000</v>
      </c>
      <c r="F63" s="43"/>
      <c r="G63" s="43"/>
      <c r="H63" s="43"/>
      <c r="I63" s="44" t="s">
        <v>263</v>
      </c>
      <c r="K63" s="17"/>
      <c r="L63" s="47">
        <v>45254</v>
      </c>
      <c r="M63" s="70">
        <v>-15000</v>
      </c>
      <c r="N63" s="10" t="s">
        <v>1939</v>
      </c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17"/>
      <c r="D64" s="17"/>
      <c r="E64" s="9">
        <f t="shared" si="0"/>
        <v>56951000</v>
      </c>
      <c r="F64" s="17"/>
      <c r="G64" s="17"/>
      <c r="H64" s="17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16"/>
      <c r="D65" s="16">
        <v>-55000000</v>
      </c>
      <c r="E65" s="9">
        <f t="shared" si="0"/>
        <v>1951000</v>
      </c>
      <c r="F65" s="16"/>
      <c r="G65" s="16"/>
      <c r="H65" s="16"/>
      <c r="I65" s="1" t="s">
        <v>557</v>
      </c>
      <c r="K65" s="16"/>
      <c r="L65" s="69"/>
      <c r="M65" s="69"/>
      <c r="N65" s="69"/>
      <c r="O65" s="69"/>
      <c r="P65" s="69"/>
      <c r="Q65" s="69"/>
      <c r="R65" s="69"/>
    </row>
    <row r="66" spans="3:18">
      <c r="C66" s="16"/>
      <c r="D66" s="18">
        <v>-1000000</v>
      </c>
      <c r="E66" s="8">
        <f t="shared" si="0"/>
        <v>951000</v>
      </c>
      <c r="F66" s="16"/>
      <c r="G66" s="16"/>
      <c r="H66" s="16"/>
      <c r="I66" s="2" t="s">
        <v>1772</v>
      </c>
      <c r="L66" s="69"/>
      <c r="M66" s="69"/>
      <c r="N66" s="69"/>
      <c r="O66" s="69"/>
      <c r="P66" s="69"/>
      <c r="Q66" s="69"/>
      <c r="R66" s="69"/>
    </row>
    <row r="67" spans="3:18">
      <c r="C67" s="16"/>
      <c r="D67" s="17"/>
      <c r="E67" s="9">
        <f t="shared" si="0"/>
        <v>951000</v>
      </c>
      <c r="F67" s="16"/>
      <c r="G67" s="16"/>
      <c r="H67" s="16"/>
      <c r="J67" s="4"/>
      <c r="L67" s="69" t="s">
        <v>1953</v>
      </c>
      <c r="M67" s="69"/>
      <c r="N67" s="69"/>
      <c r="O67" s="69"/>
      <c r="P67" s="69"/>
      <c r="Q67" s="69"/>
      <c r="R67" s="69"/>
    </row>
    <row r="68" spans="3:18">
      <c r="C68" s="16"/>
      <c r="D68" s="16"/>
      <c r="E68" s="9">
        <f t="shared" si="0"/>
        <v>951000</v>
      </c>
      <c r="F68" s="16"/>
      <c r="G68" s="16"/>
      <c r="H68" s="16"/>
      <c r="J68" s="4"/>
      <c r="K68" s="2"/>
      <c r="L68" s="69" t="s">
        <v>1956</v>
      </c>
      <c r="M68" s="69">
        <v>24</v>
      </c>
      <c r="N68" s="70">
        <v>100000</v>
      </c>
      <c r="O68" s="70">
        <f>M68*N68</f>
        <v>2400000</v>
      </c>
      <c r="P68" s="69"/>
      <c r="Q68" s="69"/>
      <c r="R68" s="69"/>
    </row>
    <row r="69" spans="3:18">
      <c r="C69" s="16"/>
      <c r="D69" s="16"/>
      <c r="E69" s="8">
        <f t="shared" si="0"/>
        <v>951000</v>
      </c>
      <c r="F69" s="16"/>
      <c r="G69" s="16"/>
      <c r="H69" s="16"/>
      <c r="J69" s="32"/>
      <c r="K69" s="17"/>
      <c r="L69" s="69" t="s">
        <v>1955</v>
      </c>
      <c r="M69" s="69">
        <v>15</v>
      </c>
      <c r="N69" s="70">
        <v>150000</v>
      </c>
      <c r="O69" s="70">
        <f t="shared" ref="O69:O70" si="1">M69*N69</f>
        <v>2250000</v>
      </c>
      <c r="P69" s="69"/>
      <c r="Q69" s="69"/>
      <c r="R69" s="69"/>
    </row>
    <row r="70" spans="3:18">
      <c r="C70" s="4"/>
      <c r="D70" s="16"/>
      <c r="E70" s="9">
        <f t="shared" si="0"/>
        <v>951000</v>
      </c>
      <c r="F70" s="16"/>
      <c r="G70" s="16"/>
      <c r="H70" s="16"/>
      <c r="J70" s="32"/>
      <c r="K70" s="17"/>
      <c r="L70" s="16" t="s">
        <v>1955</v>
      </c>
      <c r="M70" s="1">
        <v>12</v>
      </c>
      <c r="N70" s="70">
        <v>150000</v>
      </c>
      <c r="O70" s="70">
        <f t="shared" si="1"/>
        <v>1800000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" t="s">
        <v>1954</v>
      </c>
      <c r="M71" s="1">
        <v>1</v>
      </c>
      <c r="N71" s="20">
        <v>60000</v>
      </c>
      <c r="O71" s="20">
        <f>M71*N71</f>
        <v>60000</v>
      </c>
    </row>
    <row r="72" spans="3:18">
      <c r="C72" s="4"/>
      <c r="D72" s="4"/>
      <c r="E72" s="8"/>
      <c r="F72" s="4"/>
      <c r="G72" s="4"/>
      <c r="H72" s="17"/>
      <c r="J72" s="32"/>
      <c r="K72" s="17"/>
      <c r="O72" s="20">
        <f>SUM(O68:O71)</f>
        <v>6510000</v>
      </c>
    </row>
    <row r="73" spans="3:18">
      <c r="C73" s="4"/>
      <c r="D73" s="4"/>
      <c r="E73" s="8"/>
      <c r="F73" s="4"/>
      <c r="G73" s="4"/>
      <c r="J73" s="32"/>
      <c r="K73" s="17"/>
      <c r="L73" s="20"/>
      <c r="O73" s="20">
        <v>-6000000</v>
      </c>
      <c r="P73" s="2">
        <v>45244</v>
      </c>
      <c r="Q73" s="10" t="s">
        <v>1962</v>
      </c>
      <c r="R73" s="10"/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f>SUM(O72:O73)</f>
        <v>510000</v>
      </c>
      <c r="P74" s="1" t="s">
        <v>1964</v>
      </c>
    </row>
    <row r="75" spans="3:18">
      <c r="C75" s="4"/>
      <c r="D75" s="4"/>
      <c r="E75" s="8"/>
      <c r="F75" s="4"/>
      <c r="G75" s="4"/>
      <c r="J75" s="10"/>
      <c r="K75" s="17"/>
      <c r="L75" s="16" t="s">
        <v>1955</v>
      </c>
      <c r="M75" s="10">
        <v>21</v>
      </c>
      <c r="N75" s="70">
        <v>150000</v>
      </c>
      <c r="O75" s="20">
        <f>M75*N75</f>
        <v>3150000</v>
      </c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  <c r="O76" s="20">
        <f>SUM(O74:O75)</f>
        <v>3660000</v>
      </c>
    </row>
    <row r="77" spans="3:18">
      <c r="E77" s="7"/>
      <c r="H77" s="17"/>
      <c r="I77" s="10"/>
      <c r="J77" s="10"/>
      <c r="K77" s="17"/>
      <c r="L77" s="10"/>
      <c r="M77" s="10"/>
      <c r="O77" s="20">
        <v>-1500000</v>
      </c>
      <c r="P77" s="2">
        <v>45260</v>
      </c>
      <c r="Q77" s="1" t="s">
        <v>711</v>
      </c>
    </row>
    <row r="78" spans="3:18">
      <c r="E78" s="7"/>
      <c r="H78" s="17"/>
      <c r="I78" s="10"/>
      <c r="J78" s="10"/>
      <c r="K78" s="17"/>
      <c r="L78" s="10"/>
      <c r="M78" s="10"/>
      <c r="O78" s="55">
        <f>SUM(O76:O77)</f>
        <v>2160000</v>
      </c>
      <c r="P78" s="19" t="s">
        <v>1957</v>
      </c>
    </row>
    <row r="79" spans="3:18">
      <c r="E79" s="7"/>
      <c r="H79" s="17"/>
      <c r="I79" s="10"/>
      <c r="J79" s="10"/>
      <c r="K79" s="17"/>
      <c r="L79" s="10"/>
      <c r="M79" s="10"/>
      <c r="O79" s="20">
        <v>-2160000</v>
      </c>
      <c r="P79" s="2">
        <v>45260</v>
      </c>
      <c r="Q79" s="1" t="s">
        <v>1963</v>
      </c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88.xml><?xml version="1.0" encoding="utf-8"?>
<worksheet xmlns="http://schemas.openxmlformats.org/spreadsheetml/2006/main" xmlns:r="http://schemas.openxmlformats.org/officeDocument/2006/relationships">
  <dimension ref="A2:AB100"/>
  <sheetViews>
    <sheetView topLeftCell="A33" workbookViewId="0">
      <selection activeCell="J52" sqref="J52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56982350</v>
      </c>
      <c r="F4" s="29">
        <v>0</v>
      </c>
      <c r="G4" s="13"/>
      <c r="H4" s="22">
        <v>10018000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48"/>
      <c r="D5" s="48"/>
      <c r="E5" s="9">
        <f>E4+C5+D5</f>
        <v>56982350</v>
      </c>
      <c r="F5" s="54"/>
      <c r="G5" s="48"/>
      <c r="H5" s="36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2">
        <v>45383</v>
      </c>
      <c r="C6" s="16"/>
      <c r="D6" s="16"/>
      <c r="E6" s="8">
        <f>E5+C6+D6</f>
        <v>56982350</v>
      </c>
      <c r="F6" s="17"/>
      <c r="G6" s="17"/>
      <c r="H6" s="17">
        <v>-99600</v>
      </c>
      <c r="I6" s="1" t="s">
        <v>2039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45383</v>
      </c>
      <c r="C7" s="17"/>
      <c r="D7" s="17"/>
      <c r="E7" s="9">
        <f t="shared" ref="E7:E70" si="0">E6+C7+D7</f>
        <v>56982350</v>
      </c>
      <c r="F7" s="17"/>
      <c r="G7" s="17"/>
      <c r="H7" s="17">
        <v>-93600</v>
      </c>
      <c r="I7" s="1" t="s">
        <v>2040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2">
        <v>45384</v>
      </c>
      <c r="C8" s="17"/>
      <c r="D8" s="17"/>
      <c r="E8" s="9">
        <f>E7+C8+D8</f>
        <v>56982350</v>
      </c>
      <c r="F8" s="17"/>
      <c r="G8" s="17"/>
      <c r="H8" s="17">
        <v>-551600</v>
      </c>
      <c r="I8" s="1" t="s">
        <v>917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45384</v>
      </c>
      <c r="C9" s="17"/>
      <c r="D9" s="17"/>
      <c r="E9" s="9">
        <f t="shared" si="0"/>
        <v>56982350</v>
      </c>
      <c r="F9" s="17"/>
      <c r="G9" s="17"/>
      <c r="H9" s="17">
        <v>-377300</v>
      </c>
      <c r="I9" s="10" t="s">
        <v>689</v>
      </c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2">
        <v>45384</v>
      </c>
      <c r="C10" s="17"/>
      <c r="D10" s="17"/>
      <c r="E10" s="9">
        <f t="shared" si="0"/>
        <v>56982350</v>
      </c>
      <c r="F10" s="17"/>
      <c r="G10" s="17"/>
      <c r="H10" s="17">
        <v>-377300</v>
      </c>
      <c r="I10" s="1" t="s">
        <v>2041</v>
      </c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2">
        <v>45384</v>
      </c>
      <c r="C11" s="17"/>
      <c r="D11" s="17">
        <v>-40100</v>
      </c>
      <c r="E11" s="9">
        <f t="shared" si="0"/>
        <v>56942250</v>
      </c>
      <c r="F11" s="17"/>
      <c r="G11" s="17"/>
      <c r="H11" s="17"/>
      <c r="I11" s="1" t="s">
        <v>2042</v>
      </c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45384</v>
      </c>
      <c r="C12" s="17"/>
      <c r="D12" s="17">
        <v>-5000</v>
      </c>
      <c r="E12" s="9">
        <f t="shared" si="0"/>
        <v>56937250</v>
      </c>
      <c r="F12" s="17"/>
      <c r="G12" s="17"/>
      <c r="H12" s="17"/>
      <c r="I12" s="10" t="s">
        <v>189</v>
      </c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32">
        <v>45384</v>
      </c>
      <c r="C13" s="17"/>
      <c r="D13" s="17">
        <v>-5400</v>
      </c>
      <c r="E13" s="9">
        <f t="shared" si="0"/>
        <v>56931850</v>
      </c>
      <c r="F13" s="17"/>
      <c r="G13" s="17"/>
      <c r="H13" s="17"/>
      <c r="I13" s="1" t="s">
        <v>2043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32">
        <v>45385</v>
      </c>
      <c r="C14" s="17"/>
      <c r="D14" s="17">
        <v>-12000</v>
      </c>
      <c r="E14" s="9">
        <f t="shared" si="0"/>
        <v>56919850</v>
      </c>
      <c r="F14" s="17"/>
      <c r="G14" s="17"/>
      <c r="H14" s="17"/>
      <c r="I14" s="10" t="s">
        <v>2044</v>
      </c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45386</v>
      </c>
      <c r="C15" s="17"/>
      <c r="D15" s="17">
        <v>-1800</v>
      </c>
      <c r="E15" s="9">
        <f t="shared" si="0"/>
        <v>56918050</v>
      </c>
      <c r="F15" s="17"/>
      <c r="G15" s="17"/>
      <c r="H15" s="17"/>
      <c r="I15" s="10" t="s">
        <v>2045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2">
        <v>45386</v>
      </c>
      <c r="C16" s="17"/>
      <c r="D16" s="17">
        <v>180000</v>
      </c>
      <c r="E16" s="9">
        <f t="shared" si="0"/>
        <v>57098050</v>
      </c>
      <c r="F16" s="17"/>
      <c r="G16" s="17"/>
      <c r="H16" s="17"/>
      <c r="I16" s="1" t="s">
        <v>2046</v>
      </c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2">
        <v>45386</v>
      </c>
      <c r="C17" s="17"/>
      <c r="D17" s="17">
        <v>200000</v>
      </c>
      <c r="E17" s="9">
        <f t="shared" si="0"/>
        <v>57298050</v>
      </c>
      <c r="F17" s="17"/>
      <c r="G17" s="17"/>
      <c r="H17" s="17"/>
      <c r="I17" s="10" t="s">
        <v>2047</v>
      </c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2">
        <v>45387</v>
      </c>
      <c r="C18" s="17"/>
      <c r="D18" s="17"/>
      <c r="E18" s="9">
        <f t="shared" si="0"/>
        <v>57298050</v>
      </c>
      <c r="F18" s="17"/>
      <c r="G18" s="17"/>
      <c r="H18" s="17">
        <v>250000</v>
      </c>
      <c r="I18" s="1" t="s">
        <v>2048</v>
      </c>
      <c r="J18" s="50"/>
      <c r="K18" s="69"/>
      <c r="L18" s="70"/>
      <c r="M18" s="73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2">
        <v>45391</v>
      </c>
      <c r="C19" s="17"/>
      <c r="D19" s="17">
        <v>-13000</v>
      </c>
      <c r="E19" s="9">
        <f t="shared" si="0"/>
        <v>57285050</v>
      </c>
      <c r="F19" s="17">
        <v>-13000</v>
      </c>
      <c r="G19" s="17"/>
      <c r="H19" s="17"/>
      <c r="I19" s="10" t="s">
        <v>2049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">
        <v>45391</v>
      </c>
      <c r="C20" s="17"/>
      <c r="D20" s="17"/>
      <c r="E20" s="9">
        <f t="shared" si="0"/>
        <v>57285050</v>
      </c>
      <c r="F20" s="17"/>
      <c r="G20" s="17"/>
      <c r="H20" s="17">
        <v>80000</v>
      </c>
      <c r="I20" s="1" t="s">
        <v>1839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2">
        <v>45392</v>
      </c>
      <c r="C21" s="17">
        <v>100000</v>
      </c>
      <c r="D21" s="17"/>
      <c r="E21" s="9">
        <f t="shared" si="0"/>
        <v>57385050</v>
      </c>
      <c r="F21" s="17"/>
      <c r="G21" s="17"/>
      <c r="H21" s="17"/>
      <c r="I21" s="1" t="s">
        <v>2050</v>
      </c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2">
        <v>45392</v>
      </c>
      <c r="C22" s="17"/>
      <c r="D22" s="17"/>
      <c r="E22" s="9">
        <f t="shared" si="0"/>
        <v>57385050</v>
      </c>
      <c r="F22" s="17"/>
      <c r="G22" s="17"/>
      <c r="H22" s="17">
        <v>-86300</v>
      </c>
      <c r="I22" s="1" t="s">
        <v>62</v>
      </c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">
        <v>45392</v>
      </c>
      <c r="C23" s="17"/>
      <c r="D23" s="17"/>
      <c r="E23" s="9">
        <f t="shared" si="0"/>
        <v>57385050</v>
      </c>
      <c r="F23" s="17"/>
      <c r="G23" s="17"/>
      <c r="H23" s="17">
        <v>100000</v>
      </c>
      <c r="I23" s="1" t="s">
        <v>2051</v>
      </c>
      <c r="J23" s="50"/>
      <c r="K23" s="70"/>
      <c r="L23" s="47"/>
      <c r="M23" s="73"/>
      <c r="N23" s="72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>
        <v>45398</v>
      </c>
      <c r="C24" s="17"/>
      <c r="D24" s="17"/>
      <c r="E24" s="9">
        <f t="shared" si="0"/>
        <v>57385050</v>
      </c>
      <c r="F24" s="17"/>
      <c r="G24" s="17"/>
      <c r="H24" s="16">
        <v>-445300</v>
      </c>
      <c r="I24" s="1" t="s">
        <v>2063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2">
        <v>45397</v>
      </c>
      <c r="C25" s="17"/>
      <c r="D25" s="17"/>
      <c r="E25" s="9">
        <f t="shared" si="0"/>
        <v>57385050</v>
      </c>
      <c r="F25" s="17"/>
      <c r="G25" s="17"/>
      <c r="H25" s="17">
        <v>-139700</v>
      </c>
      <c r="I25" s="1" t="s">
        <v>2064</v>
      </c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2">
        <v>45398</v>
      </c>
      <c r="C26" s="17">
        <v>4000000</v>
      </c>
      <c r="D26" s="17"/>
      <c r="E26" s="9">
        <f t="shared" si="0"/>
        <v>61385050</v>
      </c>
      <c r="F26" s="17"/>
      <c r="G26" s="17"/>
      <c r="H26" s="17"/>
      <c r="I26" s="10" t="s">
        <v>2052</v>
      </c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2">
        <v>45400</v>
      </c>
      <c r="C27" s="17"/>
      <c r="D27" s="17"/>
      <c r="E27" s="9">
        <f>E26+C27+D27</f>
        <v>61385050</v>
      </c>
      <c r="F27" s="17"/>
      <c r="G27" s="17"/>
      <c r="H27" s="17">
        <v>460000</v>
      </c>
      <c r="I27" s="10" t="s">
        <v>2053</v>
      </c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45400</v>
      </c>
      <c r="C28" s="17"/>
      <c r="D28" s="17">
        <v>-230000</v>
      </c>
      <c r="E28" s="9">
        <f>E27+C28+D28</f>
        <v>61155050</v>
      </c>
      <c r="F28" s="17"/>
      <c r="G28" s="17"/>
      <c r="H28" s="17"/>
      <c r="I28" s="10" t="s">
        <v>2054</v>
      </c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45404</v>
      </c>
      <c r="C29" s="17">
        <v>10000</v>
      </c>
      <c r="D29" s="17"/>
      <c r="E29" s="9">
        <f t="shared" si="0"/>
        <v>61165050</v>
      </c>
      <c r="F29" s="17"/>
      <c r="G29" s="17"/>
      <c r="H29" s="16"/>
      <c r="I29" s="10" t="s">
        <v>2034</v>
      </c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>
        <v>45404</v>
      </c>
      <c r="C30" s="17">
        <v>2000000</v>
      </c>
      <c r="D30" s="17"/>
      <c r="E30" s="9">
        <f t="shared" si="0"/>
        <v>63165050</v>
      </c>
      <c r="F30" s="17"/>
      <c r="G30" s="17"/>
      <c r="H30" s="17"/>
      <c r="I30" s="10" t="s">
        <v>1353</v>
      </c>
      <c r="L30" s="2">
        <v>45341</v>
      </c>
      <c r="M30" s="20">
        <v>10000000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>
        <v>45405</v>
      </c>
      <c r="C31" s="17"/>
      <c r="D31" s="17"/>
      <c r="E31" s="9">
        <f t="shared" si="0"/>
        <v>63165050</v>
      </c>
      <c r="F31" s="17"/>
      <c r="G31" s="17"/>
      <c r="H31" s="17">
        <v>-560000</v>
      </c>
      <c r="I31" s="10" t="s">
        <v>1675</v>
      </c>
      <c r="L31" s="2">
        <v>45372</v>
      </c>
      <c r="M31" s="20">
        <v>6000000</v>
      </c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>
        <v>45405</v>
      </c>
      <c r="C32" s="17"/>
      <c r="D32" s="17"/>
      <c r="E32" s="9">
        <f t="shared" si="0"/>
        <v>63165050</v>
      </c>
      <c r="F32" s="17"/>
      <c r="G32" s="17"/>
      <c r="H32" s="17">
        <v>100000</v>
      </c>
      <c r="I32" s="10" t="s">
        <v>2055</v>
      </c>
      <c r="L32" s="85">
        <v>45398</v>
      </c>
      <c r="M32" s="70">
        <v>4000000</v>
      </c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>
        <v>45406</v>
      </c>
      <c r="C33" s="17">
        <v>90000</v>
      </c>
      <c r="D33" s="17"/>
      <c r="E33" s="9">
        <f t="shared" si="0"/>
        <v>63255050</v>
      </c>
      <c r="F33" s="17"/>
      <c r="G33" s="17"/>
      <c r="H33" s="16"/>
      <c r="I33" s="10" t="s">
        <v>2056</v>
      </c>
      <c r="J33" s="20"/>
      <c r="M33" s="53">
        <f>SUM(M27:M32)</f>
        <v>60000000</v>
      </c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>
        <v>45411</v>
      </c>
      <c r="C34" s="17"/>
      <c r="D34" s="17"/>
      <c r="E34" s="9">
        <f t="shared" si="0"/>
        <v>63255050</v>
      </c>
      <c r="F34" s="10"/>
      <c r="G34" s="10"/>
      <c r="H34" s="17">
        <v>-247800</v>
      </c>
      <c r="I34" s="1" t="s">
        <v>917</v>
      </c>
      <c r="J34" s="20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>
        <v>45411</v>
      </c>
      <c r="C35" s="17"/>
      <c r="D35" s="17"/>
      <c r="E35" s="9">
        <f t="shared" si="0"/>
        <v>63255050</v>
      </c>
      <c r="H35" s="17">
        <v>-377300</v>
      </c>
      <c r="I35" s="10" t="s">
        <v>389</v>
      </c>
      <c r="J35" s="20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>
        <v>45411</v>
      </c>
      <c r="C36" s="17"/>
      <c r="D36" s="17"/>
      <c r="E36" s="9">
        <f>E35+C36+D36</f>
        <v>63255050</v>
      </c>
      <c r="F36" s="17"/>
      <c r="G36" s="17"/>
      <c r="H36" s="17">
        <v>-377300</v>
      </c>
      <c r="I36" s="1" t="s">
        <v>2057</v>
      </c>
      <c r="J36" s="20"/>
      <c r="K36" s="70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>
        <v>45412</v>
      </c>
      <c r="C37" s="17"/>
      <c r="D37" s="17">
        <v>-145100</v>
      </c>
      <c r="E37" s="9">
        <f t="shared" si="0"/>
        <v>63109950</v>
      </c>
      <c r="F37" s="17"/>
      <c r="G37" s="17"/>
      <c r="H37" s="17"/>
      <c r="I37" s="10" t="s">
        <v>2058</v>
      </c>
      <c r="J37" s="20"/>
      <c r="K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36"/>
      <c r="D38" s="36"/>
      <c r="E38" s="9">
        <f>E37+C38+D38</f>
        <v>63109950</v>
      </c>
      <c r="F38" s="36"/>
      <c r="G38" s="36"/>
      <c r="H38" s="17"/>
      <c r="K38" s="69"/>
      <c r="L38" s="2">
        <v>45071</v>
      </c>
      <c r="M38" s="70">
        <v>-203200</v>
      </c>
      <c r="N38" s="1" t="s">
        <v>1830</v>
      </c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17"/>
      <c r="D39" s="17"/>
      <c r="E39" s="9">
        <f t="shared" si="0"/>
        <v>63109950</v>
      </c>
      <c r="F39" s="17"/>
      <c r="G39" s="17"/>
      <c r="H39" s="16"/>
      <c r="K39" s="69"/>
      <c r="L39" s="2">
        <v>45072</v>
      </c>
      <c r="M39" s="70">
        <v>-200000</v>
      </c>
      <c r="N39" s="1" t="s">
        <v>1831</v>
      </c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 t="shared" si="0"/>
        <v>63109950</v>
      </c>
      <c r="F40" s="17"/>
      <c r="G40" s="17"/>
      <c r="H40" s="16">
        <v>-3500000</v>
      </c>
      <c r="I40" s="10" t="s">
        <v>41</v>
      </c>
      <c r="K40" s="69"/>
      <c r="L40" s="2">
        <v>45079</v>
      </c>
      <c r="M40" s="70">
        <v>-200000</v>
      </c>
      <c r="N40" s="1" t="s">
        <v>1842</v>
      </c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>
        <v>-3500000</v>
      </c>
      <c r="E41" s="9">
        <f>E40+C41+D41</f>
        <v>59609950</v>
      </c>
      <c r="F41" s="17"/>
      <c r="G41" s="17"/>
      <c r="H41" s="17"/>
      <c r="I41" s="10" t="s">
        <v>42</v>
      </c>
      <c r="L41" s="47">
        <v>45170</v>
      </c>
      <c r="M41" s="70">
        <v>-66000</v>
      </c>
      <c r="N41" s="1" t="s">
        <v>1900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8">
        <f>E41+C42+D42</f>
        <v>59609950</v>
      </c>
      <c r="F42" s="17"/>
      <c r="G42" s="17"/>
      <c r="H42" s="16">
        <f>SUM(H4:H41)</f>
        <v>3774900</v>
      </c>
      <c r="I42" s="10"/>
      <c r="L42" s="69"/>
      <c r="M42" s="69"/>
      <c r="N42" s="69"/>
      <c r="O42" s="69"/>
      <c r="P42" s="69"/>
      <c r="Q42" s="70"/>
      <c r="R42" s="7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28" t="s">
        <v>47</v>
      </c>
      <c r="C43" s="22"/>
      <c r="D43" s="22"/>
      <c r="E43" s="14">
        <f>E42+C43+D43</f>
        <v>59609950</v>
      </c>
      <c r="F43" s="22"/>
      <c r="G43" s="22"/>
      <c r="H43" s="22">
        <f>H42-F19</f>
        <v>3787900</v>
      </c>
      <c r="I43" s="10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59609950</v>
      </c>
      <c r="F44" s="17"/>
      <c r="G44" s="17"/>
      <c r="H44" s="17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59609950</v>
      </c>
      <c r="F45" s="17"/>
      <c r="G45" s="17"/>
      <c r="H45" s="17"/>
      <c r="I45" s="10"/>
      <c r="K45" s="69"/>
      <c r="L45" s="69"/>
      <c r="M45" s="69"/>
      <c r="N45" s="72"/>
      <c r="O45" s="69"/>
      <c r="P45" s="70"/>
      <c r="Q45" s="70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59609950</v>
      </c>
      <c r="F46" s="17"/>
      <c r="G46" s="17"/>
      <c r="H46" s="17"/>
      <c r="I46" s="10"/>
      <c r="K46" s="69"/>
      <c r="L46" s="2">
        <v>45128</v>
      </c>
      <c r="M46" s="70">
        <v>-600000</v>
      </c>
      <c r="N46" s="34" t="s">
        <v>1869</v>
      </c>
      <c r="O46" s="69"/>
      <c r="P46" s="70"/>
      <c r="Q46" s="70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59609950</v>
      </c>
      <c r="F47" s="17"/>
      <c r="G47" s="17"/>
      <c r="H47" s="17"/>
      <c r="I47" s="10"/>
      <c r="J47" s="20"/>
      <c r="K47" s="70"/>
      <c r="L47" s="2">
        <v>45134</v>
      </c>
      <c r="M47" s="70">
        <v>-200000</v>
      </c>
      <c r="N47" s="34" t="s">
        <v>1870</v>
      </c>
      <c r="P47" s="20"/>
      <c r="R47" s="20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59609950</v>
      </c>
      <c r="F48" s="17"/>
      <c r="G48" s="17"/>
      <c r="H48" s="17"/>
      <c r="I48" s="10"/>
      <c r="J48" s="20"/>
      <c r="K48" s="70"/>
      <c r="L48" s="2">
        <v>45160</v>
      </c>
      <c r="M48" s="70">
        <v>-500000</v>
      </c>
      <c r="N48" s="10" t="s">
        <v>1889</v>
      </c>
      <c r="P48" s="20"/>
      <c r="Q48" s="4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59609950</v>
      </c>
      <c r="F49" s="17"/>
      <c r="G49" s="17"/>
      <c r="H49" s="16"/>
      <c r="I49" s="10"/>
      <c r="J49" s="20"/>
      <c r="K49" s="70"/>
      <c r="L49" s="2">
        <v>45160</v>
      </c>
      <c r="M49" s="70">
        <v>-500000</v>
      </c>
      <c r="N49" s="10" t="s">
        <v>1890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59609950</v>
      </c>
      <c r="F50" s="17"/>
      <c r="G50" s="17"/>
      <c r="H50" s="17"/>
      <c r="I50" s="10"/>
      <c r="J50" s="20"/>
      <c r="K50" s="70"/>
      <c r="L50" s="47">
        <v>45163</v>
      </c>
      <c r="M50" s="70">
        <v>-480000</v>
      </c>
      <c r="N50" s="69" t="s">
        <v>1895</v>
      </c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59609950</v>
      </c>
      <c r="F51" s="17"/>
      <c r="G51" s="17"/>
      <c r="H51" s="17"/>
      <c r="I51" s="10"/>
      <c r="K51" s="69"/>
      <c r="L51" s="47">
        <v>45163</v>
      </c>
      <c r="M51" s="70">
        <v>-9000</v>
      </c>
      <c r="N51" s="10" t="s">
        <v>1896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59609950</v>
      </c>
      <c r="F52" s="17"/>
      <c r="G52" s="17"/>
      <c r="H52" s="17">
        <v>1050000</v>
      </c>
      <c r="I52" s="10" t="s">
        <v>1739</v>
      </c>
      <c r="J52" s="1" t="s">
        <v>1835</v>
      </c>
      <c r="K52" s="69"/>
      <c r="L52" s="47">
        <v>45170</v>
      </c>
      <c r="M52" s="70">
        <v>-500000</v>
      </c>
      <c r="N52" s="10" t="s">
        <v>1901</v>
      </c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59609950</v>
      </c>
      <c r="F53" s="17"/>
      <c r="G53" s="17"/>
      <c r="H53" s="17"/>
      <c r="K53" s="69"/>
      <c r="L53" s="47">
        <v>45173</v>
      </c>
      <c r="M53" s="70">
        <v>-40000</v>
      </c>
      <c r="N53" s="69" t="s">
        <v>1895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59609950</v>
      </c>
      <c r="F54" s="17"/>
      <c r="G54" s="17"/>
      <c r="H54" s="16"/>
      <c r="K54" s="69"/>
      <c r="L54" s="47">
        <v>45173</v>
      </c>
      <c r="M54" s="70">
        <v>-244000</v>
      </c>
      <c r="N54" s="10" t="s">
        <v>1902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59609950</v>
      </c>
      <c r="F55" s="17"/>
      <c r="G55" s="17"/>
      <c r="H55" s="16"/>
      <c r="J55" s="10"/>
      <c r="K55" s="69"/>
      <c r="L55" s="47">
        <v>45183</v>
      </c>
      <c r="M55" s="70">
        <v>-140000</v>
      </c>
      <c r="N55" s="19" t="s">
        <v>1905</v>
      </c>
      <c r="O55" s="76"/>
      <c r="P55" s="76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59609950</v>
      </c>
      <c r="F56" s="17"/>
      <c r="G56" s="17"/>
      <c r="H56" s="16"/>
      <c r="K56" s="69"/>
      <c r="L56" s="47">
        <v>45194</v>
      </c>
      <c r="M56" s="70">
        <v>-25100</v>
      </c>
      <c r="N56" s="10" t="s">
        <v>1907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0"/>
        <v>59609950</v>
      </c>
      <c r="F57" s="17"/>
      <c r="G57" s="17"/>
      <c r="H57" s="16"/>
      <c r="J57" s="10"/>
      <c r="K57" s="69"/>
      <c r="L57" s="47">
        <v>45230</v>
      </c>
      <c r="M57" s="70">
        <v>-7300</v>
      </c>
      <c r="N57" s="10" t="s">
        <v>1933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8">
        <f t="shared" si="0"/>
        <v>59609950</v>
      </c>
      <c r="F58" s="17"/>
      <c r="G58" s="17"/>
      <c r="H58" s="16"/>
      <c r="J58" s="10"/>
      <c r="K58" s="69"/>
      <c r="L58" s="47">
        <v>45233</v>
      </c>
      <c r="M58" s="70">
        <v>-10000</v>
      </c>
      <c r="N58" s="69" t="s">
        <v>1938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59609950</v>
      </c>
      <c r="F59" s="17"/>
      <c r="G59" s="17"/>
      <c r="H59" s="16"/>
      <c r="J59" s="10"/>
      <c r="K59" s="69"/>
      <c r="L59" s="47">
        <v>45233</v>
      </c>
      <c r="M59" s="70">
        <v>-10000</v>
      </c>
      <c r="N59" s="69" t="s">
        <v>1938</v>
      </c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36"/>
      <c r="D60" s="36"/>
      <c r="E60" s="9">
        <f t="shared" si="0"/>
        <v>59609950</v>
      </c>
      <c r="F60" s="36"/>
      <c r="G60" s="36"/>
      <c r="H60" s="16"/>
      <c r="J60" s="10"/>
      <c r="K60" s="69"/>
      <c r="L60" s="47">
        <v>45233</v>
      </c>
      <c r="M60" s="70">
        <v>-10400</v>
      </c>
      <c r="N60" s="10" t="s">
        <v>1940</v>
      </c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59609950</v>
      </c>
      <c r="F61" s="17"/>
      <c r="G61" s="17"/>
      <c r="H61" s="16"/>
      <c r="J61" s="10"/>
      <c r="K61" s="69"/>
      <c r="L61" s="47">
        <v>45239</v>
      </c>
      <c r="M61" s="70">
        <v>-100000</v>
      </c>
      <c r="N61" s="1" t="s">
        <v>1943</v>
      </c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0"/>
        <v>59609950</v>
      </c>
      <c r="F62" s="17"/>
      <c r="G62" s="17"/>
      <c r="H62" s="16"/>
      <c r="J62" s="10"/>
      <c r="K62" s="69"/>
      <c r="L62" s="47">
        <v>45251</v>
      </c>
      <c r="M62" s="70">
        <v>-13000</v>
      </c>
      <c r="N62" s="69" t="s">
        <v>1938</v>
      </c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43"/>
      <c r="D63" s="43">
        <v>-30950</v>
      </c>
      <c r="E63" s="8">
        <f t="shared" si="0"/>
        <v>59579000</v>
      </c>
      <c r="F63" s="43"/>
      <c r="G63" s="43"/>
      <c r="H63" s="43"/>
      <c r="I63" s="44" t="s">
        <v>263</v>
      </c>
      <c r="K63" s="17"/>
      <c r="L63" s="47">
        <v>45254</v>
      </c>
      <c r="M63" s="70">
        <v>-15000</v>
      </c>
      <c r="N63" s="10" t="s">
        <v>1939</v>
      </c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17"/>
      <c r="D64" s="17"/>
      <c r="E64" s="9">
        <f t="shared" si="0"/>
        <v>59579000</v>
      </c>
      <c r="F64" s="17"/>
      <c r="G64" s="17"/>
      <c r="H64" s="17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16"/>
      <c r="D65" s="16">
        <v>-55000000</v>
      </c>
      <c r="E65" s="9">
        <f t="shared" si="0"/>
        <v>4579000</v>
      </c>
      <c r="F65" s="16"/>
      <c r="G65" s="16"/>
      <c r="H65" s="16"/>
      <c r="I65" s="1" t="s">
        <v>557</v>
      </c>
      <c r="K65" s="16"/>
      <c r="L65" s="69"/>
      <c r="M65" s="69"/>
      <c r="N65" s="69"/>
      <c r="O65" s="69"/>
      <c r="P65" s="69"/>
      <c r="Q65" s="69"/>
      <c r="R65" s="69"/>
    </row>
    <row r="66" spans="3:18">
      <c r="C66" s="16"/>
      <c r="D66" s="18">
        <v>-3500000</v>
      </c>
      <c r="E66" s="8">
        <f t="shared" si="0"/>
        <v>1079000</v>
      </c>
      <c r="F66" s="16"/>
      <c r="G66" s="16"/>
      <c r="H66" s="16"/>
      <c r="I66" s="2" t="s">
        <v>1772</v>
      </c>
      <c r="L66" s="69"/>
      <c r="M66" s="69"/>
      <c r="N66" s="69"/>
      <c r="O66" s="69"/>
      <c r="P66" s="69"/>
      <c r="Q66" s="69"/>
      <c r="R66" s="69"/>
    </row>
    <row r="67" spans="3:18">
      <c r="C67" s="16"/>
      <c r="D67" s="17"/>
      <c r="E67" s="9">
        <f t="shared" si="0"/>
        <v>1079000</v>
      </c>
      <c r="F67" s="16"/>
      <c r="G67" s="16"/>
      <c r="H67" s="16"/>
      <c r="J67" s="4"/>
      <c r="L67" s="69" t="s">
        <v>1953</v>
      </c>
      <c r="M67" s="69"/>
      <c r="N67" s="69"/>
      <c r="O67" s="69"/>
      <c r="P67" s="69"/>
      <c r="Q67" s="69"/>
      <c r="R67" s="69"/>
    </row>
    <row r="68" spans="3:18">
      <c r="C68" s="16"/>
      <c r="D68" s="16"/>
      <c r="E68" s="9">
        <f t="shared" si="0"/>
        <v>1079000</v>
      </c>
      <c r="F68" s="16"/>
      <c r="G68" s="16"/>
      <c r="H68" s="16"/>
      <c r="J68" s="4"/>
      <c r="K68" s="2"/>
      <c r="L68" s="69" t="s">
        <v>1956</v>
      </c>
      <c r="M68" s="69">
        <v>24</v>
      </c>
      <c r="N68" s="70">
        <v>100000</v>
      </c>
      <c r="O68" s="70">
        <f>M68*N68</f>
        <v>2400000</v>
      </c>
      <c r="P68" s="69"/>
      <c r="Q68" s="69"/>
      <c r="R68" s="69"/>
    </row>
    <row r="69" spans="3:18">
      <c r="C69" s="16"/>
      <c r="D69" s="16"/>
      <c r="E69" s="8">
        <f t="shared" si="0"/>
        <v>1079000</v>
      </c>
      <c r="F69" s="16"/>
      <c r="G69" s="16"/>
      <c r="H69" s="16"/>
      <c r="J69" s="32"/>
      <c r="K69" s="17"/>
      <c r="L69" s="69" t="s">
        <v>1955</v>
      </c>
      <c r="M69" s="69">
        <v>15</v>
      </c>
      <c r="N69" s="70">
        <v>150000</v>
      </c>
      <c r="O69" s="70">
        <f t="shared" ref="O69:O70" si="1">M69*N69</f>
        <v>2250000</v>
      </c>
      <c r="P69" s="69"/>
      <c r="Q69" s="69"/>
      <c r="R69" s="69"/>
    </row>
    <row r="70" spans="3:18">
      <c r="C70" s="4"/>
      <c r="D70" s="16"/>
      <c r="E70" s="9">
        <f t="shared" si="0"/>
        <v>1079000</v>
      </c>
      <c r="F70" s="16"/>
      <c r="G70" s="16"/>
      <c r="H70" s="16"/>
      <c r="J70" s="32"/>
      <c r="K70" s="17"/>
      <c r="L70" s="16" t="s">
        <v>1955</v>
      </c>
      <c r="M70" s="1">
        <v>12</v>
      </c>
      <c r="N70" s="70">
        <v>150000</v>
      </c>
      <c r="O70" s="70">
        <f t="shared" si="1"/>
        <v>1800000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" t="s">
        <v>1954</v>
      </c>
      <c r="M71" s="1">
        <v>1</v>
      </c>
      <c r="N71" s="20">
        <v>60000</v>
      </c>
      <c r="O71" s="20">
        <f>M71*N71</f>
        <v>60000</v>
      </c>
    </row>
    <row r="72" spans="3:18">
      <c r="C72" s="4"/>
      <c r="D72" s="4"/>
      <c r="E72" s="8"/>
      <c r="F72" s="4"/>
      <c r="G72" s="4"/>
      <c r="H72" s="17"/>
      <c r="J72" s="32"/>
      <c r="K72" s="17"/>
      <c r="O72" s="20">
        <f>SUM(O68:O71)</f>
        <v>6510000</v>
      </c>
    </row>
    <row r="73" spans="3:18">
      <c r="C73" s="4"/>
      <c r="D73" s="4"/>
      <c r="E73" s="8"/>
      <c r="F73" s="4"/>
      <c r="G73" s="4"/>
      <c r="J73" s="32"/>
      <c r="K73" s="17"/>
      <c r="L73" s="20"/>
      <c r="O73" s="20">
        <v>-6000000</v>
      </c>
      <c r="P73" s="2">
        <v>45244</v>
      </c>
      <c r="Q73" s="10" t="s">
        <v>1962</v>
      </c>
      <c r="R73" s="10"/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f>SUM(O72:O73)</f>
        <v>510000</v>
      </c>
      <c r="P74" s="1" t="s">
        <v>1964</v>
      </c>
    </row>
    <row r="75" spans="3:18">
      <c r="C75" s="4"/>
      <c r="D75" s="4"/>
      <c r="E75" s="8"/>
      <c r="F75" s="4"/>
      <c r="G75" s="4"/>
      <c r="J75" s="10"/>
      <c r="K75" s="17"/>
      <c r="L75" s="16" t="s">
        <v>1955</v>
      </c>
      <c r="M75" s="10">
        <v>21</v>
      </c>
      <c r="N75" s="70">
        <v>150000</v>
      </c>
      <c r="O75" s="20">
        <f>M75*N75</f>
        <v>3150000</v>
      </c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  <c r="O76" s="20">
        <f>SUM(O74:O75)</f>
        <v>3660000</v>
      </c>
    </row>
    <row r="77" spans="3:18">
      <c r="E77" s="7"/>
      <c r="H77" s="17"/>
      <c r="I77" s="10"/>
      <c r="J77" s="10"/>
      <c r="K77" s="17"/>
      <c r="L77" s="10"/>
      <c r="M77" s="10"/>
      <c r="O77" s="20">
        <v>-1500000</v>
      </c>
      <c r="P77" s="2">
        <v>45260</v>
      </c>
      <c r="Q77" s="1" t="s">
        <v>711</v>
      </c>
    </row>
    <row r="78" spans="3:18">
      <c r="E78" s="7"/>
      <c r="H78" s="17"/>
      <c r="I78" s="10"/>
      <c r="J78" s="10"/>
      <c r="K78" s="17"/>
      <c r="L78" s="10"/>
      <c r="M78" s="10"/>
      <c r="O78" s="55">
        <f>SUM(O76:O77)</f>
        <v>2160000</v>
      </c>
      <c r="P78" s="19" t="s">
        <v>1957</v>
      </c>
    </row>
    <row r="79" spans="3:18">
      <c r="E79" s="7"/>
      <c r="H79" s="17"/>
      <c r="I79" s="10"/>
      <c r="J79" s="10"/>
      <c r="K79" s="17"/>
      <c r="L79" s="10"/>
      <c r="M79" s="10"/>
      <c r="O79" s="20">
        <v>-2160000</v>
      </c>
      <c r="P79" s="2">
        <v>45260</v>
      </c>
      <c r="Q79" s="1" t="s">
        <v>1963</v>
      </c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89.xml><?xml version="1.0" encoding="utf-8"?>
<worksheet xmlns="http://schemas.openxmlformats.org/spreadsheetml/2006/main" xmlns:r="http://schemas.openxmlformats.org/officeDocument/2006/relationships">
  <dimension ref="A2:AB100"/>
  <sheetViews>
    <sheetView topLeftCell="A3" workbookViewId="0">
      <selection activeCell="I39" sqref="I39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59609950</v>
      </c>
      <c r="F4" s="29">
        <v>0</v>
      </c>
      <c r="G4" s="13"/>
      <c r="H4" s="22">
        <v>3787900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48"/>
      <c r="D5" s="48"/>
      <c r="E5" s="9">
        <f>E4+C5+D5</f>
        <v>59609950</v>
      </c>
      <c r="F5" s="54"/>
      <c r="G5" s="48"/>
      <c r="H5" s="36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45414</v>
      </c>
      <c r="C6" s="17"/>
      <c r="D6" s="17">
        <v>-38000</v>
      </c>
      <c r="E6" s="8">
        <f>E5+C6+D6</f>
        <v>59571950</v>
      </c>
      <c r="F6" s="17"/>
      <c r="G6" s="17"/>
      <c r="H6" s="17"/>
      <c r="I6" s="10" t="s">
        <v>2059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45414</v>
      </c>
      <c r="C7" s="17"/>
      <c r="D7" s="17"/>
      <c r="E7" s="9">
        <f t="shared" ref="E7:E70" si="0">E6+C7+D7</f>
        <v>59571950</v>
      </c>
      <c r="F7" s="17"/>
      <c r="G7" s="17"/>
      <c r="H7" s="17">
        <v>549000</v>
      </c>
      <c r="I7" s="10" t="s">
        <v>2060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45420</v>
      </c>
      <c r="C8" s="17"/>
      <c r="D8" s="17"/>
      <c r="E8" s="9">
        <f>E7+C8+D8</f>
        <v>59571950</v>
      </c>
      <c r="F8" s="17"/>
      <c r="G8" s="17"/>
      <c r="H8" s="17">
        <v>-88100</v>
      </c>
      <c r="I8" s="10" t="s">
        <v>62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45422</v>
      </c>
      <c r="C9" s="17"/>
      <c r="D9" s="17">
        <v>426000</v>
      </c>
      <c r="E9" s="9">
        <f t="shared" si="0"/>
        <v>59997950</v>
      </c>
      <c r="F9" s="17"/>
      <c r="G9" s="17"/>
      <c r="H9" s="17">
        <v>426000</v>
      </c>
      <c r="I9" s="10" t="s">
        <v>2061</v>
      </c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2">
        <v>45422</v>
      </c>
      <c r="C10" s="17"/>
      <c r="D10" s="17"/>
      <c r="E10" s="9">
        <f t="shared" si="0"/>
        <v>59997950</v>
      </c>
      <c r="F10" s="17"/>
      <c r="G10" s="17"/>
      <c r="H10" s="17">
        <v>3770000</v>
      </c>
      <c r="I10" s="1" t="s">
        <v>2065</v>
      </c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45427</v>
      </c>
      <c r="C11" s="17">
        <v>800000</v>
      </c>
      <c r="D11" s="17"/>
      <c r="E11" s="9">
        <f t="shared" si="0"/>
        <v>60797950</v>
      </c>
      <c r="F11" s="17"/>
      <c r="G11" s="17"/>
      <c r="H11" s="17"/>
      <c r="I11" s="10" t="s">
        <v>2062</v>
      </c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45427</v>
      </c>
      <c r="C12" s="17">
        <v>140000</v>
      </c>
      <c r="D12" s="17"/>
      <c r="E12" s="9">
        <f t="shared" si="0"/>
        <v>60937950</v>
      </c>
      <c r="F12" s="17"/>
      <c r="G12" s="17"/>
      <c r="H12" s="17"/>
      <c r="I12" s="10" t="s">
        <v>2066</v>
      </c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45427</v>
      </c>
      <c r="C13" s="17"/>
      <c r="D13" s="17"/>
      <c r="E13" s="9">
        <f t="shared" si="0"/>
        <v>60937950</v>
      </c>
      <c r="F13" s="17"/>
      <c r="G13" s="17"/>
      <c r="H13" s="17">
        <v>-31500</v>
      </c>
      <c r="I13" s="1" t="s">
        <v>2069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32">
        <v>45398</v>
      </c>
      <c r="C14" s="17"/>
      <c r="D14" s="17">
        <v>-80000</v>
      </c>
      <c r="E14" s="9">
        <f t="shared" si="0"/>
        <v>60857950</v>
      </c>
      <c r="F14" s="17"/>
      <c r="G14" s="17"/>
      <c r="H14" s="17"/>
      <c r="I14" s="10" t="s">
        <v>2067</v>
      </c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45398</v>
      </c>
      <c r="C15" s="17"/>
      <c r="D15" s="17"/>
      <c r="E15" s="9">
        <f t="shared" si="0"/>
        <v>60857950</v>
      </c>
      <c r="F15" s="17"/>
      <c r="G15" s="17"/>
      <c r="H15" s="17">
        <v>-619000</v>
      </c>
      <c r="I15" s="10" t="s">
        <v>2068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45432</v>
      </c>
      <c r="C16" s="17">
        <v>2000000</v>
      </c>
      <c r="D16" s="17"/>
      <c r="E16" s="9">
        <f t="shared" si="0"/>
        <v>62857950</v>
      </c>
      <c r="F16" s="17"/>
      <c r="G16" s="17"/>
      <c r="H16" s="17"/>
      <c r="I16" s="10" t="s">
        <v>1353</v>
      </c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45432</v>
      </c>
      <c r="C17" s="17"/>
      <c r="D17" s="17">
        <v>-45000</v>
      </c>
      <c r="E17" s="9">
        <f t="shared" si="0"/>
        <v>62812950</v>
      </c>
      <c r="F17" s="17"/>
      <c r="G17" s="17"/>
      <c r="H17" s="17"/>
      <c r="I17" s="10" t="s">
        <v>2070</v>
      </c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45433</v>
      </c>
      <c r="C18" s="17">
        <v>150000</v>
      </c>
      <c r="D18" s="17"/>
      <c r="E18" s="9">
        <f t="shared" si="0"/>
        <v>62962950</v>
      </c>
      <c r="F18" s="17"/>
      <c r="G18" s="17"/>
      <c r="H18" s="17"/>
      <c r="I18" s="10" t="s">
        <v>1731</v>
      </c>
      <c r="J18" s="50"/>
      <c r="K18" s="69"/>
      <c r="L18" s="70"/>
      <c r="M18" s="73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>
        <v>45435</v>
      </c>
      <c r="C19" s="17"/>
      <c r="D19" s="17">
        <v>-22000</v>
      </c>
      <c r="E19" s="9">
        <f t="shared" si="0"/>
        <v>62940950</v>
      </c>
      <c r="F19" s="17">
        <v>-22000</v>
      </c>
      <c r="G19" s="17"/>
      <c r="H19" s="17"/>
      <c r="I19" s="10" t="s">
        <v>2071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45436</v>
      </c>
      <c r="C20" s="17"/>
      <c r="D20" s="17"/>
      <c r="E20" s="9">
        <f t="shared" si="0"/>
        <v>62940950</v>
      </c>
      <c r="F20" s="17"/>
      <c r="G20" s="17"/>
      <c r="H20" s="17">
        <v>-226000</v>
      </c>
      <c r="I20" s="10" t="s">
        <v>977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45440</v>
      </c>
      <c r="C21" s="17">
        <v>2000000</v>
      </c>
      <c r="D21" s="17"/>
      <c r="E21" s="9">
        <f t="shared" si="0"/>
        <v>64940950</v>
      </c>
      <c r="F21" s="17"/>
      <c r="G21" s="17"/>
      <c r="H21" s="17"/>
      <c r="I21" s="10" t="s">
        <v>1353</v>
      </c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45441</v>
      </c>
      <c r="C22" s="17"/>
      <c r="D22" s="17"/>
      <c r="E22" s="9">
        <f t="shared" si="0"/>
        <v>64940950</v>
      </c>
      <c r="F22" s="17"/>
      <c r="G22" s="17"/>
      <c r="H22" s="17">
        <v>-300200</v>
      </c>
      <c r="I22" s="10" t="s">
        <v>917</v>
      </c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45441</v>
      </c>
      <c r="C23" s="17"/>
      <c r="D23" s="17"/>
      <c r="E23" s="9">
        <f t="shared" si="0"/>
        <v>64940950</v>
      </c>
      <c r="F23" s="17"/>
      <c r="G23" s="17"/>
      <c r="H23" s="17">
        <v>-377300</v>
      </c>
      <c r="I23" s="10" t="s">
        <v>406</v>
      </c>
      <c r="J23" s="50"/>
      <c r="K23" s="70"/>
      <c r="L23" s="47"/>
      <c r="M23" s="73"/>
      <c r="N23" s="72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45441</v>
      </c>
      <c r="C24" s="17"/>
      <c r="D24" s="17"/>
      <c r="E24" s="9">
        <f t="shared" si="0"/>
        <v>64940950</v>
      </c>
      <c r="F24" s="17"/>
      <c r="G24" s="17"/>
      <c r="H24" s="17">
        <v>-377300</v>
      </c>
      <c r="I24" s="1" t="s">
        <v>2072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45442</v>
      </c>
      <c r="C25" s="17"/>
      <c r="D25" s="17"/>
      <c r="E25" s="9">
        <f t="shared" si="0"/>
        <v>64940950</v>
      </c>
      <c r="F25" s="17"/>
      <c r="G25" s="17"/>
      <c r="H25" s="17">
        <v>186400</v>
      </c>
      <c r="I25" s="10" t="s">
        <v>2073</v>
      </c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45442</v>
      </c>
      <c r="C26" s="17"/>
      <c r="D26" s="17"/>
      <c r="E26" s="9">
        <f t="shared" si="0"/>
        <v>64940950</v>
      </c>
      <c r="F26" s="17"/>
      <c r="G26" s="17"/>
      <c r="H26" s="17">
        <v>83600</v>
      </c>
      <c r="I26" s="10" t="s">
        <v>2074</v>
      </c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45442</v>
      </c>
      <c r="C27" s="17">
        <v>3550000</v>
      </c>
      <c r="D27" s="17"/>
      <c r="E27" s="9">
        <f>E26+C27+D27</f>
        <v>68490950</v>
      </c>
      <c r="F27" s="17"/>
      <c r="G27" s="17"/>
      <c r="H27" s="17"/>
      <c r="I27" s="10" t="s">
        <v>2075</v>
      </c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45442</v>
      </c>
      <c r="C28" s="17"/>
      <c r="D28" s="17"/>
      <c r="E28" s="9">
        <f>E27+C28+D28</f>
        <v>68490950</v>
      </c>
      <c r="F28" s="17"/>
      <c r="G28" s="17"/>
      <c r="H28" s="17">
        <v>450000</v>
      </c>
      <c r="I28" s="10" t="s">
        <v>2075</v>
      </c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45442</v>
      </c>
      <c r="C29" s="17"/>
      <c r="D29" s="17">
        <v>-368200</v>
      </c>
      <c r="E29" s="9">
        <f t="shared" si="0"/>
        <v>68122750</v>
      </c>
      <c r="F29" s="17"/>
      <c r="G29" s="17"/>
      <c r="H29" s="17"/>
      <c r="I29" s="10" t="s">
        <v>2076</v>
      </c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17"/>
      <c r="D30" s="17"/>
      <c r="E30" s="9">
        <f t="shared" si="0"/>
        <v>68122750</v>
      </c>
      <c r="F30" s="17"/>
      <c r="G30" s="17"/>
      <c r="H30" s="17"/>
      <c r="I30" s="10"/>
      <c r="L30" s="2">
        <v>45341</v>
      </c>
      <c r="M30" s="20">
        <v>10000000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17"/>
      <c r="D31" s="17"/>
      <c r="E31" s="9">
        <f t="shared" si="0"/>
        <v>68122750</v>
      </c>
      <c r="F31" s="17"/>
      <c r="G31" s="17"/>
      <c r="H31" s="16">
        <v>-3500000</v>
      </c>
      <c r="I31" s="10" t="s">
        <v>41</v>
      </c>
      <c r="L31" s="2">
        <v>45372</v>
      </c>
      <c r="M31" s="20">
        <v>6000000</v>
      </c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17"/>
      <c r="D32" s="17">
        <v>-3500000</v>
      </c>
      <c r="E32" s="9">
        <f t="shared" si="0"/>
        <v>64622750</v>
      </c>
      <c r="F32" s="17"/>
      <c r="G32" s="17"/>
      <c r="H32" s="17"/>
      <c r="I32" s="10" t="s">
        <v>42</v>
      </c>
      <c r="L32" s="85">
        <v>45398</v>
      </c>
      <c r="M32" s="70">
        <v>4000000</v>
      </c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/>
      <c r="E33" s="9">
        <f t="shared" si="0"/>
        <v>64622750</v>
      </c>
      <c r="F33" s="17"/>
      <c r="G33" s="17"/>
      <c r="H33" s="17">
        <f>SUM(H4:H32)</f>
        <v>3733500</v>
      </c>
      <c r="I33" s="10"/>
      <c r="J33" s="20"/>
      <c r="L33" s="2">
        <v>45442</v>
      </c>
      <c r="M33" s="70">
        <v>4000000</v>
      </c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17"/>
      <c r="D34" s="17"/>
      <c r="E34" s="9">
        <f t="shared" si="0"/>
        <v>64622750</v>
      </c>
      <c r="F34" s="10"/>
      <c r="G34" s="10"/>
      <c r="H34" s="17"/>
      <c r="I34" s="10"/>
      <c r="J34" s="20"/>
      <c r="M34" s="53">
        <f>SUM(M27:M33)</f>
        <v>64000000</v>
      </c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28" t="s">
        <v>47</v>
      </c>
      <c r="C35" s="22"/>
      <c r="D35" s="22"/>
      <c r="E35" s="14">
        <f t="shared" si="0"/>
        <v>64622750</v>
      </c>
      <c r="F35" s="13"/>
      <c r="G35" s="13"/>
      <c r="H35" s="22">
        <f>H33-F19</f>
        <v>3755500</v>
      </c>
      <c r="I35" s="10"/>
      <c r="J35" s="20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17"/>
      <c r="D36" s="17"/>
      <c r="E36" s="9">
        <f>E35+C36+D36</f>
        <v>64622750</v>
      </c>
      <c r="F36" s="17"/>
      <c r="G36" s="17"/>
      <c r="H36" s="17"/>
      <c r="I36" s="10"/>
      <c r="J36" s="20"/>
      <c r="K36" s="70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">
        <f t="shared" si="0"/>
        <v>64622750</v>
      </c>
      <c r="F37" s="17"/>
      <c r="G37" s="17"/>
      <c r="H37" s="17"/>
      <c r="I37" s="10"/>
      <c r="J37" s="20"/>
      <c r="K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17"/>
      <c r="D38" s="17"/>
      <c r="E38" s="9">
        <f>E37+C38+D38</f>
        <v>64622750</v>
      </c>
      <c r="F38" s="17"/>
      <c r="G38" s="17"/>
      <c r="H38" s="17"/>
      <c r="I38" s="10"/>
      <c r="K38" s="69"/>
      <c r="L38" s="2">
        <v>45071</v>
      </c>
      <c r="M38" s="70">
        <v>-203200</v>
      </c>
      <c r="N38" s="1" t="s">
        <v>1830</v>
      </c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17"/>
      <c r="D39" s="17"/>
      <c r="E39" s="9">
        <f t="shared" si="0"/>
        <v>64622750</v>
      </c>
      <c r="F39" s="17"/>
      <c r="G39" s="17"/>
      <c r="H39" s="17"/>
      <c r="I39" s="10"/>
      <c r="K39" s="69"/>
      <c r="L39" s="2">
        <v>45072</v>
      </c>
      <c r="M39" s="70">
        <v>-200000</v>
      </c>
      <c r="N39" s="1" t="s">
        <v>1831</v>
      </c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 t="shared" si="0"/>
        <v>64622750</v>
      </c>
      <c r="F40" s="17"/>
      <c r="G40" s="17"/>
      <c r="H40" s="17"/>
      <c r="I40" s="10"/>
      <c r="K40" s="69"/>
      <c r="L40" s="2">
        <v>45079</v>
      </c>
      <c r="M40" s="70">
        <v>-200000</v>
      </c>
      <c r="N40" s="1" t="s">
        <v>1842</v>
      </c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>E40+C41+D41</f>
        <v>64622750</v>
      </c>
      <c r="F41" s="17"/>
      <c r="G41" s="17"/>
      <c r="H41" s="17"/>
      <c r="I41" s="10"/>
      <c r="L41" s="47">
        <v>45170</v>
      </c>
      <c r="M41" s="70">
        <v>-66000</v>
      </c>
      <c r="N41" s="1" t="s">
        <v>1900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8">
        <f>E41+C42+D42</f>
        <v>64622750</v>
      </c>
      <c r="F42" s="17"/>
      <c r="G42" s="17"/>
      <c r="H42" s="17"/>
      <c r="I42" s="10"/>
      <c r="L42" s="69"/>
      <c r="M42" s="69"/>
      <c r="N42" s="69"/>
      <c r="O42" s="69"/>
      <c r="P42" s="69"/>
      <c r="Q42" s="70"/>
      <c r="R42" s="7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>E42+C43+D43</f>
        <v>64622750</v>
      </c>
      <c r="F43" s="17"/>
      <c r="G43" s="17"/>
      <c r="H43" s="17"/>
      <c r="I43" s="10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64622750</v>
      </c>
      <c r="F44" s="17"/>
      <c r="G44" s="17"/>
      <c r="H44" s="17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64622750</v>
      </c>
      <c r="F45" s="17"/>
      <c r="G45" s="17"/>
      <c r="H45" s="17"/>
      <c r="I45" s="10"/>
      <c r="K45" s="69"/>
      <c r="L45" s="69"/>
      <c r="M45" s="69"/>
      <c r="N45" s="72"/>
      <c r="O45" s="69"/>
      <c r="P45" s="70"/>
      <c r="Q45" s="70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64622750</v>
      </c>
      <c r="F46" s="17"/>
      <c r="G46" s="17"/>
      <c r="H46" s="17"/>
      <c r="I46" s="10"/>
      <c r="K46" s="69"/>
      <c r="L46" s="2">
        <v>45128</v>
      </c>
      <c r="M46" s="70">
        <v>-600000</v>
      </c>
      <c r="N46" s="34" t="s">
        <v>1869</v>
      </c>
      <c r="O46" s="69"/>
      <c r="P46" s="70"/>
      <c r="Q46" s="70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64622750</v>
      </c>
      <c r="F47" s="17"/>
      <c r="G47" s="17"/>
      <c r="H47" s="17"/>
      <c r="I47" s="10"/>
      <c r="J47" s="20"/>
      <c r="K47" s="70"/>
      <c r="L47" s="2">
        <v>45134</v>
      </c>
      <c r="M47" s="70">
        <v>-200000</v>
      </c>
      <c r="N47" s="34" t="s">
        <v>1870</v>
      </c>
      <c r="P47" s="20"/>
      <c r="R47" s="20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64622750</v>
      </c>
      <c r="F48" s="17"/>
      <c r="G48" s="17"/>
      <c r="H48" s="17"/>
      <c r="I48" s="10"/>
      <c r="J48" s="20"/>
      <c r="K48" s="70"/>
      <c r="L48" s="2">
        <v>45160</v>
      </c>
      <c r="M48" s="70">
        <v>-500000</v>
      </c>
      <c r="N48" s="10" t="s">
        <v>1889</v>
      </c>
      <c r="P48" s="20"/>
      <c r="Q48" s="4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64622750</v>
      </c>
      <c r="F49" s="17"/>
      <c r="G49" s="17"/>
      <c r="H49" s="16"/>
      <c r="I49" s="10"/>
      <c r="J49" s="20"/>
      <c r="K49" s="70"/>
      <c r="L49" s="2">
        <v>45160</v>
      </c>
      <c r="M49" s="70">
        <v>-500000</v>
      </c>
      <c r="N49" s="10" t="s">
        <v>1890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64622750</v>
      </c>
      <c r="F50" s="17"/>
      <c r="G50" s="17"/>
      <c r="H50" s="17"/>
      <c r="I50" s="10"/>
      <c r="J50" s="20"/>
      <c r="K50" s="70"/>
      <c r="L50" s="47">
        <v>45163</v>
      </c>
      <c r="M50" s="70">
        <v>-480000</v>
      </c>
      <c r="N50" s="69" t="s">
        <v>1895</v>
      </c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64622750</v>
      </c>
      <c r="F51" s="17"/>
      <c r="G51" s="17"/>
      <c r="H51" s="17"/>
      <c r="I51" s="10"/>
      <c r="K51" s="69"/>
      <c r="L51" s="47">
        <v>45163</v>
      </c>
      <c r="M51" s="70">
        <v>-9000</v>
      </c>
      <c r="N51" s="10" t="s">
        <v>1896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64622750</v>
      </c>
      <c r="F52" s="17"/>
      <c r="G52" s="17"/>
      <c r="H52" s="17">
        <v>1050000</v>
      </c>
      <c r="I52" s="10" t="s">
        <v>1739</v>
      </c>
      <c r="J52" s="1" t="s">
        <v>1835</v>
      </c>
      <c r="K52" s="69"/>
      <c r="L52" s="47">
        <v>45170</v>
      </c>
      <c r="M52" s="70">
        <v>-500000</v>
      </c>
      <c r="N52" s="10" t="s">
        <v>1901</v>
      </c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64622750</v>
      </c>
      <c r="F53" s="17"/>
      <c r="G53" s="17"/>
      <c r="H53" s="17"/>
      <c r="K53" s="69"/>
      <c r="L53" s="47">
        <v>45173</v>
      </c>
      <c r="M53" s="70">
        <v>-40000</v>
      </c>
      <c r="N53" s="69" t="s">
        <v>1895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64622750</v>
      </c>
      <c r="F54" s="17"/>
      <c r="G54" s="17"/>
      <c r="H54" s="16"/>
      <c r="K54" s="69"/>
      <c r="L54" s="47">
        <v>45173</v>
      </c>
      <c r="M54" s="70">
        <v>-244000</v>
      </c>
      <c r="N54" s="10" t="s">
        <v>1902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64622750</v>
      </c>
      <c r="F55" s="17"/>
      <c r="G55" s="17"/>
      <c r="H55" s="16"/>
      <c r="J55" s="10"/>
      <c r="K55" s="69"/>
      <c r="L55" s="47">
        <v>45183</v>
      </c>
      <c r="M55" s="70">
        <v>-140000</v>
      </c>
      <c r="N55" s="19" t="s">
        <v>1905</v>
      </c>
      <c r="O55" s="76"/>
      <c r="P55" s="76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64622750</v>
      </c>
      <c r="F56" s="17"/>
      <c r="G56" s="17"/>
      <c r="H56" s="16"/>
      <c r="K56" s="69"/>
      <c r="L56" s="47">
        <v>45194</v>
      </c>
      <c r="M56" s="70">
        <v>-25100</v>
      </c>
      <c r="N56" s="10" t="s">
        <v>1907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0"/>
        <v>64622750</v>
      </c>
      <c r="F57" s="17"/>
      <c r="G57" s="17"/>
      <c r="H57" s="16"/>
      <c r="J57" s="10"/>
      <c r="K57" s="69"/>
      <c r="L57" s="47">
        <v>45230</v>
      </c>
      <c r="M57" s="70">
        <v>-7300</v>
      </c>
      <c r="N57" s="10" t="s">
        <v>1933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8">
        <f t="shared" si="0"/>
        <v>64622750</v>
      </c>
      <c r="F58" s="17"/>
      <c r="G58" s="17"/>
      <c r="H58" s="16"/>
      <c r="J58" s="10"/>
      <c r="K58" s="69"/>
      <c r="L58" s="47">
        <v>45233</v>
      </c>
      <c r="M58" s="70">
        <v>-10000</v>
      </c>
      <c r="N58" s="69" t="s">
        <v>1938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64622750</v>
      </c>
      <c r="F59" s="17"/>
      <c r="G59" s="17"/>
      <c r="H59" s="16"/>
      <c r="J59" s="10"/>
      <c r="K59" s="69"/>
      <c r="L59" s="47">
        <v>45233</v>
      </c>
      <c r="M59" s="70">
        <v>-10000</v>
      </c>
      <c r="N59" s="69" t="s">
        <v>1938</v>
      </c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36"/>
      <c r="D60" s="36"/>
      <c r="E60" s="9">
        <f t="shared" si="0"/>
        <v>64622750</v>
      </c>
      <c r="F60" s="36"/>
      <c r="G60" s="36"/>
      <c r="H60" s="16"/>
      <c r="J60" s="10"/>
      <c r="K60" s="69"/>
      <c r="L60" s="47">
        <v>45233</v>
      </c>
      <c r="M60" s="70">
        <v>-10400</v>
      </c>
      <c r="N60" s="10" t="s">
        <v>1940</v>
      </c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64622750</v>
      </c>
      <c r="F61" s="17"/>
      <c r="G61" s="17"/>
      <c r="H61" s="16"/>
      <c r="J61" s="10"/>
      <c r="K61" s="69"/>
      <c r="L61" s="47">
        <v>45239</v>
      </c>
      <c r="M61" s="70">
        <v>-100000</v>
      </c>
      <c r="N61" s="1" t="s">
        <v>1943</v>
      </c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0"/>
        <v>64622750</v>
      </c>
      <c r="F62" s="17"/>
      <c r="G62" s="17"/>
      <c r="H62" s="16"/>
      <c r="J62" s="10"/>
      <c r="K62" s="69"/>
      <c r="L62" s="47">
        <v>45251</v>
      </c>
      <c r="M62" s="70">
        <v>-13000</v>
      </c>
      <c r="N62" s="69" t="s">
        <v>1938</v>
      </c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43"/>
      <c r="D63" s="43">
        <v>-30750</v>
      </c>
      <c r="E63" s="8">
        <f t="shared" si="0"/>
        <v>64592000</v>
      </c>
      <c r="F63" s="43"/>
      <c r="G63" s="43"/>
      <c r="H63" s="43"/>
      <c r="I63" s="44" t="s">
        <v>263</v>
      </c>
      <c r="K63" s="17"/>
      <c r="L63" s="47">
        <v>45254</v>
      </c>
      <c r="M63" s="70">
        <v>-15000</v>
      </c>
      <c r="N63" s="10" t="s">
        <v>1939</v>
      </c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17"/>
      <c r="D64" s="17"/>
      <c r="E64" s="9">
        <f t="shared" si="0"/>
        <v>64592000</v>
      </c>
      <c r="F64" s="17"/>
      <c r="G64" s="17"/>
      <c r="H64" s="17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16"/>
      <c r="D65" s="16">
        <v>-55000000</v>
      </c>
      <c r="E65" s="9">
        <f t="shared" si="0"/>
        <v>9592000</v>
      </c>
      <c r="F65" s="16"/>
      <c r="G65" s="16"/>
      <c r="H65" s="16"/>
      <c r="I65" s="1" t="s">
        <v>557</v>
      </c>
      <c r="K65" s="16"/>
      <c r="L65" s="69"/>
      <c r="M65" s="69"/>
      <c r="N65" s="69"/>
      <c r="O65" s="69"/>
      <c r="P65" s="69"/>
      <c r="Q65" s="69"/>
      <c r="R65" s="69"/>
    </row>
    <row r="66" spans="3:18">
      <c r="C66" s="16"/>
      <c r="D66" s="18">
        <v>-7500000</v>
      </c>
      <c r="E66" s="8">
        <f t="shared" si="0"/>
        <v>2092000</v>
      </c>
      <c r="F66" s="16"/>
      <c r="G66" s="16"/>
      <c r="H66" s="16"/>
      <c r="I66" s="2" t="s">
        <v>1772</v>
      </c>
      <c r="L66" s="69"/>
      <c r="M66" s="69"/>
      <c r="N66" s="69"/>
      <c r="O66" s="69"/>
      <c r="P66" s="69"/>
      <c r="Q66" s="69"/>
      <c r="R66" s="69"/>
    </row>
    <row r="67" spans="3:18">
      <c r="C67" s="16"/>
      <c r="D67" s="17"/>
      <c r="E67" s="9">
        <f t="shared" si="0"/>
        <v>2092000</v>
      </c>
      <c r="F67" s="16"/>
      <c r="G67" s="16"/>
      <c r="H67" s="16"/>
      <c r="J67" s="4"/>
      <c r="L67" s="69" t="s">
        <v>1953</v>
      </c>
      <c r="M67" s="69"/>
      <c r="N67" s="69"/>
      <c r="O67" s="69"/>
      <c r="P67" s="69"/>
      <c r="Q67" s="69"/>
      <c r="R67" s="69"/>
    </row>
    <row r="68" spans="3:18">
      <c r="C68" s="16"/>
      <c r="D68" s="16"/>
      <c r="E68" s="9">
        <f t="shared" si="0"/>
        <v>2092000</v>
      </c>
      <c r="F68" s="16"/>
      <c r="G68" s="16"/>
      <c r="H68" s="16"/>
      <c r="J68" s="4"/>
      <c r="K68" s="2"/>
      <c r="L68" s="69" t="s">
        <v>1956</v>
      </c>
      <c r="M68" s="69">
        <v>24</v>
      </c>
      <c r="N68" s="70">
        <v>100000</v>
      </c>
      <c r="O68" s="70">
        <f>M68*N68</f>
        <v>2400000</v>
      </c>
      <c r="P68" s="69"/>
      <c r="Q68" s="69"/>
      <c r="R68" s="69"/>
    </row>
    <row r="69" spans="3:18">
      <c r="C69" s="16"/>
      <c r="D69" s="16"/>
      <c r="E69" s="8">
        <f t="shared" si="0"/>
        <v>2092000</v>
      </c>
      <c r="F69" s="16"/>
      <c r="G69" s="16"/>
      <c r="H69" s="16"/>
      <c r="J69" s="32"/>
      <c r="K69" s="17"/>
      <c r="L69" s="69" t="s">
        <v>1955</v>
      </c>
      <c r="M69" s="69">
        <v>15</v>
      </c>
      <c r="N69" s="70">
        <v>150000</v>
      </c>
      <c r="O69" s="70">
        <f t="shared" ref="O69:O70" si="1">M69*N69</f>
        <v>2250000</v>
      </c>
      <c r="P69" s="69"/>
      <c r="Q69" s="69"/>
      <c r="R69" s="69"/>
    </row>
    <row r="70" spans="3:18">
      <c r="C70" s="4"/>
      <c r="D70" s="16"/>
      <c r="E70" s="9">
        <f t="shared" si="0"/>
        <v>2092000</v>
      </c>
      <c r="F70" s="16"/>
      <c r="G70" s="16"/>
      <c r="H70" s="16"/>
      <c r="J70" s="32"/>
      <c r="K70" s="17"/>
      <c r="L70" s="16" t="s">
        <v>1955</v>
      </c>
      <c r="M70" s="1">
        <v>12</v>
      </c>
      <c r="N70" s="70">
        <v>150000</v>
      </c>
      <c r="O70" s="70">
        <f t="shared" si="1"/>
        <v>1800000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" t="s">
        <v>1954</v>
      </c>
      <c r="M71" s="1">
        <v>1</v>
      </c>
      <c r="N71" s="20">
        <v>60000</v>
      </c>
      <c r="O71" s="20">
        <f>M71*N71</f>
        <v>60000</v>
      </c>
    </row>
    <row r="72" spans="3:18">
      <c r="C72" s="4"/>
      <c r="D72" s="4"/>
      <c r="E72" s="8"/>
      <c r="F72" s="4"/>
      <c r="G72" s="4"/>
      <c r="H72" s="17"/>
      <c r="J72" s="32"/>
      <c r="K72" s="17"/>
      <c r="O72" s="20">
        <f>SUM(O68:O71)</f>
        <v>6510000</v>
      </c>
    </row>
    <row r="73" spans="3:18">
      <c r="C73" s="4"/>
      <c r="D73" s="4"/>
      <c r="E73" s="8"/>
      <c r="F73" s="4"/>
      <c r="G73" s="4"/>
      <c r="J73" s="32"/>
      <c r="K73" s="17"/>
      <c r="L73" s="20"/>
      <c r="O73" s="20">
        <v>-6000000</v>
      </c>
      <c r="P73" s="2">
        <v>45244</v>
      </c>
      <c r="Q73" s="10" t="s">
        <v>1962</v>
      </c>
      <c r="R73" s="10"/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f>SUM(O72:O73)</f>
        <v>510000</v>
      </c>
      <c r="P74" s="1" t="s">
        <v>1964</v>
      </c>
    </row>
    <row r="75" spans="3:18">
      <c r="C75" s="4"/>
      <c r="D75" s="4"/>
      <c r="E75" s="8"/>
      <c r="F75" s="4"/>
      <c r="G75" s="4"/>
      <c r="J75" s="10"/>
      <c r="K75" s="17"/>
      <c r="L75" s="16" t="s">
        <v>1955</v>
      </c>
      <c r="M75" s="10">
        <v>21</v>
      </c>
      <c r="N75" s="70">
        <v>150000</v>
      </c>
      <c r="O75" s="20">
        <f>M75*N75</f>
        <v>3150000</v>
      </c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  <c r="O76" s="20">
        <f>SUM(O74:O75)</f>
        <v>3660000</v>
      </c>
    </row>
    <row r="77" spans="3:18">
      <c r="E77" s="7"/>
      <c r="H77" s="17"/>
      <c r="I77" s="10"/>
      <c r="J77" s="10"/>
      <c r="K77" s="17"/>
      <c r="L77" s="10"/>
      <c r="M77" s="10"/>
      <c r="O77" s="20">
        <v>-1500000</v>
      </c>
      <c r="P77" s="2">
        <v>45260</v>
      </c>
      <c r="Q77" s="1" t="s">
        <v>711</v>
      </c>
    </row>
    <row r="78" spans="3:18">
      <c r="E78" s="7"/>
      <c r="H78" s="17"/>
      <c r="I78" s="10"/>
      <c r="J78" s="10"/>
      <c r="K78" s="17"/>
      <c r="L78" s="10"/>
      <c r="M78" s="10"/>
      <c r="O78" s="55">
        <f>SUM(O76:O77)</f>
        <v>2160000</v>
      </c>
      <c r="P78" s="19" t="s">
        <v>1957</v>
      </c>
    </row>
    <row r="79" spans="3:18">
      <c r="E79" s="7"/>
      <c r="H79" s="17"/>
      <c r="I79" s="10"/>
      <c r="J79" s="10"/>
      <c r="K79" s="17"/>
      <c r="L79" s="10"/>
      <c r="M79" s="10"/>
      <c r="O79" s="20">
        <v>-2160000</v>
      </c>
      <c r="P79" s="2">
        <v>45260</v>
      </c>
      <c r="Q79" s="1" t="s">
        <v>1963</v>
      </c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90.xml><?xml version="1.0" encoding="utf-8"?>
<worksheet xmlns="http://schemas.openxmlformats.org/spreadsheetml/2006/main" xmlns:r="http://schemas.openxmlformats.org/officeDocument/2006/relationships">
  <dimension ref="A2:AB100"/>
  <sheetViews>
    <sheetView topLeftCell="A33" workbookViewId="0">
      <selection activeCell="J52" sqref="J52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64622750</v>
      </c>
      <c r="F4" s="29">
        <v>0</v>
      </c>
      <c r="G4" s="13"/>
      <c r="H4" s="22">
        <v>3755500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48"/>
      <c r="D5" s="48"/>
      <c r="E5" s="9">
        <f>E4+C5+D5</f>
        <v>64622750</v>
      </c>
      <c r="F5" s="54"/>
      <c r="G5" s="48"/>
      <c r="H5" s="36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45449</v>
      </c>
      <c r="C6" s="17"/>
      <c r="D6" s="17"/>
      <c r="E6" s="8">
        <f>E5+C6+D6</f>
        <v>64622750</v>
      </c>
      <c r="F6" s="17"/>
      <c r="G6" s="17"/>
      <c r="H6" s="17">
        <v>-88000</v>
      </c>
      <c r="I6" s="10" t="s">
        <v>62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45449</v>
      </c>
      <c r="C7" s="17"/>
      <c r="D7" s="17"/>
      <c r="E7" s="9">
        <f t="shared" ref="E7:E70" si="0">E6+C7+D7</f>
        <v>64622750</v>
      </c>
      <c r="F7" s="17"/>
      <c r="G7" s="17"/>
      <c r="H7" s="17">
        <v>-55000</v>
      </c>
      <c r="I7" s="10" t="s">
        <v>2077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45454</v>
      </c>
      <c r="C8" s="17">
        <v>90000</v>
      </c>
      <c r="D8" s="17"/>
      <c r="E8" s="9">
        <f>E7+C8+D8</f>
        <v>64712750</v>
      </c>
      <c r="F8" s="17"/>
      <c r="G8" s="17"/>
      <c r="H8" s="17"/>
      <c r="I8" s="10" t="s">
        <v>2078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45456</v>
      </c>
      <c r="C9" s="17"/>
      <c r="D9" s="17">
        <v>-12600</v>
      </c>
      <c r="E9" s="9">
        <f t="shared" si="0"/>
        <v>64700150</v>
      </c>
      <c r="F9" s="17"/>
      <c r="G9" s="17"/>
      <c r="H9" s="17"/>
      <c r="I9" s="10" t="s">
        <v>2079</v>
      </c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2">
        <v>45456</v>
      </c>
      <c r="C10" s="17"/>
      <c r="D10" s="17"/>
      <c r="E10" s="9">
        <f t="shared" si="0"/>
        <v>64700150</v>
      </c>
      <c r="F10" s="17"/>
      <c r="G10" s="17"/>
      <c r="H10" s="17">
        <v>135000</v>
      </c>
      <c r="I10" s="1" t="s">
        <v>2080</v>
      </c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45461</v>
      </c>
      <c r="C11" s="17"/>
      <c r="D11" s="17"/>
      <c r="E11" s="9">
        <f t="shared" si="0"/>
        <v>64700150</v>
      </c>
      <c r="F11" s="17"/>
      <c r="G11" s="17"/>
      <c r="H11" s="17">
        <v>600000</v>
      </c>
      <c r="I11" s="10" t="s">
        <v>2116</v>
      </c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45461</v>
      </c>
      <c r="C12" s="17"/>
      <c r="D12" s="17"/>
      <c r="E12" s="9">
        <f t="shared" si="0"/>
        <v>64700150</v>
      </c>
      <c r="F12" s="17"/>
      <c r="G12" s="17"/>
      <c r="H12" s="17">
        <v>1200000</v>
      </c>
      <c r="I12" s="10" t="s">
        <v>2099</v>
      </c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45464</v>
      </c>
      <c r="C13" s="17">
        <v>150000</v>
      </c>
      <c r="D13" s="17"/>
      <c r="E13" s="9">
        <f t="shared" si="0"/>
        <v>64850150</v>
      </c>
      <c r="F13" s="17"/>
      <c r="G13" s="17"/>
      <c r="H13" s="17"/>
      <c r="I13" s="1" t="s">
        <v>2081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32">
        <v>45464</v>
      </c>
      <c r="C14" s="17"/>
      <c r="D14" s="17">
        <v>-150000</v>
      </c>
      <c r="E14" s="9">
        <f t="shared" si="0"/>
        <v>64700150</v>
      </c>
      <c r="F14" s="17"/>
      <c r="G14" s="17"/>
      <c r="H14" s="17"/>
      <c r="I14" s="10" t="s">
        <v>2082</v>
      </c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45470</v>
      </c>
      <c r="C15" s="17"/>
      <c r="D15" s="17">
        <v>-80000</v>
      </c>
      <c r="E15" s="9">
        <f t="shared" si="0"/>
        <v>64620150</v>
      </c>
      <c r="F15" s="17">
        <v>-80000</v>
      </c>
      <c r="G15" s="17"/>
      <c r="H15" s="17"/>
      <c r="I15" s="10" t="s">
        <v>2083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45470</v>
      </c>
      <c r="C16" s="17"/>
      <c r="D16" s="17"/>
      <c r="E16" s="9">
        <f t="shared" si="0"/>
        <v>64620150</v>
      </c>
      <c r="F16" s="17"/>
      <c r="G16" s="17"/>
      <c r="H16" s="17">
        <v>-377300</v>
      </c>
      <c r="I16" s="10" t="s">
        <v>429</v>
      </c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45470</v>
      </c>
      <c r="C17" s="17"/>
      <c r="D17" s="17"/>
      <c r="E17" s="9">
        <f t="shared" si="0"/>
        <v>64620150</v>
      </c>
      <c r="F17" s="17"/>
      <c r="G17" s="17"/>
      <c r="H17" s="17">
        <v>-377300</v>
      </c>
      <c r="I17" s="1" t="s">
        <v>2084</v>
      </c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45470</v>
      </c>
      <c r="C18" s="17"/>
      <c r="D18" s="17"/>
      <c r="E18" s="9">
        <f t="shared" si="0"/>
        <v>64620150</v>
      </c>
      <c r="F18" s="17"/>
      <c r="G18" s="17"/>
      <c r="H18" s="17">
        <v>-297800</v>
      </c>
      <c r="I18" s="10" t="s">
        <v>917</v>
      </c>
      <c r="J18" s="50"/>
      <c r="K18" s="69"/>
      <c r="L18" s="70"/>
      <c r="M18" s="73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/>
      <c r="C19" s="17"/>
      <c r="D19" s="17"/>
      <c r="E19" s="9">
        <f t="shared" si="0"/>
        <v>64620150</v>
      </c>
      <c r="F19" s="17"/>
      <c r="G19" s="17"/>
      <c r="H19" s="17"/>
      <c r="I19" s="10"/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/>
      <c r="C20" s="17"/>
      <c r="D20" s="17"/>
      <c r="E20" s="9">
        <f t="shared" si="0"/>
        <v>64620150</v>
      </c>
      <c r="F20" s="17"/>
      <c r="G20" s="17"/>
      <c r="H20" s="16">
        <v>-3500000</v>
      </c>
      <c r="I20" s="10" t="s">
        <v>41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/>
      <c r="C21" s="17"/>
      <c r="D21" s="17">
        <v>-3500000</v>
      </c>
      <c r="E21" s="9">
        <f t="shared" si="0"/>
        <v>61120150</v>
      </c>
      <c r="F21" s="17"/>
      <c r="G21" s="17"/>
      <c r="H21" s="17"/>
      <c r="I21" s="10" t="s">
        <v>42</v>
      </c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/>
      <c r="C22" s="17"/>
      <c r="D22" s="17"/>
      <c r="E22" s="9">
        <f t="shared" si="0"/>
        <v>61120150</v>
      </c>
      <c r="F22" s="17"/>
      <c r="G22" s="17"/>
      <c r="H22" s="17"/>
      <c r="I22" s="10"/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/>
      <c r="C23" s="17"/>
      <c r="D23" s="17"/>
      <c r="E23" s="9">
        <f t="shared" si="0"/>
        <v>61120150</v>
      </c>
      <c r="F23" s="17"/>
      <c r="G23" s="17"/>
      <c r="H23" s="17">
        <f>SUM(H4:H22)</f>
        <v>995100</v>
      </c>
      <c r="I23" s="10"/>
      <c r="J23" s="50"/>
      <c r="K23" s="70"/>
      <c r="L23" s="47"/>
      <c r="M23" s="73"/>
      <c r="N23" s="72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/>
      <c r="C24" s="17"/>
      <c r="D24" s="17"/>
      <c r="E24" s="9">
        <f t="shared" si="0"/>
        <v>61120150</v>
      </c>
      <c r="F24" s="17"/>
      <c r="G24" s="17"/>
      <c r="H24" s="17"/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28" t="s">
        <v>47</v>
      </c>
      <c r="C25" s="22"/>
      <c r="D25" s="22"/>
      <c r="E25" s="14">
        <f t="shared" si="0"/>
        <v>61120150</v>
      </c>
      <c r="F25" s="22"/>
      <c r="G25" s="22"/>
      <c r="H25" s="22">
        <f>H23-F15</f>
        <v>1075100</v>
      </c>
      <c r="I25" s="10"/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/>
      <c r="C26" s="17"/>
      <c r="D26" s="17"/>
      <c r="E26" s="9">
        <f t="shared" si="0"/>
        <v>61120150</v>
      </c>
      <c r="F26" s="17"/>
      <c r="G26" s="17"/>
      <c r="H26" s="17"/>
      <c r="I26" s="10"/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/>
      <c r="C27" s="17"/>
      <c r="D27" s="17"/>
      <c r="E27" s="9">
        <f>E26+C27+D27</f>
        <v>61120150</v>
      </c>
      <c r="F27" s="17"/>
      <c r="G27" s="17"/>
      <c r="H27" s="17"/>
      <c r="I27" s="10"/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/>
      <c r="C28" s="17"/>
      <c r="D28" s="17"/>
      <c r="E28" s="9">
        <f>E27+C28+D28</f>
        <v>61120150</v>
      </c>
      <c r="F28" s="17"/>
      <c r="G28" s="17"/>
      <c r="H28" s="17"/>
      <c r="I28" s="10"/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/>
      <c r="C29" s="17"/>
      <c r="D29" s="17"/>
      <c r="E29" s="9">
        <f t="shared" si="0"/>
        <v>61120150</v>
      </c>
      <c r="F29" s="17"/>
      <c r="G29" s="17"/>
      <c r="H29" s="17"/>
      <c r="I29" s="10"/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17"/>
      <c r="D30" s="17"/>
      <c r="E30" s="9">
        <f t="shared" si="0"/>
        <v>61120150</v>
      </c>
      <c r="F30" s="17"/>
      <c r="G30" s="17"/>
      <c r="H30" s="17"/>
      <c r="I30" s="10"/>
      <c r="L30" s="2">
        <v>45341</v>
      </c>
      <c r="M30" s="20">
        <v>10000000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17"/>
      <c r="D31" s="17"/>
      <c r="E31" s="9">
        <f t="shared" si="0"/>
        <v>61120150</v>
      </c>
      <c r="F31" s="17"/>
      <c r="G31" s="17"/>
      <c r="H31" s="16"/>
      <c r="I31" s="10"/>
      <c r="L31" s="2">
        <v>45372</v>
      </c>
      <c r="M31" s="20">
        <v>6000000</v>
      </c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17"/>
      <c r="D32" s="17"/>
      <c r="E32" s="9">
        <f t="shared" si="0"/>
        <v>61120150</v>
      </c>
      <c r="F32" s="17"/>
      <c r="G32" s="17"/>
      <c r="H32" s="17"/>
      <c r="I32" s="10"/>
      <c r="L32" s="85">
        <v>45398</v>
      </c>
      <c r="M32" s="70">
        <v>4000000</v>
      </c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/>
      <c r="E33" s="9">
        <f t="shared" si="0"/>
        <v>61120150</v>
      </c>
      <c r="F33" s="17"/>
      <c r="G33" s="17"/>
      <c r="H33" s="17"/>
      <c r="I33" s="10"/>
      <c r="J33" s="20"/>
      <c r="L33" s="2">
        <v>45442</v>
      </c>
      <c r="M33" s="70">
        <v>4000000</v>
      </c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17"/>
      <c r="D34" s="17"/>
      <c r="E34" s="9">
        <f t="shared" si="0"/>
        <v>61120150</v>
      </c>
      <c r="F34" s="10"/>
      <c r="G34" s="10"/>
      <c r="H34" s="17"/>
      <c r="I34" s="10"/>
      <c r="J34" s="20"/>
      <c r="M34" s="53">
        <f>SUM(M27:M33)</f>
        <v>64000000</v>
      </c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17"/>
      <c r="D35" s="17"/>
      <c r="E35" s="9">
        <f t="shared" si="0"/>
        <v>61120150</v>
      </c>
      <c r="F35" s="10"/>
      <c r="G35" s="10"/>
      <c r="H35" s="17"/>
      <c r="I35" s="10"/>
      <c r="J35" s="20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17"/>
      <c r="D36" s="17"/>
      <c r="E36" s="9">
        <f>E35+C36+D36</f>
        <v>61120150</v>
      </c>
      <c r="F36" s="17"/>
      <c r="G36" s="17"/>
      <c r="H36" s="17"/>
      <c r="I36" s="10"/>
      <c r="J36" s="20"/>
      <c r="K36" s="70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">
        <f t="shared" si="0"/>
        <v>61120150</v>
      </c>
      <c r="F37" s="17"/>
      <c r="G37" s="17"/>
      <c r="H37" s="17"/>
      <c r="I37" s="10"/>
      <c r="J37" s="20"/>
      <c r="K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17"/>
      <c r="D38" s="17"/>
      <c r="E38" s="9">
        <f>E37+C38+D38</f>
        <v>61120150</v>
      </c>
      <c r="F38" s="17"/>
      <c r="G38" s="17"/>
      <c r="H38" s="17"/>
      <c r="I38" s="10"/>
      <c r="K38" s="69"/>
      <c r="L38" s="2">
        <v>45071</v>
      </c>
      <c r="M38" s="70">
        <v>-203200</v>
      </c>
      <c r="N38" s="1" t="s">
        <v>1830</v>
      </c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17"/>
      <c r="D39" s="17"/>
      <c r="E39" s="9">
        <f t="shared" si="0"/>
        <v>61120150</v>
      </c>
      <c r="F39" s="17"/>
      <c r="G39" s="17"/>
      <c r="H39" s="17"/>
      <c r="I39" s="10"/>
      <c r="K39" s="69"/>
      <c r="L39" s="2">
        <v>45072</v>
      </c>
      <c r="M39" s="70">
        <v>-200000</v>
      </c>
      <c r="N39" s="1" t="s">
        <v>1831</v>
      </c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 t="shared" si="0"/>
        <v>61120150</v>
      </c>
      <c r="F40" s="17"/>
      <c r="G40" s="17"/>
      <c r="H40" s="17"/>
      <c r="I40" s="10"/>
      <c r="K40" s="69"/>
      <c r="L40" s="2">
        <v>45079</v>
      </c>
      <c r="M40" s="70">
        <v>-200000</v>
      </c>
      <c r="N40" s="1" t="s">
        <v>1842</v>
      </c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>E40+C41+D41</f>
        <v>61120150</v>
      </c>
      <c r="F41" s="17"/>
      <c r="G41" s="17"/>
      <c r="H41" s="17"/>
      <c r="I41" s="10"/>
      <c r="L41" s="47">
        <v>45170</v>
      </c>
      <c r="M41" s="70">
        <v>-66000</v>
      </c>
      <c r="N41" s="1" t="s">
        <v>1900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8">
        <f>E41+C42+D42</f>
        <v>61120150</v>
      </c>
      <c r="F42" s="17"/>
      <c r="G42" s="17"/>
      <c r="H42" s="17"/>
      <c r="I42" s="10"/>
      <c r="L42" s="69"/>
      <c r="M42" s="69"/>
      <c r="N42" s="69"/>
      <c r="O42" s="69"/>
      <c r="P42" s="69"/>
      <c r="Q42" s="70"/>
      <c r="R42" s="7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>E42+C43+D43</f>
        <v>61120150</v>
      </c>
      <c r="F43" s="17"/>
      <c r="G43" s="17"/>
      <c r="H43" s="17"/>
      <c r="I43" s="10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61120150</v>
      </c>
      <c r="F44" s="17"/>
      <c r="G44" s="17"/>
      <c r="H44" s="17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61120150</v>
      </c>
      <c r="F45" s="17"/>
      <c r="G45" s="17"/>
      <c r="H45" s="17"/>
      <c r="I45" s="10"/>
      <c r="K45" s="69"/>
      <c r="L45" s="69"/>
      <c r="M45" s="69"/>
      <c r="N45" s="72"/>
      <c r="O45" s="69"/>
      <c r="P45" s="70"/>
      <c r="Q45" s="70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61120150</v>
      </c>
      <c r="F46" s="17"/>
      <c r="G46" s="17"/>
      <c r="H46" s="17"/>
      <c r="I46" s="10"/>
      <c r="K46" s="69"/>
      <c r="L46" s="2">
        <v>45128</v>
      </c>
      <c r="M46" s="70">
        <v>-600000</v>
      </c>
      <c r="N46" s="34" t="s">
        <v>1869</v>
      </c>
      <c r="O46" s="69"/>
      <c r="P46" s="70"/>
      <c r="Q46" s="70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61120150</v>
      </c>
      <c r="F47" s="17"/>
      <c r="G47" s="17"/>
      <c r="H47" s="17"/>
      <c r="I47" s="10"/>
      <c r="J47" s="20"/>
      <c r="K47" s="70"/>
      <c r="L47" s="2">
        <v>45134</v>
      </c>
      <c r="M47" s="70">
        <v>-200000</v>
      </c>
      <c r="N47" s="34" t="s">
        <v>1870</v>
      </c>
      <c r="P47" s="20"/>
      <c r="R47" s="20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61120150</v>
      </c>
      <c r="F48" s="17"/>
      <c r="G48" s="17"/>
      <c r="H48" s="17"/>
      <c r="I48" s="10"/>
      <c r="J48" s="20"/>
      <c r="K48" s="70"/>
      <c r="L48" s="2">
        <v>45160</v>
      </c>
      <c r="M48" s="70">
        <v>-500000</v>
      </c>
      <c r="N48" s="10" t="s">
        <v>1889</v>
      </c>
      <c r="P48" s="20"/>
      <c r="Q48" s="4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61120150</v>
      </c>
      <c r="F49" s="17"/>
      <c r="G49" s="17"/>
      <c r="H49" s="16"/>
      <c r="I49" s="10"/>
      <c r="J49" s="20"/>
      <c r="K49" s="70"/>
      <c r="L49" s="2">
        <v>45160</v>
      </c>
      <c r="M49" s="70">
        <v>-500000</v>
      </c>
      <c r="N49" s="10" t="s">
        <v>1890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61120150</v>
      </c>
      <c r="F50" s="17"/>
      <c r="G50" s="17"/>
      <c r="H50" s="17"/>
      <c r="I50" s="10"/>
      <c r="J50" s="20"/>
      <c r="K50" s="70"/>
      <c r="L50" s="47">
        <v>45163</v>
      </c>
      <c r="M50" s="70">
        <v>-480000</v>
      </c>
      <c r="N50" s="69" t="s">
        <v>1895</v>
      </c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61120150</v>
      </c>
      <c r="F51" s="17"/>
      <c r="G51" s="17"/>
      <c r="H51" s="17"/>
      <c r="I51" s="10"/>
      <c r="K51" s="69"/>
      <c r="L51" s="47">
        <v>45163</v>
      </c>
      <c r="M51" s="70">
        <v>-9000</v>
      </c>
      <c r="N51" s="10" t="s">
        <v>1896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61120150</v>
      </c>
      <c r="F52" s="17"/>
      <c r="G52" s="17"/>
      <c r="H52" s="17">
        <v>1050000</v>
      </c>
      <c r="I52" s="10" t="s">
        <v>1739</v>
      </c>
      <c r="J52" s="1" t="s">
        <v>1835</v>
      </c>
      <c r="K52" s="69"/>
      <c r="L52" s="47">
        <v>45170</v>
      </c>
      <c r="M52" s="70">
        <v>-500000</v>
      </c>
      <c r="N52" s="10" t="s">
        <v>1901</v>
      </c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61120150</v>
      </c>
      <c r="F53" s="17"/>
      <c r="G53" s="17"/>
      <c r="H53" s="17"/>
      <c r="K53" s="69"/>
      <c r="L53" s="47">
        <v>45173</v>
      </c>
      <c r="M53" s="70">
        <v>-40000</v>
      </c>
      <c r="N53" s="69" t="s">
        <v>1895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61120150</v>
      </c>
      <c r="F54" s="17"/>
      <c r="G54" s="17"/>
      <c r="H54" s="16"/>
      <c r="K54" s="69"/>
      <c r="L54" s="47">
        <v>45173</v>
      </c>
      <c r="M54" s="70">
        <v>-244000</v>
      </c>
      <c r="N54" s="10" t="s">
        <v>1902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61120150</v>
      </c>
      <c r="F55" s="17"/>
      <c r="G55" s="17"/>
      <c r="H55" s="16"/>
      <c r="J55" s="10"/>
      <c r="K55" s="69"/>
      <c r="L55" s="47">
        <v>45183</v>
      </c>
      <c r="M55" s="70">
        <v>-140000</v>
      </c>
      <c r="N55" s="19" t="s">
        <v>1905</v>
      </c>
      <c r="O55" s="76"/>
      <c r="P55" s="76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61120150</v>
      </c>
      <c r="F56" s="17"/>
      <c r="G56" s="17"/>
      <c r="H56" s="16"/>
      <c r="K56" s="69"/>
      <c r="L56" s="47">
        <v>45194</v>
      </c>
      <c r="M56" s="70">
        <v>-25100</v>
      </c>
      <c r="N56" s="10" t="s">
        <v>1907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0"/>
        <v>61120150</v>
      </c>
      <c r="F57" s="17"/>
      <c r="G57" s="17"/>
      <c r="H57" s="16"/>
      <c r="J57" s="10"/>
      <c r="K57" s="69"/>
      <c r="L57" s="47">
        <v>45230</v>
      </c>
      <c r="M57" s="70">
        <v>-7300</v>
      </c>
      <c r="N57" s="10" t="s">
        <v>1933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8">
        <f t="shared" si="0"/>
        <v>61120150</v>
      </c>
      <c r="F58" s="17"/>
      <c r="G58" s="17"/>
      <c r="H58" s="16"/>
      <c r="J58" s="10"/>
      <c r="K58" s="69"/>
      <c r="L58" s="47">
        <v>45233</v>
      </c>
      <c r="M58" s="70">
        <v>-10000</v>
      </c>
      <c r="N58" s="69" t="s">
        <v>1938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61120150</v>
      </c>
      <c r="F59" s="17"/>
      <c r="G59" s="17"/>
      <c r="H59" s="16"/>
      <c r="J59" s="10"/>
      <c r="K59" s="69"/>
      <c r="L59" s="47">
        <v>45233</v>
      </c>
      <c r="M59" s="70">
        <v>-10000</v>
      </c>
      <c r="N59" s="69" t="s">
        <v>1938</v>
      </c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36"/>
      <c r="D60" s="36"/>
      <c r="E60" s="9">
        <f t="shared" si="0"/>
        <v>61120150</v>
      </c>
      <c r="F60" s="36"/>
      <c r="G60" s="36"/>
      <c r="H60" s="16"/>
      <c r="J60" s="10"/>
      <c r="K60" s="69"/>
      <c r="L60" s="47">
        <v>45233</v>
      </c>
      <c r="M60" s="70">
        <v>-10400</v>
      </c>
      <c r="N60" s="10" t="s">
        <v>1940</v>
      </c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61120150</v>
      </c>
      <c r="F61" s="17"/>
      <c r="G61" s="17"/>
      <c r="H61" s="16"/>
      <c r="J61" s="10"/>
      <c r="K61" s="69"/>
      <c r="L61" s="47">
        <v>45239</v>
      </c>
      <c r="M61" s="70">
        <v>-100000</v>
      </c>
      <c r="N61" s="1" t="s">
        <v>1943</v>
      </c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0"/>
        <v>61120150</v>
      </c>
      <c r="F62" s="17"/>
      <c r="G62" s="17"/>
      <c r="H62" s="16"/>
      <c r="J62" s="10"/>
      <c r="K62" s="69"/>
      <c r="L62" s="47">
        <v>45251</v>
      </c>
      <c r="M62" s="70">
        <v>-13000</v>
      </c>
      <c r="N62" s="69" t="s">
        <v>1938</v>
      </c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43"/>
      <c r="D63" s="43">
        <v>-31150</v>
      </c>
      <c r="E63" s="8">
        <f t="shared" si="0"/>
        <v>61089000</v>
      </c>
      <c r="F63" s="43"/>
      <c r="G63" s="43"/>
      <c r="H63" s="43"/>
      <c r="I63" s="44" t="s">
        <v>263</v>
      </c>
      <c r="K63" s="17"/>
      <c r="L63" s="47">
        <v>45254</v>
      </c>
      <c r="M63" s="70">
        <v>-15000</v>
      </c>
      <c r="N63" s="10" t="s">
        <v>1939</v>
      </c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17"/>
      <c r="D64" s="17"/>
      <c r="E64" s="9">
        <f t="shared" si="0"/>
        <v>61089000</v>
      </c>
      <c r="F64" s="17"/>
      <c r="G64" s="17"/>
      <c r="H64" s="17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16"/>
      <c r="D65" s="16">
        <v>-55000000</v>
      </c>
      <c r="E65" s="9">
        <f t="shared" si="0"/>
        <v>6089000</v>
      </c>
      <c r="F65" s="16"/>
      <c r="G65" s="16"/>
      <c r="H65" s="16"/>
      <c r="I65" s="1" t="s">
        <v>557</v>
      </c>
      <c r="K65" s="16"/>
      <c r="L65" s="69"/>
      <c r="M65" s="69"/>
      <c r="N65" s="69"/>
      <c r="O65" s="69"/>
      <c r="P65" s="69"/>
      <c r="Q65" s="69"/>
      <c r="R65" s="69"/>
    </row>
    <row r="66" spans="3:18">
      <c r="C66" s="16"/>
      <c r="D66" s="18">
        <v>-4000000</v>
      </c>
      <c r="E66" s="8">
        <f t="shared" si="0"/>
        <v>2089000</v>
      </c>
      <c r="F66" s="16"/>
      <c r="G66" s="16"/>
      <c r="H66" s="16"/>
      <c r="I66" s="2" t="s">
        <v>1772</v>
      </c>
      <c r="L66" s="69"/>
      <c r="M66" s="69"/>
      <c r="N66" s="69"/>
      <c r="O66" s="69"/>
      <c r="P66" s="69"/>
      <c r="Q66" s="69"/>
      <c r="R66" s="69"/>
    </row>
    <row r="67" spans="3:18">
      <c r="C67" s="16"/>
      <c r="D67" s="17"/>
      <c r="E67" s="9">
        <f t="shared" si="0"/>
        <v>2089000</v>
      </c>
      <c r="F67" s="16"/>
      <c r="G67" s="16"/>
      <c r="H67" s="16"/>
      <c r="J67" s="4"/>
      <c r="L67" s="69" t="s">
        <v>1953</v>
      </c>
      <c r="M67" s="69"/>
      <c r="N67" s="69"/>
      <c r="O67" s="69"/>
      <c r="P67" s="69"/>
      <c r="Q67" s="69"/>
      <c r="R67" s="69"/>
    </row>
    <row r="68" spans="3:18">
      <c r="C68" s="16"/>
      <c r="D68" s="16"/>
      <c r="E68" s="9">
        <f t="shared" si="0"/>
        <v>2089000</v>
      </c>
      <c r="F68" s="16"/>
      <c r="G68" s="16"/>
      <c r="H68" s="16"/>
      <c r="J68" s="4"/>
      <c r="K68" s="2"/>
      <c r="L68" s="69" t="s">
        <v>1956</v>
      </c>
      <c r="M68" s="69">
        <v>24</v>
      </c>
      <c r="N68" s="70">
        <v>100000</v>
      </c>
      <c r="O68" s="70">
        <f>M68*N68</f>
        <v>2400000</v>
      </c>
      <c r="P68" s="69"/>
      <c r="Q68" s="69"/>
      <c r="R68" s="69"/>
    </row>
    <row r="69" spans="3:18">
      <c r="C69" s="16"/>
      <c r="D69" s="16"/>
      <c r="E69" s="8">
        <f t="shared" si="0"/>
        <v>2089000</v>
      </c>
      <c r="F69" s="16"/>
      <c r="G69" s="16"/>
      <c r="H69" s="16"/>
      <c r="J69" s="32"/>
      <c r="K69" s="17"/>
      <c r="L69" s="69" t="s">
        <v>1955</v>
      </c>
      <c r="M69" s="69">
        <v>15</v>
      </c>
      <c r="N69" s="70">
        <v>150000</v>
      </c>
      <c r="O69" s="70">
        <f t="shared" ref="O69:O70" si="1">M69*N69</f>
        <v>2250000</v>
      </c>
      <c r="P69" s="69"/>
      <c r="Q69" s="69"/>
      <c r="R69" s="69"/>
    </row>
    <row r="70" spans="3:18">
      <c r="C70" s="4"/>
      <c r="D70" s="16"/>
      <c r="E70" s="9">
        <f t="shared" si="0"/>
        <v>2089000</v>
      </c>
      <c r="F70" s="16"/>
      <c r="G70" s="16"/>
      <c r="H70" s="16"/>
      <c r="J70" s="32"/>
      <c r="K70" s="17"/>
      <c r="L70" s="16" t="s">
        <v>1955</v>
      </c>
      <c r="M70" s="1">
        <v>12</v>
      </c>
      <c r="N70" s="70">
        <v>150000</v>
      </c>
      <c r="O70" s="70">
        <f t="shared" si="1"/>
        <v>1800000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" t="s">
        <v>1954</v>
      </c>
      <c r="M71" s="1">
        <v>1</v>
      </c>
      <c r="N71" s="20">
        <v>60000</v>
      </c>
      <c r="O71" s="20">
        <f>M71*N71</f>
        <v>60000</v>
      </c>
    </row>
    <row r="72" spans="3:18">
      <c r="C72" s="4"/>
      <c r="D72" s="4"/>
      <c r="E72" s="8"/>
      <c r="F72" s="4"/>
      <c r="G72" s="4"/>
      <c r="H72" s="17"/>
      <c r="J72" s="32"/>
      <c r="K72" s="17"/>
      <c r="O72" s="20">
        <f>SUM(O68:O71)</f>
        <v>6510000</v>
      </c>
    </row>
    <row r="73" spans="3:18">
      <c r="C73" s="4"/>
      <c r="D73" s="4"/>
      <c r="E73" s="8"/>
      <c r="F73" s="4"/>
      <c r="G73" s="4"/>
      <c r="J73" s="32"/>
      <c r="K73" s="17"/>
      <c r="L73" s="20"/>
      <c r="O73" s="20">
        <v>-6000000</v>
      </c>
      <c r="P73" s="2">
        <v>45244</v>
      </c>
      <c r="Q73" s="10" t="s">
        <v>1962</v>
      </c>
      <c r="R73" s="10"/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f>SUM(O72:O73)</f>
        <v>510000</v>
      </c>
      <c r="P74" s="1" t="s">
        <v>1964</v>
      </c>
    </row>
    <row r="75" spans="3:18">
      <c r="C75" s="4"/>
      <c r="D75" s="4"/>
      <c r="E75" s="8"/>
      <c r="F75" s="4"/>
      <c r="G75" s="4"/>
      <c r="J75" s="10"/>
      <c r="K75" s="17"/>
      <c r="L75" s="16" t="s">
        <v>1955</v>
      </c>
      <c r="M75" s="10">
        <v>21</v>
      </c>
      <c r="N75" s="70">
        <v>150000</v>
      </c>
      <c r="O75" s="20">
        <f>M75*N75</f>
        <v>3150000</v>
      </c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  <c r="O76" s="20">
        <f>SUM(O74:O75)</f>
        <v>3660000</v>
      </c>
    </row>
    <row r="77" spans="3:18">
      <c r="E77" s="7"/>
      <c r="H77" s="17"/>
      <c r="I77" s="10"/>
      <c r="J77" s="10"/>
      <c r="K77" s="17"/>
      <c r="L77" s="10"/>
      <c r="M77" s="10"/>
      <c r="O77" s="20">
        <v>-1500000</v>
      </c>
      <c r="P77" s="2">
        <v>45260</v>
      </c>
      <c r="Q77" s="1" t="s">
        <v>711</v>
      </c>
    </row>
    <row r="78" spans="3:18">
      <c r="E78" s="7"/>
      <c r="H78" s="17"/>
      <c r="I78" s="10"/>
      <c r="J78" s="10"/>
      <c r="K78" s="17"/>
      <c r="L78" s="10"/>
      <c r="M78" s="10"/>
      <c r="O78" s="55">
        <f>SUM(O76:O77)</f>
        <v>2160000</v>
      </c>
      <c r="P78" s="19" t="s">
        <v>1957</v>
      </c>
    </row>
    <row r="79" spans="3:18">
      <c r="E79" s="7"/>
      <c r="H79" s="17"/>
      <c r="I79" s="10"/>
      <c r="J79" s="10"/>
      <c r="K79" s="17"/>
      <c r="L79" s="10"/>
      <c r="M79" s="10"/>
      <c r="O79" s="20">
        <v>-2160000</v>
      </c>
      <c r="P79" s="2">
        <v>45260</v>
      </c>
      <c r="Q79" s="1" t="s">
        <v>1963</v>
      </c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91.xml><?xml version="1.0" encoding="utf-8"?>
<worksheet xmlns="http://schemas.openxmlformats.org/spreadsheetml/2006/main" xmlns:r="http://schemas.openxmlformats.org/officeDocument/2006/relationships">
  <dimension ref="A2:AB100"/>
  <sheetViews>
    <sheetView topLeftCell="A21" workbookViewId="0">
      <selection activeCell="I40" sqref="I40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61120150</v>
      </c>
      <c r="F4" s="29">
        <v>0</v>
      </c>
      <c r="G4" s="13"/>
      <c r="H4" s="22">
        <v>1075100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48"/>
      <c r="D5" s="48"/>
      <c r="E5" s="9">
        <f t="shared" ref="E5:E36" si="0">E4+C5+D5</f>
        <v>61120150</v>
      </c>
      <c r="F5" s="54"/>
      <c r="G5" s="48"/>
      <c r="H5" s="36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45477</v>
      </c>
      <c r="C6" s="17">
        <v>100000</v>
      </c>
      <c r="D6" s="17"/>
      <c r="E6" s="8">
        <f t="shared" si="0"/>
        <v>61220150</v>
      </c>
      <c r="F6" s="17"/>
      <c r="G6" s="17"/>
      <c r="H6" s="17"/>
      <c r="I6" s="1" t="s">
        <v>2087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45481</v>
      </c>
      <c r="C7" s="17"/>
      <c r="D7" s="17"/>
      <c r="E7" s="9">
        <f t="shared" si="0"/>
        <v>61220150</v>
      </c>
      <c r="F7" s="17"/>
      <c r="G7" s="17"/>
      <c r="H7" s="17">
        <v>-88000</v>
      </c>
      <c r="I7" s="10" t="s">
        <v>62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45481</v>
      </c>
      <c r="C8" s="17"/>
      <c r="D8" s="17"/>
      <c r="E8" s="9">
        <f t="shared" si="0"/>
        <v>61220150</v>
      </c>
      <c r="F8" s="17"/>
      <c r="G8" s="17"/>
      <c r="H8" s="17">
        <v>360000</v>
      </c>
      <c r="I8" s="10" t="s">
        <v>2085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45481</v>
      </c>
      <c r="C9" s="17">
        <v>4816000</v>
      </c>
      <c r="D9" s="17"/>
      <c r="E9" s="9">
        <f t="shared" si="0"/>
        <v>66036150</v>
      </c>
      <c r="F9" s="17"/>
      <c r="G9" s="17"/>
      <c r="H9" s="17"/>
      <c r="I9" s="10" t="s">
        <v>2086</v>
      </c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2">
        <v>45483</v>
      </c>
      <c r="C10" s="17">
        <v>710000</v>
      </c>
      <c r="D10" s="17"/>
      <c r="E10" s="9">
        <f t="shared" si="0"/>
        <v>66746150</v>
      </c>
      <c r="F10" s="17"/>
      <c r="G10" s="17"/>
      <c r="H10" s="17"/>
      <c r="I10" s="1" t="s">
        <v>2088</v>
      </c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45484</v>
      </c>
      <c r="C11" s="17"/>
      <c r="D11" s="17">
        <v>-4500</v>
      </c>
      <c r="E11" s="9">
        <f t="shared" si="0"/>
        <v>66741650</v>
      </c>
      <c r="F11" s="17"/>
      <c r="G11" s="17"/>
      <c r="H11" s="17"/>
      <c r="I11" s="10" t="s">
        <v>2089</v>
      </c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45485</v>
      </c>
      <c r="C12" s="17"/>
      <c r="D12" s="17"/>
      <c r="E12" s="9">
        <f t="shared" si="0"/>
        <v>66741650</v>
      </c>
      <c r="F12" s="17"/>
      <c r="G12" s="17"/>
      <c r="H12" s="17">
        <v>-145100</v>
      </c>
      <c r="I12" s="10" t="s">
        <v>2058</v>
      </c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45485</v>
      </c>
      <c r="C13" s="17"/>
      <c r="D13" s="17"/>
      <c r="E13" s="9">
        <f t="shared" si="0"/>
        <v>66741650</v>
      </c>
      <c r="F13" s="17"/>
      <c r="G13" s="17"/>
      <c r="H13" s="17">
        <v>-600000</v>
      </c>
      <c r="I13" s="1" t="s">
        <v>2090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32">
        <v>45485</v>
      </c>
      <c r="C14" s="17"/>
      <c r="D14" s="17"/>
      <c r="E14" s="9">
        <f t="shared" si="0"/>
        <v>66741650</v>
      </c>
      <c r="F14" s="17"/>
      <c r="G14" s="17"/>
      <c r="H14" s="17">
        <v>-1000000</v>
      </c>
      <c r="I14" s="10" t="s">
        <v>2091</v>
      </c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45485</v>
      </c>
      <c r="C15" s="17"/>
      <c r="D15" s="17">
        <v>-5000000</v>
      </c>
      <c r="E15" s="9">
        <f t="shared" si="0"/>
        <v>61741650</v>
      </c>
      <c r="F15" s="17"/>
      <c r="G15" s="17"/>
      <c r="H15" s="17">
        <v>5000000</v>
      </c>
      <c r="I15" s="10" t="s">
        <v>2092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2">
        <v>45488</v>
      </c>
      <c r="C16" s="17"/>
      <c r="D16" s="17">
        <v>-12000</v>
      </c>
      <c r="E16" s="9">
        <f t="shared" si="0"/>
        <v>61729650</v>
      </c>
      <c r="F16" s="17"/>
      <c r="G16" s="17"/>
      <c r="H16" s="17"/>
      <c r="I16" s="1" t="s">
        <v>1754</v>
      </c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45489</v>
      </c>
      <c r="C17" s="17">
        <v>300000</v>
      </c>
      <c r="D17" s="17"/>
      <c r="E17" s="9">
        <f t="shared" si="0"/>
        <v>62029650</v>
      </c>
      <c r="F17" s="17"/>
      <c r="G17" s="17"/>
      <c r="H17" s="17"/>
      <c r="I17" s="10" t="s">
        <v>2093</v>
      </c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45489</v>
      </c>
      <c r="C18" s="17"/>
      <c r="D18" s="17"/>
      <c r="E18" s="9">
        <f t="shared" si="0"/>
        <v>62029650</v>
      </c>
      <c r="F18" s="17"/>
      <c r="G18" s="17"/>
      <c r="H18" s="17">
        <v>-216500</v>
      </c>
      <c r="I18" s="10" t="s">
        <v>977</v>
      </c>
      <c r="J18" s="50"/>
      <c r="K18" s="69"/>
      <c r="L18" s="70"/>
      <c r="M18" s="73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>
        <v>45490</v>
      </c>
      <c r="C19" s="17">
        <v>825000</v>
      </c>
      <c r="D19" s="17"/>
      <c r="E19" s="9">
        <f t="shared" si="0"/>
        <v>62854650</v>
      </c>
      <c r="F19" s="17"/>
      <c r="G19" s="17"/>
      <c r="H19" s="17"/>
      <c r="I19" s="10" t="s">
        <v>2094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45490</v>
      </c>
      <c r="C20" s="17">
        <v>400000</v>
      </c>
      <c r="D20" s="17"/>
      <c r="E20" s="9">
        <f t="shared" si="0"/>
        <v>63254650</v>
      </c>
      <c r="F20" s="17"/>
      <c r="G20" s="17"/>
      <c r="H20" s="16"/>
      <c r="I20" s="10" t="s">
        <v>2095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45490</v>
      </c>
      <c r="C21" s="17">
        <v>175000</v>
      </c>
      <c r="D21" s="17"/>
      <c r="E21" s="9">
        <f t="shared" si="0"/>
        <v>63429650</v>
      </c>
      <c r="F21" s="17"/>
      <c r="G21" s="17"/>
      <c r="H21" s="17"/>
      <c r="I21" s="10" t="s">
        <v>2097</v>
      </c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45490</v>
      </c>
      <c r="C22" s="17"/>
      <c r="D22" s="17">
        <v>-1400000</v>
      </c>
      <c r="E22" s="9">
        <f t="shared" si="0"/>
        <v>62029650</v>
      </c>
      <c r="F22" s="17"/>
      <c r="G22" s="17"/>
      <c r="H22" s="17"/>
      <c r="I22" s="10" t="s">
        <v>2098</v>
      </c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45490</v>
      </c>
      <c r="C23" s="17"/>
      <c r="D23" s="17"/>
      <c r="E23" s="9">
        <f t="shared" si="0"/>
        <v>62029650</v>
      </c>
      <c r="F23" s="17"/>
      <c r="G23" s="17"/>
      <c r="H23" s="17">
        <v>125000</v>
      </c>
      <c r="I23" s="10" t="s">
        <v>2096</v>
      </c>
      <c r="J23" s="50"/>
      <c r="K23" s="70"/>
      <c r="L23" s="47"/>
      <c r="M23" s="73"/>
      <c r="N23" s="72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45491</v>
      </c>
      <c r="C24" s="17"/>
      <c r="D24" s="17">
        <v>-5000</v>
      </c>
      <c r="E24" s="9">
        <f t="shared" si="0"/>
        <v>62024650</v>
      </c>
      <c r="F24" s="17"/>
      <c r="G24" s="17"/>
      <c r="H24" s="17"/>
      <c r="I24" s="1" t="s">
        <v>189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45492</v>
      </c>
      <c r="C25" s="17"/>
      <c r="D25" s="17"/>
      <c r="E25" s="9">
        <f t="shared" si="0"/>
        <v>62024650</v>
      </c>
      <c r="F25" s="17"/>
      <c r="G25" s="17"/>
      <c r="H25" s="17">
        <v>195000</v>
      </c>
      <c r="I25" s="10" t="s">
        <v>2100</v>
      </c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45492</v>
      </c>
      <c r="C26" s="17"/>
      <c r="D26" s="17"/>
      <c r="E26" s="9">
        <f t="shared" si="0"/>
        <v>62024650</v>
      </c>
      <c r="F26" s="17"/>
      <c r="G26" s="17"/>
      <c r="H26" s="17">
        <v>7000000</v>
      </c>
      <c r="I26" s="10" t="s">
        <v>2101</v>
      </c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45495</v>
      </c>
      <c r="C27" s="17"/>
      <c r="D27" s="17">
        <v>-6000</v>
      </c>
      <c r="E27" s="9">
        <f t="shared" si="0"/>
        <v>62018650</v>
      </c>
      <c r="F27" s="17"/>
      <c r="G27" s="17"/>
      <c r="H27" s="17"/>
      <c r="I27" s="10" t="s">
        <v>2102</v>
      </c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45496</v>
      </c>
      <c r="C28" s="17"/>
      <c r="D28" s="17">
        <v>-35000</v>
      </c>
      <c r="E28" s="9">
        <f t="shared" si="0"/>
        <v>61983650</v>
      </c>
      <c r="F28" s="17"/>
      <c r="G28" s="17"/>
      <c r="H28" s="17"/>
      <c r="I28" s="10" t="s">
        <v>2103</v>
      </c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45496</v>
      </c>
      <c r="C29" s="17"/>
      <c r="D29" s="17"/>
      <c r="E29" s="9">
        <f t="shared" si="0"/>
        <v>61983650</v>
      </c>
      <c r="F29" s="17"/>
      <c r="G29" s="17"/>
      <c r="H29" s="17">
        <v>160000</v>
      </c>
      <c r="I29" s="1" t="s">
        <v>2104</v>
      </c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>
        <v>45498</v>
      </c>
      <c r="C30" s="17"/>
      <c r="D30" s="17">
        <v>-260000</v>
      </c>
      <c r="E30" s="9">
        <f t="shared" si="0"/>
        <v>61723650</v>
      </c>
      <c r="F30" s="17"/>
      <c r="G30" s="17"/>
      <c r="H30" s="17"/>
      <c r="I30" s="10" t="s">
        <v>2105</v>
      </c>
      <c r="L30" s="2">
        <v>45341</v>
      </c>
      <c r="M30" s="20">
        <v>10000000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>
        <v>45498</v>
      </c>
      <c r="C31" s="17"/>
      <c r="D31" s="17"/>
      <c r="E31" s="9">
        <f t="shared" si="0"/>
        <v>61723650</v>
      </c>
      <c r="F31" s="17"/>
      <c r="G31" s="17"/>
      <c r="H31" s="16">
        <v>-152100</v>
      </c>
      <c r="I31" s="10" t="s">
        <v>2106</v>
      </c>
      <c r="L31" s="2">
        <v>45372</v>
      </c>
      <c r="M31" s="20">
        <v>6000000</v>
      </c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>
        <v>45499</v>
      </c>
      <c r="C32" s="17"/>
      <c r="D32" s="17">
        <v>-24800</v>
      </c>
      <c r="E32" s="9">
        <f t="shared" si="0"/>
        <v>61698850</v>
      </c>
      <c r="F32" s="17"/>
      <c r="G32" s="17"/>
      <c r="H32" s="17"/>
      <c r="I32" s="10" t="s">
        <v>1675</v>
      </c>
      <c r="L32" s="85">
        <v>45398</v>
      </c>
      <c r="M32" s="70">
        <v>4000000</v>
      </c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>
        <v>45502</v>
      </c>
      <c r="C33" s="17">
        <v>300000</v>
      </c>
      <c r="D33" s="17"/>
      <c r="E33" s="9">
        <f t="shared" si="0"/>
        <v>61998850</v>
      </c>
      <c r="F33" s="17"/>
      <c r="G33" s="17"/>
      <c r="H33" s="17"/>
      <c r="I33" s="10" t="s">
        <v>2024</v>
      </c>
      <c r="J33" s="20"/>
      <c r="L33" s="2">
        <v>45442</v>
      </c>
      <c r="M33" s="70">
        <v>4000000</v>
      </c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>
        <v>45502</v>
      </c>
      <c r="C34" s="17"/>
      <c r="D34" s="17"/>
      <c r="E34" s="9">
        <f t="shared" si="0"/>
        <v>61998850</v>
      </c>
      <c r="F34" s="10"/>
      <c r="G34" s="10"/>
      <c r="H34" s="17">
        <v>-377300</v>
      </c>
      <c r="I34" s="10" t="s">
        <v>471</v>
      </c>
      <c r="J34" s="20"/>
      <c r="L34" s="2">
        <v>45481</v>
      </c>
      <c r="M34" s="50">
        <v>4816000</v>
      </c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>
        <v>45502</v>
      </c>
      <c r="C35" s="17"/>
      <c r="D35" s="17"/>
      <c r="E35" s="9">
        <f t="shared" si="0"/>
        <v>61998850</v>
      </c>
      <c r="F35" s="10"/>
      <c r="G35" s="10"/>
      <c r="H35" s="17">
        <v>-377300</v>
      </c>
      <c r="I35" s="1" t="s">
        <v>2107</v>
      </c>
      <c r="J35" s="20"/>
      <c r="M35" s="53">
        <f>SUM(M27:M34)</f>
        <v>68816000</v>
      </c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>
        <v>45502</v>
      </c>
      <c r="C36" s="17"/>
      <c r="D36" s="17"/>
      <c r="E36" s="9">
        <f t="shared" si="0"/>
        <v>61998850</v>
      </c>
      <c r="F36" s="17"/>
      <c r="G36" s="17"/>
      <c r="H36" s="17">
        <v>-313600</v>
      </c>
      <c r="I36" s="10" t="s">
        <v>917</v>
      </c>
      <c r="J36" s="20"/>
      <c r="K36" s="70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>
        <v>45502</v>
      </c>
      <c r="C37" s="17"/>
      <c r="D37" s="17">
        <v>-5000</v>
      </c>
      <c r="E37" s="9">
        <f t="shared" ref="E37:E68" si="1">E36+C37+D37</f>
        <v>61993850</v>
      </c>
      <c r="F37" s="17"/>
      <c r="G37" s="17"/>
      <c r="H37" s="17"/>
      <c r="I37" s="10" t="s">
        <v>315</v>
      </c>
      <c r="J37" s="20"/>
      <c r="K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>
        <v>45502</v>
      </c>
      <c r="C38" s="17"/>
      <c r="D38" s="17">
        <v>-500</v>
      </c>
      <c r="E38" s="9">
        <f t="shared" si="1"/>
        <v>61993350</v>
      </c>
      <c r="F38" s="17"/>
      <c r="G38" s="17"/>
      <c r="H38" s="17"/>
      <c r="I38" s="10" t="s">
        <v>2108</v>
      </c>
      <c r="K38" s="69"/>
      <c r="L38" s="2">
        <v>45071</v>
      </c>
      <c r="M38" s="70">
        <v>-203200</v>
      </c>
      <c r="N38" s="1" t="s">
        <v>1830</v>
      </c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>
        <v>45502</v>
      </c>
      <c r="C39" s="17"/>
      <c r="D39" s="17">
        <v>-1249500</v>
      </c>
      <c r="E39" s="9">
        <f t="shared" si="1"/>
        <v>60743850</v>
      </c>
      <c r="F39" s="17"/>
      <c r="G39" s="17"/>
      <c r="H39" s="17"/>
      <c r="I39" s="10" t="s">
        <v>2109</v>
      </c>
      <c r="K39" s="69"/>
      <c r="L39" s="2">
        <v>45072</v>
      </c>
      <c r="M39" s="70">
        <v>-200000</v>
      </c>
      <c r="N39" s="1" t="s">
        <v>1831</v>
      </c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>
        <v>45504</v>
      </c>
      <c r="C40" s="17">
        <v>80000</v>
      </c>
      <c r="D40" s="17"/>
      <c r="E40" s="9">
        <f t="shared" si="1"/>
        <v>60823850</v>
      </c>
      <c r="F40" s="17"/>
      <c r="G40" s="17"/>
      <c r="H40" s="17"/>
      <c r="I40" s="10" t="s">
        <v>2110</v>
      </c>
      <c r="K40" s="69"/>
      <c r="L40" s="2">
        <v>45079</v>
      </c>
      <c r="M40" s="70">
        <v>-200000</v>
      </c>
      <c r="N40" s="1" t="s">
        <v>1842</v>
      </c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 t="shared" si="1"/>
        <v>60823850</v>
      </c>
      <c r="F41" s="17"/>
      <c r="G41" s="17"/>
      <c r="H41" s="17"/>
      <c r="I41" s="10"/>
      <c r="L41" s="47">
        <v>45170</v>
      </c>
      <c r="M41" s="70">
        <v>-66000</v>
      </c>
      <c r="N41" s="1" t="s">
        <v>1900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8">
        <f t="shared" si="1"/>
        <v>60823850</v>
      </c>
      <c r="F42" s="17"/>
      <c r="G42" s="17"/>
      <c r="H42" s="16">
        <v>-3500000</v>
      </c>
      <c r="I42" s="10" t="s">
        <v>41</v>
      </c>
      <c r="L42" s="69"/>
      <c r="M42" s="69"/>
      <c r="N42" s="69"/>
      <c r="O42" s="69"/>
      <c r="P42" s="69"/>
      <c r="Q42" s="70"/>
      <c r="R42" s="7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>
        <v>-3500000</v>
      </c>
      <c r="E43" s="9">
        <f t="shared" si="1"/>
        <v>57323850</v>
      </c>
      <c r="F43" s="17"/>
      <c r="G43" s="17"/>
      <c r="H43" s="17"/>
      <c r="I43" s="10" t="s">
        <v>42</v>
      </c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1"/>
        <v>57323850</v>
      </c>
      <c r="F44" s="17"/>
      <c r="G44" s="17"/>
      <c r="H44" s="17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28" t="s">
        <v>47</v>
      </c>
      <c r="C45" s="22"/>
      <c r="D45" s="22"/>
      <c r="E45" s="14">
        <f t="shared" si="1"/>
        <v>57323850</v>
      </c>
      <c r="F45" s="22"/>
      <c r="G45" s="22"/>
      <c r="H45" s="22">
        <f>SUM(H4:H44)</f>
        <v>7145200</v>
      </c>
      <c r="I45" s="10"/>
      <c r="K45" s="69"/>
      <c r="L45" s="69"/>
      <c r="M45" s="69"/>
      <c r="N45" s="72"/>
      <c r="O45" s="69"/>
      <c r="P45" s="70"/>
      <c r="Q45" s="70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1"/>
        <v>57323850</v>
      </c>
      <c r="F46" s="17"/>
      <c r="G46" s="17"/>
      <c r="H46" s="17"/>
      <c r="I46" s="10"/>
      <c r="K46" s="69"/>
      <c r="L46" s="2">
        <v>45128</v>
      </c>
      <c r="M46" s="70">
        <v>-600000</v>
      </c>
      <c r="N46" s="34" t="s">
        <v>1869</v>
      </c>
      <c r="O46" s="69"/>
      <c r="P46" s="70"/>
      <c r="Q46" s="70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1"/>
        <v>57323850</v>
      </c>
      <c r="F47" s="17"/>
      <c r="G47" s="17"/>
      <c r="H47" s="17"/>
      <c r="I47" s="10"/>
      <c r="J47" s="20"/>
      <c r="K47" s="70"/>
      <c r="L47" s="2">
        <v>45134</v>
      </c>
      <c r="M47" s="70">
        <v>-200000</v>
      </c>
      <c r="N47" s="34" t="s">
        <v>1870</v>
      </c>
      <c r="P47" s="20"/>
      <c r="R47" s="20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1"/>
        <v>57323850</v>
      </c>
      <c r="F48" s="17"/>
      <c r="G48" s="17"/>
      <c r="H48" s="17"/>
      <c r="I48" s="10"/>
      <c r="J48" s="20"/>
      <c r="K48" s="70"/>
      <c r="L48" s="2">
        <v>45160</v>
      </c>
      <c r="M48" s="70">
        <v>-500000</v>
      </c>
      <c r="N48" s="10" t="s">
        <v>1889</v>
      </c>
      <c r="P48" s="20"/>
      <c r="Q48" s="4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1"/>
        <v>57323850</v>
      </c>
      <c r="F49" s="17"/>
      <c r="G49" s="17"/>
      <c r="H49" s="16"/>
      <c r="I49" s="10"/>
      <c r="J49" s="20"/>
      <c r="K49" s="70"/>
      <c r="L49" s="2">
        <v>45160</v>
      </c>
      <c r="M49" s="70">
        <v>-500000</v>
      </c>
      <c r="N49" s="10" t="s">
        <v>1890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1"/>
        <v>57323850</v>
      </c>
      <c r="F50" s="17"/>
      <c r="G50" s="17"/>
      <c r="H50" s="17"/>
      <c r="I50" s="10"/>
      <c r="J50" s="20"/>
      <c r="K50" s="70"/>
      <c r="L50" s="47">
        <v>45163</v>
      </c>
      <c r="M50" s="70">
        <v>-480000</v>
      </c>
      <c r="N50" s="69" t="s">
        <v>1895</v>
      </c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1"/>
        <v>57323850</v>
      </c>
      <c r="F51" s="17"/>
      <c r="G51" s="17"/>
      <c r="H51" s="17"/>
      <c r="I51" s="10"/>
      <c r="K51" s="69"/>
      <c r="L51" s="47">
        <v>45163</v>
      </c>
      <c r="M51" s="70">
        <v>-9000</v>
      </c>
      <c r="N51" s="10" t="s">
        <v>1896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1"/>
        <v>57323850</v>
      </c>
      <c r="F52" s="17"/>
      <c r="G52" s="17"/>
      <c r="H52" s="17">
        <v>1050000</v>
      </c>
      <c r="I52" s="10" t="s">
        <v>1739</v>
      </c>
      <c r="J52" s="1" t="s">
        <v>1835</v>
      </c>
      <c r="K52" s="69"/>
      <c r="L52" s="47">
        <v>45170</v>
      </c>
      <c r="M52" s="70">
        <v>-500000</v>
      </c>
      <c r="N52" s="10" t="s">
        <v>1901</v>
      </c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1"/>
        <v>57323850</v>
      </c>
      <c r="F53" s="17"/>
      <c r="G53" s="17"/>
      <c r="H53" s="17"/>
      <c r="K53" s="69"/>
      <c r="L53" s="47">
        <v>45173</v>
      </c>
      <c r="M53" s="70">
        <v>-40000</v>
      </c>
      <c r="N53" s="69" t="s">
        <v>1895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1"/>
        <v>57323850</v>
      </c>
      <c r="F54" s="17"/>
      <c r="G54" s="17"/>
      <c r="H54" s="16"/>
      <c r="K54" s="69"/>
      <c r="L54" s="47">
        <v>45173</v>
      </c>
      <c r="M54" s="70">
        <v>-244000</v>
      </c>
      <c r="N54" s="10" t="s">
        <v>1902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1"/>
        <v>57323850</v>
      </c>
      <c r="F55" s="17"/>
      <c r="G55" s="17"/>
      <c r="H55" s="16"/>
      <c r="J55" s="10"/>
      <c r="K55" s="69"/>
      <c r="L55" s="47">
        <v>45183</v>
      </c>
      <c r="M55" s="70">
        <v>-140000</v>
      </c>
      <c r="N55" s="19" t="s">
        <v>1905</v>
      </c>
      <c r="O55" s="76"/>
      <c r="P55" s="76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1"/>
        <v>57323850</v>
      </c>
      <c r="F56" s="17"/>
      <c r="G56" s="17"/>
      <c r="H56" s="16"/>
      <c r="K56" s="69"/>
      <c r="L56" s="47">
        <v>45194</v>
      </c>
      <c r="M56" s="70">
        <v>-25100</v>
      </c>
      <c r="N56" s="10" t="s">
        <v>1907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1"/>
        <v>57323850</v>
      </c>
      <c r="F57" s="17"/>
      <c r="G57" s="17"/>
      <c r="H57" s="16"/>
      <c r="J57" s="10"/>
      <c r="K57" s="69"/>
      <c r="L57" s="47">
        <v>45230</v>
      </c>
      <c r="M57" s="70">
        <v>-7300</v>
      </c>
      <c r="N57" s="10" t="s">
        <v>1933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8">
        <f t="shared" si="1"/>
        <v>57323850</v>
      </c>
      <c r="F58" s="17"/>
      <c r="G58" s="17"/>
      <c r="H58" s="16"/>
      <c r="J58" s="10"/>
      <c r="K58" s="69"/>
      <c r="L58" s="47">
        <v>45233</v>
      </c>
      <c r="M58" s="70">
        <v>-10000</v>
      </c>
      <c r="N58" s="69" t="s">
        <v>1938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1"/>
        <v>57323850</v>
      </c>
      <c r="F59" s="17"/>
      <c r="G59" s="17"/>
      <c r="H59" s="16"/>
      <c r="J59" s="10"/>
      <c r="K59" s="69"/>
      <c r="L59" s="47">
        <v>45233</v>
      </c>
      <c r="M59" s="70">
        <v>-10000</v>
      </c>
      <c r="N59" s="69" t="s">
        <v>1938</v>
      </c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36"/>
      <c r="D60" s="36"/>
      <c r="E60" s="9">
        <f t="shared" si="1"/>
        <v>57323850</v>
      </c>
      <c r="F60" s="36"/>
      <c r="G60" s="36"/>
      <c r="H60" s="16"/>
      <c r="J60" s="10"/>
      <c r="K60" s="69"/>
      <c r="L60" s="47">
        <v>45233</v>
      </c>
      <c r="M60" s="70">
        <v>-10400</v>
      </c>
      <c r="N60" s="10" t="s">
        <v>1940</v>
      </c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1"/>
        <v>57323850</v>
      </c>
      <c r="F61" s="17"/>
      <c r="G61" s="17"/>
      <c r="H61" s="16"/>
      <c r="J61" s="10"/>
      <c r="K61" s="69"/>
      <c r="L61" s="47">
        <v>45239</v>
      </c>
      <c r="M61" s="70">
        <v>-100000</v>
      </c>
      <c r="N61" s="1" t="s">
        <v>1943</v>
      </c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1"/>
        <v>57323850</v>
      </c>
      <c r="F62" s="17"/>
      <c r="G62" s="17"/>
      <c r="H62" s="16"/>
      <c r="J62" s="10"/>
      <c r="K62" s="69"/>
      <c r="L62" s="47">
        <v>45251</v>
      </c>
      <c r="M62" s="70">
        <v>-13000</v>
      </c>
      <c r="N62" s="69" t="s">
        <v>1938</v>
      </c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43"/>
      <c r="D63" s="43">
        <v>-19850</v>
      </c>
      <c r="E63" s="8">
        <f t="shared" si="1"/>
        <v>57304000</v>
      </c>
      <c r="F63" s="43"/>
      <c r="G63" s="43"/>
      <c r="H63" s="43"/>
      <c r="I63" s="44" t="s">
        <v>263</v>
      </c>
      <c r="K63" s="17"/>
      <c r="L63" s="47">
        <v>45254</v>
      </c>
      <c r="M63" s="70">
        <v>-15000</v>
      </c>
      <c r="N63" s="10" t="s">
        <v>1939</v>
      </c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17"/>
      <c r="D64" s="17"/>
      <c r="E64" s="9">
        <f t="shared" si="1"/>
        <v>57304000</v>
      </c>
      <c r="F64" s="17"/>
      <c r="G64" s="17"/>
      <c r="H64" s="17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16"/>
      <c r="D65" s="16">
        <v>-55000000</v>
      </c>
      <c r="E65" s="9">
        <f t="shared" si="1"/>
        <v>2304000</v>
      </c>
      <c r="F65" s="16"/>
      <c r="G65" s="16"/>
      <c r="H65" s="16"/>
      <c r="I65" s="1" t="s">
        <v>557</v>
      </c>
      <c r="K65" s="16"/>
      <c r="L65" s="69"/>
      <c r="M65" s="69"/>
      <c r="N65" s="69"/>
      <c r="O65" s="69"/>
      <c r="P65" s="69"/>
      <c r="Q65" s="69"/>
      <c r="R65" s="69"/>
    </row>
    <row r="66" spans="3:18">
      <c r="C66" s="16"/>
      <c r="D66" s="18">
        <v>-500000</v>
      </c>
      <c r="E66" s="8">
        <f t="shared" si="1"/>
        <v>1804000</v>
      </c>
      <c r="F66" s="16"/>
      <c r="G66" s="16"/>
      <c r="H66" s="16"/>
      <c r="I66" s="2" t="s">
        <v>1772</v>
      </c>
      <c r="L66" s="69"/>
      <c r="M66" s="69"/>
      <c r="N66" s="69"/>
      <c r="O66" s="69"/>
      <c r="P66" s="69"/>
      <c r="Q66" s="69"/>
      <c r="R66" s="69"/>
    </row>
    <row r="67" spans="3:18">
      <c r="C67" s="16"/>
      <c r="D67" s="17"/>
      <c r="E67" s="9">
        <f t="shared" si="1"/>
        <v>1804000</v>
      </c>
      <c r="F67" s="16"/>
      <c r="G67" s="16"/>
      <c r="H67" s="16"/>
      <c r="J67" s="4"/>
      <c r="L67" s="69" t="s">
        <v>1953</v>
      </c>
      <c r="M67" s="69"/>
      <c r="N67" s="69"/>
      <c r="O67" s="69"/>
      <c r="P67" s="69"/>
      <c r="Q67" s="69"/>
      <c r="R67" s="69"/>
    </row>
    <row r="68" spans="3:18">
      <c r="C68" s="16"/>
      <c r="D68" s="16"/>
      <c r="E68" s="9">
        <f t="shared" si="1"/>
        <v>1804000</v>
      </c>
      <c r="F68" s="16"/>
      <c r="G68" s="16"/>
      <c r="H68" s="16"/>
      <c r="J68" s="4"/>
      <c r="K68" s="2"/>
      <c r="L68" s="69" t="s">
        <v>1956</v>
      </c>
      <c r="M68" s="69">
        <v>24</v>
      </c>
      <c r="N68" s="70">
        <v>100000</v>
      </c>
      <c r="O68" s="70">
        <f>M68*N68</f>
        <v>2400000</v>
      </c>
      <c r="P68" s="69"/>
      <c r="Q68" s="69"/>
      <c r="R68" s="69"/>
    </row>
    <row r="69" spans="3:18">
      <c r="C69" s="16"/>
      <c r="D69" s="16"/>
      <c r="E69" s="8">
        <f t="shared" ref="E69:E70" si="2">E68+C69+D69</f>
        <v>1804000</v>
      </c>
      <c r="F69" s="16"/>
      <c r="G69" s="16"/>
      <c r="H69" s="16"/>
      <c r="J69" s="32"/>
      <c r="K69" s="17"/>
      <c r="L69" s="69" t="s">
        <v>1955</v>
      </c>
      <c r="M69" s="69">
        <v>15</v>
      </c>
      <c r="N69" s="70">
        <v>150000</v>
      </c>
      <c r="O69" s="70">
        <f t="shared" ref="O69:O70" si="3">M69*N69</f>
        <v>2250000</v>
      </c>
      <c r="P69" s="69"/>
      <c r="Q69" s="69"/>
      <c r="R69" s="69"/>
    </row>
    <row r="70" spans="3:18">
      <c r="C70" s="4"/>
      <c r="D70" s="16"/>
      <c r="E70" s="9">
        <f t="shared" si="2"/>
        <v>1804000</v>
      </c>
      <c r="F70" s="16"/>
      <c r="G70" s="16"/>
      <c r="H70" s="16"/>
      <c r="J70" s="32"/>
      <c r="K70" s="17"/>
      <c r="L70" s="16" t="s">
        <v>1955</v>
      </c>
      <c r="M70" s="1">
        <v>12</v>
      </c>
      <c r="N70" s="70">
        <v>150000</v>
      </c>
      <c r="O70" s="70">
        <f t="shared" si="3"/>
        <v>1800000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" t="s">
        <v>1954</v>
      </c>
      <c r="M71" s="1">
        <v>1</v>
      </c>
      <c r="N71" s="20">
        <v>60000</v>
      </c>
      <c r="O71" s="20">
        <f>M71*N71</f>
        <v>60000</v>
      </c>
    </row>
    <row r="72" spans="3:18">
      <c r="C72" s="4"/>
      <c r="D72" s="4"/>
      <c r="E72" s="8"/>
      <c r="F72" s="4"/>
      <c r="G72" s="4"/>
      <c r="H72" s="17"/>
      <c r="J72" s="32"/>
      <c r="K72" s="17"/>
      <c r="O72" s="20">
        <f>SUM(O68:O71)</f>
        <v>6510000</v>
      </c>
    </row>
    <row r="73" spans="3:18">
      <c r="C73" s="4"/>
      <c r="D73" s="4"/>
      <c r="E73" s="8"/>
      <c r="F73" s="4"/>
      <c r="G73" s="4"/>
      <c r="J73" s="32"/>
      <c r="K73" s="17"/>
      <c r="L73" s="20"/>
      <c r="O73" s="20">
        <v>-6000000</v>
      </c>
      <c r="P73" s="2">
        <v>45244</v>
      </c>
      <c r="Q73" s="10" t="s">
        <v>1962</v>
      </c>
      <c r="R73" s="10"/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f>SUM(O72:O73)</f>
        <v>510000</v>
      </c>
      <c r="P74" s="1" t="s">
        <v>1964</v>
      </c>
    </row>
    <row r="75" spans="3:18">
      <c r="C75" s="4"/>
      <c r="D75" s="4"/>
      <c r="E75" s="8"/>
      <c r="F75" s="4"/>
      <c r="G75" s="4"/>
      <c r="J75" s="10"/>
      <c r="K75" s="17"/>
      <c r="L75" s="16" t="s">
        <v>1955</v>
      </c>
      <c r="M75" s="10">
        <v>21</v>
      </c>
      <c r="N75" s="70">
        <v>150000</v>
      </c>
      <c r="O75" s="20">
        <f>M75*N75</f>
        <v>3150000</v>
      </c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  <c r="O76" s="20">
        <f>SUM(O74:O75)</f>
        <v>3660000</v>
      </c>
    </row>
    <row r="77" spans="3:18">
      <c r="E77" s="7"/>
      <c r="H77" s="17"/>
      <c r="I77" s="10"/>
      <c r="J77" s="10"/>
      <c r="K77" s="17"/>
      <c r="L77" s="10"/>
      <c r="M77" s="10"/>
      <c r="O77" s="20">
        <v>-1500000</v>
      </c>
      <c r="P77" s="2">
        <v>45260</v>
      </c>
      <c r="Q77" s="1" t="s">
        <v>711</v>
      </c>
    </row>
    <row r="78" spans="3:18">
      <c r="E78" s="7"/>
      <c r="H78" s="17"/>
      <c r="I78" s="10"/>
      <c r="J78" s="10"/>
      <c r="K78" s="17"/>
      <c r="L78" s="10"/>
      <c r="M78" s="10"/>
      <c r="O78" s="55">
        <f>SUM(O76:O77)</f>
        <v>2160000</v>
      </c>
      <c r="P78" s="19" t="s">
        <v>1957</v>
      </c>
    </row>
    <row r="79" spans="3:18">
      <c r="E79" s="7"/>
      <c r="H79" s="17"/>
      <c r="I79" s="10"/>
      <c r="J79" s="10"/>
      <c r="K79" s="17"/>
      <c r="L79" s="10"/>
      <c r="M79" s="10"/>
      <c r="O79" s="20">
        <v>-2160000</v>
      </c>
      <c r="P79" s="2">
        <v>45260</v>
      </c>
      <c r="Q79" s="1" t="s">
        <v>1963</v>
      </c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92.xml><?xml version="1.0" encoding="utf-8"?>
<worksheet xmlns="http://schemas.openxmlformats.org/spreadsheetml/2006/main" xmlns:r="http://schemas.openxmlformats.org/officeDocument/2006/relationships">
  <dimension ref="A2:AB100"/>
  <sheetViews>
    <sheetView topLeftCell="A33" workbookViewId="0">
      <selection activeCell="J52" sqref="J52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57323850</v>
      </c>
      <c r="F4" s="29">
        <v>0</v>
      </c>
      <c r="G4" s="13"/>
      <c r="H4" s="22">
        <v>7145200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48"/>
      <c r="D5" s="48"/>
      <c r="E5" s="9">
        <f t="shared" ref="E5:E68" si="0">E4+C5+D5</f>
        <v>57323850</v>
      </c>
      <c r="F5" s="54"/>
      <c r="G5" s="48"/>
      <c r="H5" s="36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45505</v>
      </c>
      <c r="C6" s="17">
        <v>15000</v>
      </c>
      <c r="D6" s="17"/>
      <c r="E6" s="9">
        <f t="shared" si="0"/>
        <v>57338850</v>
      </c>
      <c r="F6" s="17"/>
      <c r="G6" s="17"/>
      <c r="H6" s="17"/>
      <c r="I6" s="1" t="s">
        <v>529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45505</v>
      </c>
      <c r="C7" s="17"/>
      <c r="D7" s="17"/>
      <c r="E7" s="9">
        <f t="shared" si="0"/>
        <v>57338850</v>
      </c>
      <c r="F7" s="17"/>
      <c r="G7" s="17"/>
      <c r="H7" s="17">
        <v>2000000</v>
      </c>
      <c r="I7" s="10" t="s">
        <v>2111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45509</v>
      </c>
      <c r="C8" s="17"/>
      <c r="D8" s="17">
        <v>-24800</v>
      </c>
      <c r="E8" s="9">
        <f t="shared" si="0"/>
        <v>57314050</v>
      </c>
      <c r="F8" s="17">
        <v>-24800</v>
      </c>
      <c r="G8" s="17"/>
      <c r="H8" s="17"/>
      <c r="I8" s="10" t="s">
        <v>2112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45143</v>
      </c>
      <c r="C9" s="17">
        <v>35000</v>
      </c>
      <c r="D9" s="17"/>
      <c r="E9" s="9">
        <f t="shared" si="0"/>
        <v>57349050</v>
      </c>
      <c r="F9" s="17"/>
      <c r="G9" s="17"/>
      <c r="H9" s="17"/>
      <c r="I9" s="10" t="s">
        <v>2113</v>
      </c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45510</v>
      </c>
      <c r="C10" s="17"/>
      <c r="D10" s="17">
        <v>-15750</v>
      </c>
      <c r="E10" s="9">
        <f t="shared" si="0"/>
        <v>57333300</v>
      </c>
      <c r="F10" s="17"/>
      <c r="G10" s="17"/>
      <c r="H10" s="17"/>
      <c r="I10" s="1" t="s">
        <v>597</v>
      </c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45510</v>
      </c>
      <c r="C11" s="17"/>
      <c r="D11" s="17">
        <v>-37800</v>
      </c>
      <c r="E11" s="9">
        <f t="shared" si="0"/>
        <v>57295500</v>
      </c>
      <c r="F11" s="17"/>
      <c r="G11" s="17"/>
      <c r="H11" s="17"/>
      <c r="I11" s="10" t="s">
        <v>2114</v>
      </c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45513</v>
      </c>
      <c r="C12" s="17">
        <v>275000</v>
      </c>
      <c r="D12" s="17"/>
      <c r="E12" s="9">
        <f t="shared" si="0"/>
        <v>57570500</v>
      </c>
      <c r="F12" s="17"/>
      <c r="G12" s="17"/>
      <c r="H12" s="17"/>
      <c r="I12" s="10" t="s">
        <v>2111</v>
      </c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32">
        <v>45513</v>
      </c>
      <c r="C13" s="17"/>
      <c r="D13" s="17">
        <v>-5000</v>
      </c>
      <c r="E13" s="9">
        <f t="shared" si="0"/>
        <v>57565500</v>
      </c>
      <c r="F13" s="17">
        <v>-5000</v>
      </c>
      <c r="G13" s="17"/>
      <c r="H13" s="17"/>
      <c r="I13" s="1" t="s">
        <v>2115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32">
        <v>45513</v>
      </c>
      <c r="C14" s="17"/>
      <c r="D14" s="17"/>
      <c r="E14" s="9">
        <f t="shared" si="0"/>
        <v>57565500</v>
      </c>
      <c r="F14" s="17"/>
      <c r="G14" s="17"/>
      <c r="H14" s="17">
        <v>-88000</v>
      </c>
      <c r="I14" s="10" t="s">
        <v>62</v>
      </c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45516</v>
      </c>
      <c r="C15" s="17"/>
      <c r="D15" s="17"/>
      <c r="E15" s="9">
        <f t="shared" si="0"/>
        <v>57565500</v>
      </c>
      <c r="F15" s="17"/>
      <c r="G15" s="17"/>
      <c r="H15" s="17">
        <v>450000</v>
      </c>
      <c r="I15" s="10" t="s">
        <v>2117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45518</v>
      </c>
      <c r="C16" s="17"/>
      <c r="D16" s="17"/>
      <c r="E16" s="9">
        <f t="shared" si="0"/>
        <v>57565500</v>
      </c>
      <c r="F16" s="17"/>
      <c r="G16" s="17"/>
      <c r="H16" s="17">
        <v>700000</v>
      </c>
      <c r="I16" s="1" t="s">
        <v>2118</v>
      </c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45521</v>
      </c>
      <c r="C17" s="17"/>
      <c r="D17" s="17"/>
      <c r="E17" s="9">
        <f t="shared" si="0"/>
        <v>57565500</v>
      </c>
      <c r="F17" s="17"/>
      <c r="G17" s="17"/>
      <c r="H17" s="17">
        <v>200000</v>
      </c>
      <c r="I17" s="10" t="s">
        <v>2119</v>
      </c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45525</v>
      </c>
      <c r="C18" s="17"/>
      <c r="D18" s="17"/>
      <c r="E18" s="9">
        <f t="shared" si="0"/>
        <v>57565500</v>
      </c>
      <c r="F18" s="17"/>
      <c r="G18" s="17"/>
      <c r="H18" s="17">
        <v>700000</v>
      </c>
      <c r="I18" s="1" t="s">
        <v>2120</v>
      </c>
      <c r="J18" s="50"/>
      <c r="K18" s="69"/>
      <c r="L18" s="70"/>
      <c r="M18" s="73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>
        <v>45159</v>
      </c>
      <c r="C19" s="17"/>
      <c r="D19" s="17"/>
      <c r="E19" s="9">
        <f t="shared" si="0"/>
        <v>57565500</v>
      </c>
      <c r="F19" s="17"/>
      <c r="G19" s="17"/>
      <c r="H19" s="17">
        <v>330000</v>
      </c>
      <c r="I19" s="1" t="s">
        <v>2121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45526</v>
      </c>
      <c r="C20" s="17"/>
      <c r="D20" s="17"/>
      <c r="E20" s="9">
        <f t="shared" si="0"/>
        <v>57565500</v>
      </c>
      <c r="F20" s="17"/>
      <c r="G20" s="17"/>
      <c r="H20" s="17">
        <v>-140100</v>
      </c>
      <c r="I20" s="10" t="s">
        <v>2122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45527</v>
      </c>
      <c r="C21" s="17"/>
      <c r="D21" s="17"/>
      <c r="E21" s="9">
        <f t="shared" si="0"/>
        <v>57565500</v>
      </c>
      <c r="F21" s="17"/>
      <c r="G21" s="17"/>
      <c r="H21" s="17">
        <v>-280600</v>
      </c>
      <c r="I21" s="10" t="s">
        <v>2040</v>
      </c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45527</v>
      </c>
      <c r="C22" s="17"/>
      <c r="D22" s="17"/>
      <c r="E22" s="9">
        <f t="shared" si="0"/>
        <v>57565500</v>
      </c>
      <c r="F22" s="17"/>
      <c r="G22" s="17"/>
      <c r="H22" s="17">
        <v>480000</v>
      </c>
      <c r="I22" s="10" t="s">
        <v>2123</v>
      </c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45530</v>
      </c>
      <c r="C23" s="17"/>
      <c r="D23" s="17">
        <v>-300000</v>
      </c>
      <c r="E23" s="9">
        <f t="shared" si="0"/>
        <v>57265500</v>
      </c>
      <c r="F23" s="17">
        <v>-300000</v>
      </c>
      <c r="G23" s="17"/>
      <c r="H23" s="17"/>
      <c r="I23" s="10" t="s">
        <v>2124</v>
      </c>
      <c r="J23" s="50"/>
      <c r="K23" s="70"/>
      <c r="L23" s="47"/>
      <c r="M23" s="73"/>
      <c r="N23" s="72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45530</v>
      </c>
      <c r="C24" s="17"/>
      <c r="D24" s="17">
        <v>-60000</v>
      </c>
      <c r="E24" s="9">
        <f t="shared" si="0"/>
        <v>57205500</v>
      </c>
      <c r="F24" s="17"/>
      <c r="G24" s="17"/>
      <c r="H24" s="17"/>
      <c r="I24" s="1" t="s">
        <v>2125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45532</v>
      </c>
      <c r="C25" s="17"/>
      <c r="D25" s="17">
        <v>-70000</v>
      </c>
      <c r="E25" s="9">
        <f t="shared" si="0"/>
        <v>57135500</v>
      </c>
      <c r="F25" s="17"/>
      <c r="G25" s="17"/>
      <c r="H25" s="17"/>
      <c r="I25" s="1" t="s">
        <v>2125</v>
      </c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45532</v>
      </c>
      <c r="C26" s="17"/>
      <c r="D26" s="17"/>
      <c r="E26" s="9">
        <f t="shared" si="0"/>
        <v>57135500</v>
      </c>
      <c r="F26" s="17"/>
      <c r="G26" s="17"/>
      <c r="H26" s="17">
        <v>-377300</v>
      </c>
      <c r="I26" s="10" t="s">
        <v>491</v>
      </c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45532</v>
      </c>
      <c r="C27" s="17"/>
      <c r="D27" s="17"/>
      <c r="E27" s="9">
        <f t="shared" si="0"/>
        <v>57135500</v>
      </c>
      <c r="F27" s="17"/>
      <c r="G27" s="17"/>
      <c r="H27" s="17">
        <v>-377300</v>
      </c>
      <c r="I27" s="1" t="s">
        <v>2126</v>
      </c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45532</v>
      </c>
      <c r="C28" s="17"/>
      <c r="D28" s="17"/>
      <c r="E28" s="9">
        <f t="shared" si="0"/>
        <v>57135500</v>
      </c>
      <c r="F28" s="17"/>
      <c r="G28" s="17"/>
      <c r="H28" s="17">
        <v>-278300</v>
      </c>
      <c r="I28" s="10" t="s">
        <v>917</v>
      </c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45533</v>
      </c>
      <c r="C29" s="17"/>
      <c r="D29" s="17">
        <v>-40000</v>
      </c>
      <c r="E29" s="9">
        <f t="shared" si="0"/>
        <v>57095500</v>
      </c>
      <c r="F29" s="17"/>
      <c r="G29" s="17"/>
      <c r="H29" s="17"/>
      <c r="I29" s="1" t="s">
        <v>582</v>
      </c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17"/>
      <c r="D30" s="17"/>
      <c r="E30" s="9">
        <f t="shared" si="0"/>
        <v>57095500</v>
      </c>
      <c r="F30" s="17"/>
      <c r="G30" s="17"/>
      <c r="H30" s="17"/>
      <c r="I30" s="10"/>
      <c r="L30" s="2">
        <v>45341</v>
      </c>
      <c r="M30" s="20">
        <v>10000000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17"/>
      <c r="D31" s="17"/>
      <c r="E31" s="9">
        <f t="shared" si="0"/>
        <v>57095500</v>
      </c>
      <c r="F31" s="17"/>
      <c r="G31" s="17"/>
      <c r="H31" s="17"/>
      <c r="I31" s="10"/>
      <c r="L31" s="2">
        <v>45372</v>
      </c>
      <c r="M31" s="20">
        <v>6000000</v>
      </c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17"/>
      <c r="D32" s="17"/>
      <c r="E32" s="9">
        <f t="shared" si="0"/>
        <v>57095500</v>
      </c>
      <c r="F32" s="17"/>
      <c r="G32" s="17"/>
      <c r="H32" s="16">
        <v>-3500000</v>
      </c>
      <c r="I32" s="10" t="s">
        <v>41</v>
      </c>
      <c r="L32" s="85">
        <v>45398</v>
      </c>
      <c r="M32" s="70">
        <v>4000000</v>
      </c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>
        <v>-3500000</v>
      </c>
      <c r="E33" s="9">
        <f t="shared" si="0"/>
        <v>53595500</v>
      </c>
      <c r="F33" s="17"/>
      <c r="G33" s="17"/>
      <c r="H33" s="17"/>
      <c r="I33" s="10" t="s">
        <v>42</v>
      </c>
      <c r="J33" s="20"/>
      <c r="L33" s="2">
        <v>45442</v>
      </c>
      <c r="M33" s="70">
        <v>4000000</v>
      </c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17"/>
      <c r="D34" s="17"/>
      <c r="E34" s="9">
        <f t="shared" si="0"/>
        <v>53595500</v>
      </c>
      <c r="F34" s="10"/>
      <c r="G34" s="10"/>
      <c r="H34" s="17"/>
      <c r="I34" s="10"/>
      <c r="J34" s="20"/>
      <c r="L34" s="2">
        <v>45481</v>
      </c>
      <c r="M34" s="50">
        <v>4816000</v>
      </c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17"/>
      <c r="D35" s="17"/>
      <c r="E35" s="9">
        <f t="shared" si="0"/>
        <v>53595500</v>
      </c>
      <c r="F35" s="17">
        <f>SUM(F8:F34)</f>
        <v>-329800</v>
      </c>
      <c r="G35" s="10"/>
      <c r="H35" s="17">
        <f>SUM(H4:H34)</f>
        <v>6963600</v>
      </c>
      <c r="J35" s="20"/>
      <c r="M35" s="53">
        <f>SUM(M27:M34)</f>
        <v>68816000</v>
      </c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9"/>
      <c r="C36" s="36"/>
      <c r="D36" s="36"/>
      <c r="E36" s="9">
        <f>E35+C36+D36</f>
        <v>53595500</v>
      </c>
      <c r="F36" s="17"/>
      <c r="G36" s="17"/>
      <c r="H36" s="17"/>
      <c r="I36" s="10"/>
      <c r="J36" s="20"/>
      <c r="K36" s="70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28" t="s">
        <v>47</v>
      </c>
      <c r="C37" s="22"/>
      <c r="D37" s="22"/>
      <c r="E37" s="14">
        <f t="shared" si="0"/>
        <v>53595500</v>
      </c>
      <c r="F37" s="22"/>
      <c r="G37" s="22"/>
      <c r="H37" s="22">
        <f>H35-F35</f>
        <v>7293400</v>
      </c>
      <c r="I37" s="10"/>
      <c r="J37" s="20"/>
      <c r="K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17"/>
      <c r="D38" s="17"/>
      <c r="E38" s="9">
        <f t="shared" si="0"/>
        <v>53595500</v>
      </c>
      <c r="F38" s="17"/>
      <c r="G38" s="17"/>
      <c r="H38" s="17"/>
      <c r="I38" s="10"/>
      <c r="K38" s="69"/>
      <c r="L38" s="2">
        <v>45071</v>
      </c>
      <c r="M38" s="70">
        <v>-203200</v>
      </c>
      <c r="N38" s="1" t="s">
        <v>1830</v>
      </c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17"/>
      <c r="D39" s="17"/>
      <c r="E39" s="9">
        <f t="shared" si="0"/>
        <v>53595500</v>
      </c>
      <c r="F39" s="17"/>
      <c r="G39" s="17"/>
      <c r="H39" s="17"/>
      <c r="I39" s="10"/>
      <c r="K39" s="69"/>
      <c r="L39" s="2">
        <v>45072</v>
      </c>
      <c r="M39" s="70">
        <v>-200000</v>
      </c>
      <c r="N39" s="1" t="s">
        <v>1831</v>
      </c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>E39+C40+D40</f>
        <v>53595500</v>
      </c>
      <c r="F40" s="17"/>
      <c r="G40" s="17"/>
      <c r="H40" s="17"/>
      <c r="I40" s="10"/>
      <c r="K40" s="69"/>
      <c r="L40" s="2">
        <v>45079</v>
      </c>
      <c r="M40" s="70">
        <v>-200000</v>
      </c>
      <c r="N40" s="1" t="s">
        <v>1842</v>
      </c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 t="shared" si="0"/>
        <v>53595500</v>
      </c>
      <c r="F41" s="17"/>
      <c r="G41" s="17"/>
      <c r="H41" s="17"/>
      <c r="I41" s="10"/>
      <c r="L41" s="47">
        <v>45170</v>
      </c>
      <c r="M41" s="70">
        <v>-66000</v>
      </c>
      <c r="N41" s="1" t="s">
        <v>1900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9">
        <f t="shared" si="0"/>
        <v>53595500</v>
      </c>
      <c r="F42" s="17"/>
      <c r="G42" s="17"/>
      <c r="H42" s="17"/>
      <c r="I42" s="10"/>
      <c r="L42" s="69"/>
      <c r="M42" s="69"/>
      <c r="N42" s="69"/>
      <c r="O42" s="69"/>
      <c r="P42" s="69"/>
      <c r="Q42" s="70"/>
      <c r="R42" s="7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 t="shared" si="0"/>
        <v>53595500</v>
      </c>
      <c r="F43" s="17"/>
      <c r="G43" s="17"/>
      <c r="H43" s="17"/>
      <c r="I43" s="10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53595500</v>
      </c>
      <c r="F44" s="17"/>
      <c r="G44" s="17"/>
      <c r="H44" s="17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53595500</v>
      </c>
      <c r="F45" s="36"/>
      <c r="G45" s="36"/>
      <c r="H45" s="17"/>
      <c r="I45" s="10"/>
      <c r="K45" s="69"/>
      <c r="L45" s="69"/>
      <c r="M45" s="69"/>
      <c r="N45" s="72"/>
      <c r="O45" s="69"/>
      <c r="P45" s="70"/>
      <c r="Q45" s="70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53595500</v>
      </c>
      <c r="F46" s="17"/>
      <c r="G46" s="17"/>
      <c r="H46" s="17"/>
      <c r="I46" s="10"/>
      <c r="K46" s="69"/>
      <c r="L46" s="2">
        <v>45128</v>
      </c>
      <c r="M46" s="70">
        <v>-600000</v>
      </c>
      <c r="N46" s="34" t="s">
        <v>1869</v>
      </c>
      <c r="O46" s="69"/>
      <c r="P46" s="70"/>
      <c r="Q46" s="70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53595500</v>
      </c>
      <c r="F47" s="17"/>
      <c r="G47" s="17"/>
      <c r="H47" s="17"/>
      <c r="I47" s="10"/>
      <c r="J47" s="20"/>
      <c r="K47" s="70"/>
      <c r="L47" s="2">
        <v>45134</v>
      </c>
      <c r="M47" s="70">
        <v>-200000</v>
      </c>
      <c r="N47" s="34" t="s">
        <v>1870</v>
      </c>
      <c r="P47" s="20"/>
      <c r="R47" s="20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53595500</v>
      </c>
      <c r="F48" s="17"/>
      <c r="G48" s="17"/>
      <c r="H48" s="17"/>
      <c r="I48" s="10"/>
      <c r="J48" s="20"/>
      <c r="K48" s="70"/>
      <c r="L48" s="2">
        <v>45160</v>
      </c>
      <c r="M48" s="70">
        <v>-500000</v>
      </c>
      <c r="N48" s="10" t="s">
        <v>1889</v>
      </c>
      <c r="P48" s="20"/>
      <c r="Q48" s="4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53595500</v>
      </c>
      <c r="F49" s="17"/>
      <c r="G49" s="17"/>
      <c r="H49" s="17"/>
      <c r="I49" s="10"/>
      <c r="J49" s="20"/>
      <c r="K49" s="70"/>
      <c r="L49" s="2">
        <v>45160</v>
      </c>
      <c r="M49" s="70">
        <v>-500000</v>
      </c>
      <c r="N49" s="10" t="s">
        <v>1890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53595500</v>
      </c>
      <c r="F50" s="17"/>
      <c r="G50" s="17"/>
      <c r="H50" s="17"/>
      <c r="I50" s="10"/>
      <c r="J50" s="20"/>
      <c r="K50" s="70"/>
      <c r="L50" s="47">
        <v>45163</v>
      </c>
      <c r="M50" s="70">
        <v>-480000</v>
      </c>
      <c r="N50" s="69" t="s">
        <v>1895</v>
      </c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53595500</v>
      </c>
      <c r="F51" s="17"/>
      <c r="G51" s="17"/>
      <c r="H51" s="17"/>
      <c r="I51" s="10"/>
      <c r="K51" s="69"/>
      <c r="L51" s="47">
        <v>45163</v>
      </c>
      <c r="M51" s="70">
        <v>-9000</v>
      </c>
      <c r="N51" s="10" t="s">
        <v>1896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53595500</v>
      </c>
      <c r="F52" s="17"/>
      <c r="G52" s="17"/>
      <c r="H52" s="17">
        <v>1050000</v>
      </c>
      <c r="I52" s="10" t="s">
        <v>1739</v>
      </c>
      <c r="J52" s="1" t="s">
        <v>1835</v>
      </c>
      <c r="K52" s="69"/>
      <c r="L52" s="47">
        <v>45170</v>
      </c>
      <c r="M52" s="70">
        <v>-500000</v>
      </c>
      <c r="N52" s="10" t="s">
        <v>1901</v>
      </c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53595500</v>
      </c>
      <c r="F53" s="17"/>
      <c r="G53" s="17"/>
      <c r="H53" s="17"/>
      <c r="K53" s="69"/>
      <c r="L53" s="47">
        <v>45173</v>
      </c>
      <c r="M53" s="70">
        <v>-40000</v>
      </c>
      <c r="N53" s="69" t="s">
        <v>1895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53595500</v>
      </c>
      <c r="F54" s="17"/>
      <c r="G54" s="17"/>
      <c r="H54" s="16"/>
      <c r="K54" s="69"/>
      <c r="L54" s="47">
        <v>45173</v>
      </c>
      <c r="M54" s="70">
        <v>-244000</v>
      </c>
      <c r="N54" s="10" t="s">
        <v>1902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53595500</v>
      </c>
      <c r="F55" s="17"/>
      <c r="G55" s="17"/>
      <c r="H55" s="16"/>
      <c r="J55" s="10"/>
      <c r="K55" s="69"/>
      <c r="L55" s="47">
        <v>45183</v>
      </c>
      <c r="M55" s="70">
        <v>-140000</v>
      </c>
      <c r="N55" s="19" t="s">
        <v>1905</v>
      </c>
      <c r="O55" s="76"/>
      <c r="P55" s="76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53595500</v>
      </c>
      <c r="F56" s="17"/>
      <c r="G56" s="17"/>
      <c r="H56" s="16"/>
      <c r="K56" s="69"/>
      <c r="L56" s="47">
        <v>45194</v>
      </c>
      <c r="M56" s="70">
        <v>-25100</v>
      </c>
      <c r="N56" s="10" t="s">
        <v>1907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0"/>
        <v>53595500</v>
      </c>
      <c r="F57" s="17"/>
      <c r="G57" s="17"/>
      <c r="H57" s="16"/>
      <c r="J57" s="10"/>
      <c r="K57" s="69"/>
      <c r="L57" s="47">
        <v>45230</v>
      </c>
      <c r="M57" s="70">
        <v>-7300</v>
      </c>
      <c r="N57" s="10" t="s">
        <v>1933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8">
        <f t="shared" si="0"/>
        <v>53595500</v>
      </c>
      <c r="F58" s="17"/>
      <c r="G58" s="17"/>
      <c r="H58" s="16"/>
      <c r="J58" s="10"/>
      <c r="K58" s="69"/>
      <c r="L58" s="47">
        <v>45233</v>
      </c>
      <c r="M58" s="70">
        <v>-10000</v>
      </c>
      <c r="N58" s="69" t="s">
        <v>1938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53595500</v>
      </c>
      <c r="F59" s="17"/>
      <c r="G59" s="17"/>
      <c r="H59" s="16"/>
      <c r="J59" s="10"/>
      <c r="K59" s="69"/>
      <c r="L59" s="47">
        <v>45233</v>
      </c>
      <c r="M59" s="70">
        <v>-10000</v>
      </c>
      <c r="N59" s="69" t="s">
        <v>1938</v>
      </c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36"/>
      <c r="D60" s="36"/>
      <c r="E60" s="9">
        <f t="shared" si="0"/>
        <v>53595500</v>
      </c>
      <c r="F60" s="36"/>
      <c r="G60" s="36"/>
      <c r="H60" s="16"/>
      <c r="J60" s="10"/>
      <c r="K60" s="69"/>
      <c r="L60" s="47">
        <v>45233</v>
      </c>
      <c r="M60" s="70">
        <v>-10400</v>
      </c>
      <c r="N60" s="10" t="s">
        <v>1940</v>
      </c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53595500</v>
      </c>
      <c r="F61" s="17"/>
      <c r="G61" s="17"/>
      <c r="H61" s="16"/>
      <c r="J61" s="10"/>
      <c r="K61" s="69"/>
      <c r="L61" s="47">
        <v>45239</v>
      </c>
      <c r="M61" s="70">
        <v>-100000</v>
      </c>
      <c r="N61" s="1" t="s">
        <v>1943</v>
      </c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0"/>
        <v>53595500</v>
      </c>
      <c r="F62" s="17"/>
      <c r="G62" s="17"/>
      <c r="H62" s="16"/>
      <c r="J62" s="10"/>
      <c r="K62" s="69"/>
      <c r="L62" s="47">
        <v>45251</v>
      </c>
      <c r="M62" s="70">
        <v>-13000</v>
      </c>
      <c r="N62" s="69" t="s">
        <v>1938</v>
      </c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43"/>
      <c r="D63" s="43">
        <v>-22500</v>
      </c>
      <c r="E63" s="8">
        <f t="shared" si="0"/>
        <v>53573000</v>
      </c>
      <c r="F63" s="43"/>
      <c r="G63" s="43"/>
      <c r="H63" s="43"/>
      <c r="I63" s="44" t="s">
        <v>263</v>
      </c>
      <c r="K63" s="17"/>
      <c r="L63" s="47">
        <v>45254</v>
      </c>
      <c r="M63" s="70">
        <v>-15000</v>
      </c>
      <c r="N63" s="10" t="s">
        <v>1939</v>
      </c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17"/>
      <c r="D64" s="17"/>
      <c r="E64" s="9">
        <f t="shared" si="0"/>
        <v>53573000</v>
      </c>
      <c r="F64" s="17"/>
      <c r="G64" s="17"/>
      <c r="H64" s="17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16"/>
      <c r="D65" s="16">
        <v>-50000000</v>
      </c>
      <c r="E65" s="9">
        <f t="shared" si="0"/>
        <v>3573000</v>
      </c>
      <c r="F65" s="16"/>
      <c r="G65" s="16"/>
      <c r="H65" s="16"/>
      <c r="I65" s="1" t="s">
        <v>557</v>
      </c>
      <c r="K65" s="16"/>
      <c r="L65" s="69"/>
      <c r="M65" s="69"/>
      <c r="N65" s="69"/>
      <c r="O65" s="69"/>
      <c r="P65" s="69"/>
      <c r="Q65" s="69"/>
      <c r="R65" s="69"/>
    </row>
    <row r="66" spans="3:18">
      <c r="C66" s="16"/>
      <c r="D66" s="18">
        <v>-2000000</v>
      </c>
      <c r="E66" s="8">
        <f t="shared" si="0"/>
        <v>1573000</v>
      </c>
      <c r="F66" s="16"/>
      <c r="G66" s="16"/>
      <c r="H66" s="16"/>
      <c r="I66" s="2" t="s">
        <v>1772</v>
      </c>
      <c r="L66" s="69"/>
      <c r="M66" s="69"/>
      <c r="N66" s="69"/>
      <c r="O66" s="69"/>
      <c r="P66" s="69"/>
      <c r="Q66" s="69"/>
      <c r="R66" s="69"/>
    </row>
    <row r="67" spans="3:18">
      <c r="C67" s="16"/>
      <c r="D67" s="17"/>
      <c r="E67" s="9">
        <f t="shared" si="0"/>
        <v>1573000</v>
      </c>
      <c r="F67" s="16"/>
      <c r="G67" s="16"/>
      <c r="H67" s="16"/>
      <c r="J67" s="4"/>
      <c r="L67" s="69" t="s">
        <v>1953</v>
      </c>
      <c r="M67" s="69"/>
      <c r="N67" s="69"/>
      <c r="O67" s="69"/>
      <c r="P67" s="69"/>
      <c r="Q67" s="69"/>
      <c r="R67" s="69"/>
    </row>
    <row r="68" spans="3:18">
      <c r="C68" s="16"/>
      <c r="D68" s="16"/>
      <c r="E68" s="9">
        <f t="shared" si="0"/>
        <v>1573000</v>
      </c>
      <c r="F68" s="16"/>
      <c r="G68" s="16"/>
      <c r="H68" s="16"/>
      <c r="J68" s="4"/>
      <c r="K68" s="2"/>
      <c r="L68" s="69" t="s">
        <v>1956</v>
      </c>
      <c r="M68" s="69">
        <v>24</v>
      </c>
      <c r="N68" s="70">
        <v>100000</v>
      </c>
      <c r="O68" s="70">
        <f>M68*N68</f>
        <v>2400000</v>
      </c>
      <c r="P68" s="69"/>
      <c r="Q68" s="69"/>
      <c r="R68" s="69"/>
    </row>
    <row r="69" spans="3:18">
      <c r="C69" s="16"/>
      <c r="D69" s="16"/>
      <c r="E69" s="8">
        <f t="shared" ref="E69:E70" si="1">E68+C69+D69</f>
        <v>1573000</v>
      </c>
      <c r="F69" s="16"/>
      <c r="G69" s="16"/>
      <c r="H69" s="16"/>
      <c r="J69" s="32"/>
      <c r="K69" s="17"/>
      <c r="L69" s="69" t="s">
        <v>1955</v>
      </c>
      <c r="M69" s="69">
        <v>15</v>
      </c>
      <c r="N69" s="70">
        <v>150000</v>
      </c>
      <c r="O69" s="70">
        <f t="shared" ref="O69:O70" si="2">M69*N69</f>
        <v>2250000</v>
      </c>
      <c r="P69" s="69"/>
      <c r="Q69" s="69"/>
      <c r="R69" s="69"/>
    </row>
    <row r="70" spans="3:18">
      <c r="C70" s="4"/>
      <c r="D70" s="16"/>
      <c r="E70" s="9">
        <f t="shared" si="1"/>
        <v>1573000</v>
      </c>
      <c r="F70" s="16"/>
      <c r="G70" s="16"/>
      <c r="H70" s="16"/>
      <c r="J70" s="32"/>
      <c r="K70" s="17"/>
      <c r="L70" s="16" t="s">
        <v>1955</v>
      </c>
      <c r="M70" s="1">
        <v>12</v>
      </c>
      <c r="N70" s="70">
        <v>150000</v>
      </c>
      <c r="O70" s="70">
        <f t="shared" si="2"/>
        <v>1800000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" t="s">
        <v>1954</v>
      </c>
      <c r="M71" s="1">
        <v>1</v>
      </c>
      <c r="N71" s="20">
        <v>60000</v>
      </c>
      <c r="O71" s="20">
        <f>M71*N71</f>
        <v>60000</v>
      </c>
    </row>
    <row r="72" spans="3:18">
      <c r="C72" s="4"/>
      <c r="D72" s="4"/>
      <c r="E72" s="8"/>
      <c r="F72" s="4"/>
      <c r="G72" s="4"/>
      <c r="H72" s="17"/>
      <c r="J72" s="32"/>
      <c r="K72" s="17"/>
      <c r="O72" s="20">
        <f>SUM(O68:O71)</f>
        <v>6510000</v>
      </c>
    </row>
    <row r="73" spans="3:18">
      <c r="C73" s="4"/>
      <c r="D73" s="4"/>
      <c r="E73" s="8"/>
      <c r="F73" s="4"/>
      <c r="G73" s="4"/>
      <c r="J73" s="32"/>
      <c r="K73" s="17"/>
      <c r="L73" s="20"/>
      <c r="O73" s="20">
        <v>-6000000</v>
      </c>
      <c r="P73" s="2">
        <v>45244</v>
      </c>
      <c r="Q73" s="10" t="s">
        <v>1962</v>
      </c>
      <c r="R73" s="10"/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f>SUM(O72:O73)</f>
        <v>510000</v>
      </c>
      <c r="P74" s="1" t="s">
        <v>1964</v>
      </c>
    </row>
    <row r="75" spans="3:18">
      <c r="C75" s="4"/>
      <c r="D75" s="4"/>
      <c r="E75" s="8"/>
      <c r="F75" s="4"/>
      <c r="G75" s="4"/>
      <c r="J75" s="10"/>
      <c r="K75" s="17"/>
      <c r="L75" s="16" t="s">
        <v>1955</v>
      </c>
      <c r="M75" s="10">
        <v>21</v>
      </c>
      <c r="N75" s="70">
        <v>150000</v>
      </c>
      <c r="O75" s="20">
        <f>M75*N75</f>
        <v>3150000</v>
      </c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  <c r="O76" s="20">
        <f>SUM(O74:O75)</f>
        <v>3660000</v>
      </c>
    </row>
    <row r="77" spans="3:18">
      <c r="E77" s="7"/>
      <c r="H77" s="17"/>
      <c r="I77" s="10"/>
      <c r="J77" s="10"/>
      <c r="K77" s="17"/>
      <c r="L77" s="10"/>
      <c r="M77" s="10"/>
      <c r="O77" s="20">
        <v>-1500000</v>
      </c>
      <c r="P77" s="2">
        <v>45260</v>
      </c>
      <c r="Q77" s="1" t="s">
        <v>711</v>
      </c>
    </row>
    <row r="78" spans="3:18">
      <c r="E78" s="7"/>
      <c r="H78" s="17"/>
      <c r="I78" s="10"/>
      <c r="J78" s="10"/>
      <c r="K78" s="17"/>
      <c r="L78" s="10"/>
      <c r="M78" s="10"/>
      <c r="O78" s="55">
        <f>SUM(O76:O77)</f>
        <v>2160000</v>
      </c>
      <c r="P78" s="19" t="s">
        <v>1957</v>
      </c>
    </row>
    <row r="79" spans="3:18">
      <c r="E79" s="7"/>
      <c r="H79" s="17"/>
      <c r="I79" s="10"/>
      <c r="J79" s="10"/>
      <c r="K79" s="17"/>
      <c r="L79" s="10"/>
      <c r="M79" s="10"/>
      <c r="O79" s="20">
        <v>-2160000</v>
      </c>
      <c r="P79" s="2">
        <v>45260</v>
      </c>
      <c r="Q79" s="1" t="s">
        <v>1963</v>
      </c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93.xml><?xml version="1.0" encoding="utf-8"?>
<worksheet xmlns="http://schemas.openxmlformats.org/spreadsheetml/2006/main" xmlns:r="http://schemas.openxmlformats.org/officeDocument/2006/relationships">
  <dimension ref="A2:AB100"/>
  <sheetViews>
    <sheetView topLeftCell="A34" workbookViewId="0">
      <selection activeCell="I32" sqref="I32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53595500</v>
      </c>
      <c r="F4" s="29">
        <v>0</v>
      </c>
      <c r="G4" s="13"/>
      <c r="H4" s="22">
        <v>7293400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48"/>
      <c r="D5" s="48"/>
      <c r="E5" s="9">
        <f t="shared" ref="E5:E68" si="0">E4+C5+D5</f>
        <v>53595500</v>
      </c>
      <c r="F5" s="54"/>
      <c r="G5" s="48"/>
      <c r="H5" s="36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45538</v>
      </c>
      <c r="C6" s="17"/>
      <c r="D6" s="17">
        <v>-35000</v>
      </c>
      <c r="E6" s="9">
        <f t="shared" si="0"/>
        <v>53560500</v>
      </c>
      <c r="F6" s="17">
        <v>-35000</v>
      </c>
      <c r="G6" s="17"/>
      <c r="H6" s="17"/>
      <c r="I6" s="1" t="s">
        <v>2127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45538</v>
      </c>
      <c r="C7" s="17"/>
      <c r="D7" s="17">
        <v>-51700</v>
      </c>
      <c r="E7" s="9">
        <f t="shared" si="0"/>
        <v>53508800</v>
      </c>
      <c r="F7" s="17"/>
      <c r="G7" s="17"/>
      <c r="I7" s="1" t="s">
        <v>2130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2">
        <v>45538</v>
      </c>
      <c r="C8" s="17"/>
      <c r="D8" s="17"/>
      <c r="E8" s="9">
        <f t="shared" si="0"/>
        <v>53508800</v>
      </c>
      <c r="F8" s="17"/>
      <c r="G8" s="17"/>
      <c r="H8" s="17">
        <v>150000</v>
      </c>
      <c r="I8" s="1" t="s">
        <v>2133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45540</v>
      </c>
      <c r="C9" s="17"/>
      <c r="D9" s="17"/>
      <c r="E9" s="9">
        <f t="shared" si="0"/>
        <v>53508800</v>
      </c>
      <c r="F9" s="17"/>
      <c r="G9" s="17"/>
      <c r="H9" s="17">
        <v>-115000</v>
      </c>
      <c r="I9" s="10" t="s">
        <v>2128</v>
      </c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45540</v>
      </c>
      <c r="C10" s="17"/>
      <c r="D10" s="17"/>
      <c r="E10" s="9">
        <f t="shared" si="0"/>
        <v>53508800</v>
      </c>
      <c r="F10" s="17"/>
      <c r="G10" s="17"/>
      <c r="H10" s="17">
        <v>-32000</v>
      </c>
      <c r="I10" s="10" t="s">
        <v>2129</v>
      </c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45544</v>
      </c>
      <c r="C11" s="17"/>
      <c r="D11" s="17">
        <v>-5000</v>
      </c>
      <c r="E11" s="9">
        <f t="shared" si="0"/>
        <v>53503800</v>
      </c>
      <c r="F11" s="17"/>
      <c r="G11" s="17"/>
      <c r="H11" s="17"/>
      <c r="I11" s="1" t="s">
        <v>2131</v>
      </c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45544</v>
      </c>
      <c r="C12" s="17"/>
      <c r="D12" s="17">
        <v>-24000</v>
      </c>
      <c r="E12" s="9">
        <f t="shared" si="0"/>
        <v>53479800</v>
      </c>
      <c r="F12" s="17"/>
      <c r="G12" s="17"/>
      <c r="H12" s="17"/>
      <c r="I12" s="10" t="s">
        <v>2132</v>
      </c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2">
        <v>45544</v>
      </c>
      <c r="C13" s="17"/>
      <c r="D13" s="17"/>
      <c r="E13" s="9">
        <f t="shared" si="0"/>
        <v>53479800</v>
      </c>
      <c r="F13" s="17"/>
      <c r="G13" s="17"/>
      <c r="H13" s="17">
        <v>150000</v>
      </c>
      <c r="I13" s="1" t="s">
        <v>2134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32">
        <v>45545</v>
      </c>
      <c r="C14" s="17"/>
      <c r="D14" s="17"/>
      <c r="E14" s="9">
        <f t="shared" si="0"/>
        <v>53479800</v>
      </c>
      <c r="F14" s="17"/>
      <c r="G14" s="17"/>
      <c r="H14" s="17">
        <v>-88000</v>
      </c>
      <c r="I14" s="10" t="s">
        <v>62</v>
      </c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45545</v>
      </c>
      <c r="C15" s="17"/>
      <c r="D15" s="17">
        <v>-50000</v>
      </c>
      <c r="E15" s="9">
        <f t="shared" si="0"/>
        <v>53429800</v>
      </c>
      <c r="F15" s="17"/>
      <c r="G15" s="17"/>
      <c r="H15" s="17"/>
      <c r="I15" s="10" t="s">
        <v>2135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45546</v>
      </c>
      <c r="C16" s="17">
        <v>4000000</v>
      </c>
      <c r="D16" s="17"/>
      <c r="E16" s="9">
        <f t="shared" si="0"/>
        <v>57429800</v>
      </c>
      <c r="F16" s="17"/>
      <c r="G16" s="17"/>
      <c r="H16" s="17"/>
      <c r="I16" s="1" t="s">
        <v>1353</v>
      </c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45547</v>
      </c>
      <c r="C17" s="17">
        <v>110000</v>
      </c>
      <c r="D17" s="17"/>
      <c r="E17" s="9">
        <f t="shared" si="0"/>
        <v>57539800</v>
      </c>
      <c r="F17" s="17"/>
      <c r="G17" s="17"/>
      <c r="H17" s="17"/>
      <c r="I17" s="10" t="s">
        <v>2136</v>
      </c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45551</v>
      </c>
      <c r="C18" s="17"/>
      <c r="D18" s="17"/>
      <c r="E18" s="9">
        <f t="shared" si="0"/>
        <v>57539800</v>
      </c>
      <c r="F18" s="17"/>
      <c r="G18" s="17"/>
      <c r="H18" s="17">
        <v>-234800</v>
      </c>
      <c r="I18" s="1" t="s">
        <v>977</v>
      </c>
      <c r="J18" s="50"/>
      <c r="K18" s="69"/>
      <c r="L18" s="70"/>
      <c r="M18" s="73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>
        <v>45560</v>
      </c>
      <c r="C19" s="17">
        <v>240000</v>
      </c>
      <c r="D19" s="17"/>
      <c r="E19" s="9">
        <f t="shared" si="0"/>
        <v>57779800</v>
      </c>
      <c r="F19" s="17"/>
      <c r="G19" s="17"/>
      <c r="H19" s="17"/>
      <c r="I19" s="1" t="s">
        <v>2137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45560</v>
      </c>
      <c r="C20" s="17"/>
      <c r="D20" s="17">
        <v>-60000</v>
      </c>
      <c r="E20" s="9">
        <f t="shared" si="0"/>
        <v>57719800</v>
      </c>
      <c r="F20" s="17"/>
      <c r="G20" s="17"/>
      <c r="H20" s="17"/>
      <c r="I20" s="10" t="s">
        <v>2138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45560</v>
      </c>
      <c r="C21" s="17"/>
      <c r="D21" s="17"/>
      <c r="E21" s="9">
        <f t="shared" si="0"/>
        <v>57719800</v>
      </c>
      <c r="F21" s="17"/>
      <c r="G21" s="17"/>
      <c r="H21" s="17">
        <v>-253900</v>
      </c>
      <c r="I21" s="10" t="s">
        <v>917</v>
      </c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45561</v>
      </c>
      <c r="C22" s="17">
        <v>1500000</v>
      </c>
      <c r="D22" s="17"/>
      <c r="E22" s="9">
        <f t="shared" si="0"/>
        <v>59219800</v>
      </c>
      <c r="F22" s="17"/>
      <c r="G22" s="17"/>
      <c r="H22" s="17"/>
      <c r="I22" s="10" t="s">
        <v>2139</v>
      </c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45561</v>
      </c>
      <c r="C23" s="17">
        <v>300000</v>
      </c>
      <c r="D23" s="17"/>
      <c r="E23" s="9">
        <f t="shared" si="0"/>
        <v>59519800</v>
      </c>
      <c r="F23" s="17"/>
      <c r="G23" s="17"/>
      <c r="H23" s="17"/>
      <c r="I23" s="10" t="s">
        <v>2024</v>
      </c>
      <c r="J23" s="50"/>
      <c r="K23" s="70"/>
      <c r="L23" s="47"/>
      <c r="M23" s="73"/>
      <c r="N23" s="72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45561</v>
      </c>
      <c r="C24" s="17"/>
      <c r="D24" s="17">
        <v>-1600000</v>
      </c>
      <c r="E24" s="9">
        <f t="shared" si="0"/>
        <v>57919800</v>
      </c>
      <c r="F24" s="17"/>
      <c r="G24" s="17"/>
      <c r="H24" s="17"/>
      <c r="I24" s="1" t="s">
        <v>2140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45565</v>
      </c>
      <c r="C25" s="17"/>
      <c r="D25" s="17"/>
      <c r="E25" s="9">
        <f t="shared" si="0"/>
        <v>57919800</v>
      </c>
      <c r="F25" s="17"/>
      <c r="G25" s="17"/>
      <c r="H25" s="17">
        <v>-377300</v>
      </c>
      <c r="I25" s="10" t="s">
        <v>511</v>
      </c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45565</v>
      </c>
      <c r="C26" s="17"/>
      <c r="D26" s="17"/>
      <c r="E26" s="9">
        <f t="shared" si="0"/>
        <v>57919800</v>
      </c>
      <c r="F26" s="17"/>
      <c r="G26" s="17"/>
      <c r="H26" s="17">
        <v>-377300</v>
      </c>
      <c r="I26" s="1" t="s">
        <v>2141</v>
      </c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45565</v>
      </c>
      <c r="C27" s="17"/>
      <c r="D27" s="17"/>
      <c r="E27" s="9">
        <f t="shared" si="0"/>
        <v>57919800</v>
      </c>
      <c r="F27" s="17"/>
      <c r="G27" s="17"/>
      <c r="H27" s="17">
        <v>1000000</v>
      </c>
      <c r="I27" s="1" t="s">
        <v>2186</v>
      </c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/>
      <c r="C28" s="17"/>
      <c r="D28" s="17"/>
      <c r="E28" s="9">
        <f t="shared" si="0"/>
        <v>57919800</v>
      </c>
      <c r="F28" s="17"/>
      <c r="G28" s="17"/>
      <c r="H28" s="17"/>
      <c r="I28" s="10"/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/>
      <c r="C29" s="17"/>
      <c r="D29" s="17"/>
      <c r="E29" s="9">
        <f t="shared" si="0"/>
        <v>57919800</v>
      </c>
      <c r="F29" s="17"/>
      <c r="G29" s="17"/>
      <c r="H29" s="16">
        <v>-3500000</v>
      </c>
      <c r="I29" s="10" t="s">
        <v>41</v>
      </c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17"/>
      <c r="D30" s="17">
        <v>-3500000</v>
      </c>
      <c r="E30" s="9">
        <f t="shared" si="0"/>
        <v>54419800</v>
      </c>
      <c r="F30" s="17"/>
      <c r="G30" s="17"/>
      <c r="H30" s="17"/>
      <c r="I30" s="10" t="s">
        <v>42</v>
      </c>
      <c r="L30" s="2">
        <v>45341</v>
      </c>
      <c r="M30" s="20">
        <v>10000000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17"/>
      <c r="D31" s="17"/>
      <c r="E31" s="9">
        <f t="shared" si="0"/>
        <v>54419800</v>
      </c>
      <c r="F31" s="17"/>
      <c r="G31" s="17"/>
      <c r="H31" s="17"/>
      <c r="I31" s="10"/>
      <c r="L31" s="2">
        <v>45372</v>
      </c>
      <c r="M31" s="20">
        <v>6000000</v>
      </c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17"/>
      <c r="D32" s="17"/>
      <c r="E32" s="9">
        <f t="shared" si="0"/>
        <v>54419800</v>
      </c>
      <c r="F32" s="17">
        <f>SUM(F4:F31)</f>
        <v>-35000</v>
      </c>
      <c r="G32" s="17"/>
      <c r="H32" s="16">
        <f>SUM(H4:H31)</f>
        <v>3615100</v>
      </c>
      <c r="I32" s="10"/>
      <c r="L32" s="85">
        <v>45398</v>
      </c>
      <c r="M32" s="70">
        <v>4000000</v>
      </c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/>
      <c r="E33" s="9">
        <f t="shared" si="0"/>
        <v>54419800</v>
      </c>
      <c r="F33" s="17"/>
      <c r="G33" s="17"/>
      <c r="H33" s="17"/>
      <c r="I33" s="10"/>
      <c r="J33" s="20"/>
      <c r="L33" s="2">
        <v>45442</v>
      </c>
      <c r="M33" s="70">
        <v>4000000</v>
      </c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28" t="s">
        <v>47</v>
      </c>
      <c r="C34" s="22"/>
      <c r="D34" s="22"/>
      <c r="E34" s="14">
        <f t="shared" si="0"/>
        <v>54419800</v>
      </c>
      <c r="F34" s="13"/>
      <c r="G34" s="13"/>
      <c r="H34" s="22">
        <f>H32-F32</f>
        <v>3650100</v>
      </c>
      <c r="I34" s="10"/>
      <c r="J34" s="20"/>
      <c r="L34" s="2">
        <v>45481</v>
      </c>
      <c r="M34" s="50">
        <v>4816000</v>
      </c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17"/>
      <c r="D35" s="17"/>
      <c r="E35" s="9">
        <f t="shared" si="0"/>
        <v>54419800</v>
      </c>
      <c r="F35" s="10"/>
      <c r="G35" s="10"/>
      <c r="H35" s="17"/>
      <c r="J35" s="20"/>
      <c r="L35" s="2">
        <v>45565</v>
      </c>
      <c r="M35" s="50">
        <v>1000000</v>
      </c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17"/>
      <c r="D36" s="17"/>
      <c r="E36" s="9">
        <f t="shared" si="0"/>
        <v>54419800</v>
      </c>
      <c r="F36" s="17"/>
      <c r="G36" s="17"/>
      <c r="H36" s="17"/>
      <c r="I36" s="10"/>
      <c r="J36" s="20"/>
      <c r="K36" s="70"/>
      <c r="M36" s="53">
        <f>SUM(M27:M35)</f>
        <v>69816000</v>
      </c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">
        <f t="shared" si="0"/>
        <v>54419800</v>
      </c>
      <c r="F37" s="17"/>
      <c r="G37" s="17"/>
      <c r="H37" s="17"/>
      <c r="I37" s="10"/>
      <c r="J37" s="20"/>
      <c r="K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17"/>
      <c r="D38" s="17"/>
      <c r="E38" s="9">
        <f t="shared" si="0"/>
        <v>54419800</v>
      </c>
      <c r="F38" s="17"/>
      <c r="G38" s="17"/>
      <c r="H38" s="17"/>
      <c r="I38" s="10"/>
      <c r="K38" s="69"/>
      <c r="L38" s="2">
        <v>45071</v>
      </c>
      <c r="M38" s="70">
        <v>-203200</v>
      </c>
      <c r="N38" s="1" t="s">
        <v>1830</v>
      </c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17"/>
      <c r="D39" s="17"/>
      <c r="E39" s="9">
        <f t="shared" si="0"/>
        <v>54419800</v>
      </c>
      <c r="F39" s="17"/>
      <c r="G39" s="17"/>
      <c r="H39" s="17"/>
      <c r="I39" s="10"/>
      <c r="K39" s="69"/>
      <c r="L39" s="2">
        <v>45072</v>
      </c>
      <c r="M39" s="70">
        <v>-200000</v>
      </c>
      <c r="N39" s="1" t="s">
        <v>1831</v>
      </c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 t="shared" si="0"/>
        <v>54419800</v>
      </c>
      <c r="F40" s="17"/>
      <c r="G40" s="17"/>
      <c r="H40" s="17"/>
      <c r="I40" s="10"/>
      <c r="K40" s="69"/>
      <c r="L40" s="2">
        <v>45079</v>
      </c>
      <c r="M40" s="70">
        <v>-200000</v>
      </c>
      <c r="N40" s="1" t="s">
        <v>1842</v>
      </c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 t="shared" si="0"/>
        <v>54419800</v>
      </c>
      <c r="F41" s="17"/>
      <c r="G41" s="17"/>
      <c r="H41" s="17"/>
      <c r="I41" s="10"/>
      <c r="L41" s="47">
        <v>45170</v>
      </c>
      <c r="M41" s="70">
        <v>-66000</v>
      </c>
      <c r="N41" s="1" t="s">
        <v>1900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9">
        <f t="shared" si="0"/>
        <v>54419800</v>
      </c>
      <c r="F42" s="17"/>
      <c r="G42" s="17"/>
      <c r="H42" s="17"/>
      <c r="I42" s="10"/>
      <c r="L42" s="69"/>
      <c r="M42" s="69"/>
      <c r="N42" s="69"/>
      <c r="O42" s="69"/>
      <c r="P42" s="69"/>
      <c r="Q42" s="70"/>
      <c r="R42" s="7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 t="shared" si="0"/>
        <v>54419800</v>
      </c>
      <c r="F43" s="17"/>
      <c r="G43" s="17"/>
      <c r="H43" s="17"/>
      <c r="I43" s="10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54419800</v>
      </c>
      <c r="F44" s="17"/>
      <c r="G44" s="17"/>
      <c r="H44" s="17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54419800</v>
      </c>
      <c r="F45" s="36"/>
      <c r="G45" s="36"/>
      <c r="H45" s="17"/>
      <c r="I45" s="10"/>
      <c r="K45" s="69"/>
      <c r="L45" s="69"/>
      <c r="M45" s="69"/>
      <c r="N45" s="72"/>
      <c r="O45" s="69"/>
      <c r="P45" s="70"/>
      <c r="Q45" s="70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54419800</v>
      </c>
      <c r="F46" s="17"/>
      <c r="G46" s="17"/>
      <c r="H46" s="17"/>
      <c r="I46" s="10"/>
      <c r="K46" s="69"/>
      <c r="L46" s="2">
        <v>45128</v>
      </c>
      <c r="M46" s="70">
        <v>-600000</v>
      </c>
      <c r="N46" s="34" t="s">
        <v>1869</v>
      </c>
      <c r="O46" s="69"/>
      <c r="P46" s="70"/>
      <c r="Q46" s="70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54419800</v>
      </c>
      <c r="F47" s="17"/>
      <c r="G47" s="17"/>
      <c r="H47" s="17"/>
      <c r="I47" s="10"/>
      <c r="J47" s="20"/>
      <c r="K47" s="70"/>
      <c r="L47" s="2">
        <v>45134</v>
      </c>
      <c r="M47" s="70">
        <v>-200000</v>
      </c>
      <c r="N47" s="34" t="s">
        <v>1870</v>
      </c>
      <c r="P47" s="20"/>
      <c r="R47" s="20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54419800</v>
      </c>
      <c r="F48" s="17"/>
      <c r="G48" s="17"/>
      <c r="H48" s="17"/>
      <c r="I48" s="10"/>
      <c r="J48" s="20"/>
      <c r="K48" s="70"/>
      <c r="L48" s="2">
        <v>45160</v>
      </c>
      <c r="M48" s="70">
        <v>-500000</v>
      </c>
      <c r="N48" s="10" t="s">
        <v>1889</v>
      </c>
      <c r="P48" s="20"/>
      <c r="Q48" s="4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54419800</v>
      </c>
      <c r="F49" s="17"/>
      <c r="G49" s="17"/>
      <c r="H49" s="17"/>
      <c r="I49" s="10"/>
      <c r="J49" s="20"/>
      <c r="K49" s="70"/>
      <c r="L49" s="2">
        <v>45160</v>
      </c>
      <c r="M49" s="70">
        <v>-500000</v>
      </c>
      <c r="N49" s="10" t="s">
        <v>1890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54419800</v>
      </c>
      <c r="F50" s="17"/>
      <c r="G50" s="17"/>
      <c r="H50" s="17"/>
      <c r="I50" s="10"/>
      <c r="J50" s="20"/>
      <c r="K50" s="70"/>
      <c r="L50" s="47">
        <v>45163</v>
      </c>
      <c r="M50" s="70">
        <v>-480000</v>
      </c>
      <c r="N50" s="69" t="s">
        <v>1895</v>
      </c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54419800</v>
      </c>
      <c r="F51" s="17"/>
      <c r="G51" s="17"/>
      <c r="H51" s="17"/>
      <c r="I51" s="10"/>
      <c r="K51" s="69"/>
      <c r="L51" s="47">
        <v>45163</v>
      </c>
      <c r="M51" s="70">
        <v>-9000</v>
      </c>
      <c r="N51" s="10" t="s">
        <v>1896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54419800</v>
      </c>
      <c r="F52" s="17"/>
      <c r="G52" s="17"/>
      <c r="H52" s="17">
        <v>1050000</v>
      </c>
      <c r="I52" s="10" t="s">
        <v>1739</v>
      </c>
      <c r="J52" s="1" t="s">
        <v>1835</v>
      </c>
      <c r="K52" s="69"/>
      <c r="L52" s="47">
        <v>45170</v>
      </c>
      <c r="M52" s="70">
        <v>-500000</v>
      </c>
      <c r="N52" s="10" t="s">
        <v>1901</v>
      </c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54419800</v>
      </c>
      <c r="F53" s="17"/>
      <c r="G53" s="17"/>
      <c r="H53" s="17"/>
      <c r="K53" s="69"/>
      <c r="L53" s="47">
        <v>45173</v>
      </c>
      <c r="M53" s="70">
        <v>-40000</v>
      </c>
      <c r="N53" s="69" t="s">
        <v>1895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54419800</v>
      </c>
      <c r="F54" s="17"/>
      <c r="G54" s="17"/>
      <c r="H54" s="16"/>
      <c r="K54" s="69"/>
      <c r="L54" s="47">
        <v>45173</v>
      </c>
      <c r="M54" s="70">
        <v>-244000</v>
      </c>
      <c r="N54" s="10" t="s">
        <v>1902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54419800</v>
      </c>
      <c r="F55" s="17"/>
      <c r="G55" s="17"/>
      <c r="H55" s="16"/>
      <c r="J55" s="10"/>
      <c r="K55" s="69"/>
      <c r="L55" s="47">
        <v>45183</v>
      </c>
      <c r="M55" s="70">
        <v>-140000</v>
      </c>
      <c r="N55" s="19" t="s">
        <v>1905</v>
      </c>
      <c r="O55" s="76"/>
      <c r="P55" s="76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54419800</v>
      </c>
      <c r="F56" s="17"/>
      <c r="G56" s="17"/>
      <c r="H56" s="16"/>
      <c r="K56" s="69"/>
      <c r="L56" s="47">
        <v>45194</v>
      </c>
      <c r="M56" s="70">
        <v>-25100</v>
      </c>
      <c r="N56" s="10" t="s">
        <v>1907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0"/>
        <v>54419800</v>
      </c>
      <c r="F57" s="17"/>
      <c r="G57" s="17"/>
      <c r="H57" s="16"/>
      <c r="J57" s="10"/>
      <c r="K57" s="69"/>
      <c r="L57" s="47">
        <v>45230</v>
      </c>
      <c r="M57" s="70">
        <v>-7300</v>
      </c>
      <c r="N57" s="10" t="s">
        <v>1933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8">
        <f t="shared" si="0"/>
        <v>54419800</v>
      </c>
      <c r="F58" s="17"/>
      <c r="G58" s="17"/>
      <c r="H58" s="16"/>
      <c r="J58" s="10"/>
      <c r="K58" s="69"/>
      <c r="L58" s="47">
        <v>45233</v>
      </c>
      <c r="M58" s="70">
        <v>-10000</v>
      </c>
      <c r="N58" s="69" t="s">
        <v>1938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54419800</v>
      </c>
      <c r="F59" s="17"/>
      <c r="G59" s="17"/>
      <c r="H59" s="16"/>
      <c r="J59" s="10"/>
      <c r="K59" s="69"/>
      <c r="L59" s="47">
        <v>45233</v>
      </c>
      <c r="M59" s="70">
        <v>-10000</v>
      </c>
      <c r="N59" s="69" t="s">
        <v>1938</v>
      </c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36"/>
      <c r="D60" s="36"/>
      <c r="E60" s="9">
        <f t="shared" si="0"/>
        <v>54419800</v>
      </c>
      <c r="F60" s="36"/>
      <c r="G60" s="36"/>
      <c r="H60" s="16"/>
      <c r="J60" s="10"/>
      <c r="K60" s="69"/>
      <c r="L60" s="47">
        <v>45233</v>
      </c>
      <c r="M60" s="70">
        <v>-10400</v>
      </c>
      <c r="N60" s="10" t="s">
        <v>1940</v>
      </c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54419800</v>
      </c>
      <c r="F61" s="17"/>
      <c r="G61" s="17"/>
      <c r="H61" s="16"/>
      <c r="J61" s="10"/>
      <c r="K61" s="69"/>
      <c r="L61" s="47">
        <v>45239</v>
      </c>
      <c r="M61" s="70">
        <v>-100000</v>
      </c>
      <c r="N61" s="1" t="s">
        <v>1943</v>
      </c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0"/>
        <v>54419800</v>
      </c>
      <c r="F62" s="17"/>
      <c r="G62" s="17"/>
      <c r="H62" s="16"/>
      <c r="J62" s="10"/>
      <c r="K62" s="69"/>
      <c r="L62" s="47">
        <v>45251</v>
      </c>
      <c r="M62" s="70">
        <v>-13000</v>
      </c>
      <c r="N62" s="69" t="s">
        <v>1938</v>
      </c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43"/>
      <c r="D63" s="43">
        <v>-17800</v>
      </c>
      <c r="E63" s="8">
        <f t="shared" si="0"/>
        <v>54402000</v>
      </c>
      <c r="F63" s="43"/>
      <c r="G63" s="43"/>
      <c r="H63" s="43"/>
      <c r="I63" s="44" t="s">
        <v>263</v>
      </c>
      <c r="K63" s="17"/>
      <c r="L63" s="47">
        <v>45254</v>
      </c>
      <c r="M63" s="70">
        <v>-15000</v>
      </c>
      <c r="N63" s="10" t="s">
        <v>1939</v>
      </c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17"/>
      <c r="D64" s="17"/>
      <c r="E64" s="9">
        <f t="shared" si="0"/>
        <v>54402000</v>
      </c>
      <c r="F64" s="17"/>
      <c r="G64" s="17"/>
      <c r="H64" s="17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16"/>
      <c r="D65" s="16">
        <v>-50000000</v>
      </c>
      <c r="E65" s="9">
        <f t="shared" si="0"/>
        <v>4402000</v>
      </c>
      <c r="F65" s="16"/>
      <c r="G65" s="16"/>
      <c r="H65" s="16"/>
      <c r="I65" s="1" t="s">
        <v>557</v>
      </c>
      <c r="K65" s="16"/>
      <c r="L65" s="69"/>
      <c r="M65" s="69"/>
      <c r="N65" s="69"/>
      <c r="O65" s="69"/>
      <c r="P65" s="69"/>
      <c r="Q65" s="69"/>
      <c r="R65" s="69"/>
    </row>
    <row r="66" spans="3:18">
      <c r="C66" s="16"/>
      <c r="D66" s="18">
        <v>-2500000</v>
      </c>
      <c r="E66" s="8">
        <f t="shared" si="0"/>
        <v>1902000</v>
      </c>
      <c r="F66" s="16"/>
      <c r="G66" s="16"/>
      <c r="H66" s="16"/>
      <c r="I66" s="2" t="s">
        <v>1772</v>
      </c>
      <c r="L66" s="69"/>
      <c r="M66" s="69"/>
      <c r="N66" s="69"/>
      <c r="O66" s="69"/>
      <c r="P66" s="69"/>
      <c r="Q66" s="69"/>
      <c r="R66" s="69"/>
    </row>
    <row r="67" spans="3:18">
      <c r="C67" s="16"/>
      <c r="D67" s="17"/>
      <c r="E67" s="9">
        <f t="shared" si="0"/>
        <v>1902000</v>
      </c>
      <c r="F67" s="16"/>
      <c r="G67" s="16"/>
      <c r="H67" s="16"/>
      <c r="J67" s="4"/>
      <c r="L67" s="69" t="s">
        <v>1953</v>
      </c>
      <c r="M67" s="69"/>
      <c r="N67" s="69"/>
      <c r="O67" s="69"/>
      <c r="P67" s="69"/>
      <c r="Q67" s="69"/>
      <c r="R67" s="69"/>
    </row>
    <row r="68" spans="3:18">
      <c r="C68" s="16"/>
      <c r="D68" s="16"/>
      <c r="E68" s="9">
        <f t="shared" si="0"/>
        <v>1902000</v>
      </c>
      <c r="F68" s="16"/>
      <c r="G68" s="16"/>
      <c r="H68" s="16"/>
      <c r="J68" s="4"/>
      <c r="K68" s="2"/>
      <c r="L68" s="69" t="s">
        <v>1956</v>
      </c>
      <c r="M68" s="69">
        <v>24</v>
      </c>
      <c r="N68" s="70">
        <v>100000</v>
      </c>
      <c r="O68" s="70">
        <f>M68*N68</f>
        <v>2400000</v>
      </c>
      <c r="P68" s="69"/>
      <c r="Q68" s="69"/>
      <c r="R68" s="69"/>
    </row>
    <row r="69" spans="3:18">
      <c r="C69" s="16"/>
      <c r="D69" s="16"/>
      <c r="E69" s="8">
        <f t="shared" ref="E69:E70" si="1">E68+C69+D69</f>
        <v>1902000</v>
      </c>
      <c r="F69" s="16"/>
      <c r="G69" s="16"/>
      <c r="H69" s="16"/>
      <c r="J69" s="32"/>
      <c r="K69" s="17"/>
      <c r="L69" s="69" t="s">
        <v>1955</v>
      </c>
      <c r="M69" s="69">
        <v>15</v>
      </c>
      <c r="N69" s="70">
        <v>150000</v>
      </c>
      <c r="O69" s="70">
        <f t="shared" ref="O69:O70" si="2">M69*N69</f>
        <v>2250000</v>
      </c>
      <c r="P69" s="69"/>
      <c r="Q69" s="69"/>
      <c r="R69" s="69"/>
    </row>
    <row r="70" spans="3:18">
      <c r="C70" s="4"/>
      <c r="D70" s="16"/>
      <c r="E70" s="9">
        <f t="shared" si="1"/>
        <v>1902000</v>
      </c>
      <c r="F70" s="16"/>
      <c r="G70" s="16"/>
      <c r="H70" s="16"/>
      <c r="J70" s="32"/>
      <c r="K70" s="17"/>
      <c r="L70" s="16" t="s">
        <v>1955</v>
      </c>
      <c r="M70" s="1">
        <v>12</v>
      </c>
      <c r="N70" s="70">
        <v>150000</v>
      </c>
      <c r="O70" s="70">
        <f t="shared" si="2"/>
        <v>1800000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" t="s">
        <v>1954</v>
      </c>
      <c r="M71" s="1">
        <v>1</v>
      </c>
      <c r="N71" s="20">
        <v>60000</v>
      </c>
      <c r="O71" s="20">
        <f>M71*N71</f>
        <v>60000</v>
      </c>
    </row>
    <row r="72" spans="3:18">
      <c r="C72" s="4"/>
      <c r="D72" s="4"/>
      <c r="E72" s="8"/>
      <c r="F72" s="4"/>
      <c r="G72" s="4"/>
      <c r="H72" s="17"/>
      <c r="J72" s="32"/>
      <c r="K72" s="17"/>
      <c r="O72" s="20">
        <f>SUM(O68:O71)</f>
        <v>6510000</v>
      </c>
    </row>
    <row r="73" spans="3:18">
      <c r="C73" s="4"/>
      <c r="D73" s="4"/>
      <c r="E73" s="8"/>
      <c r="F73" s="4"/>
      <c r="G73" s="4"/>
      <c r="J73" s="32"/>
      <c r="K73" s="17"/>
      <c r="L73" s="20"/>
      <c r="O73" s="20">
        <v>-6000000</v>
      </c>
      <c r="P73" s="2">
        <v>45244</v>
      </c>
      <c r="Q73" s="10" t="s">
        <v>1962</v>
      </c>
      <c r="R73" s="10"/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f>SUM(O72:O73)</f>
        <v>510000</v>
      </c>
      <c r="P74" s="1" t="s">
        <v>1964</v>
      </c>
    </row>
    <row r="75" spans="3:18">
      <c r="C75" s="4"/>
      <c r="D75" s="4"/>
      <c r="E75" s="8"/>
      <c r="F75" s="4"/>
      <c r="G75" s="4"/>
      <c r="J75" s="10"/>
      <c r="K75" s="17"/>
      <c r="L75" s="16" t="s">
        <v>1955</v>
      </c>
      <c r="M75" s="10">
        <v>21</v>
      </c>
      <c r="N75" s="70">
        <v>150000</v>
      </c>
      <c r="O75" s="20">
        <f>M75*N75</f>
        <v>3150000</v>
      </c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  <c r="O76" s="20">
        <f>SUM(O74:O75)</f>
        <v>3660000</v>
      </c>
    </row>
    <row r="77" spans="3:18">
      <c r="E77" s="7"/>
      <c r="H77" s="17"/>
      <c r="I77" s="10"/>
      <c r="J77" s="10"/>
      <c r="K77" s="17"/>
      <c r="L77" s="10"/>
      <c r="M77" s="10"/>
      <c r="O77" s="20">
        <v>-1500000</v>
      </c>
      <c r="P77" s="2">
        <v>45260</v>
      </c>
      <c r="Q77" s="1" t="s">
        <v>711</v>
      </c>
    </row>
    <row r="78" spans="3:18">
      <c r="E78" s="7"/>
      <c r="H78" s="17"/>
      <c r="I78" s="10"/>
      <c r="J78" s="10"/>
      <c r="K78" s="17"/>
      <c r="L78" s="10"/>
      <c r="M78" s="10"/>
      <c r="O78" s="55">
        <f>SUM(O76:O77)</f>
        <v>2160000</v>
      </c>
      <c r="P78" s="19" t="s">
        <v>1957</v>
      </c>
    </row>
    <row r="79" spans="3:18">
      <c r="E79" s="7"/>
      <c r="H79" s="17"/>
      <c r="I79" s="10"/>
      <c r="J79" s="10"/>
      <c r="K79" s="17"/>
      <c r="L79" s="10"/>
      <c r="M79" s="10"/>
      <c r="O79" s="20">
        <v>-2160000</v>
      </c>
      <c r="P79" s="2">
        <v>45260</v>
      </c>
      <c r="Q79" s="1" t="s">
        <v>1963</v>
      </c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94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I17" sqref="I17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54419800</v>
      </c>
      <c r="F4" s="29">
        <v>0</v>
      </c>
      <c r="G4" s="13"/>
      <c r="H4" s="22">
        <v>3650100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48"/>
      <c r="D5" s="48"/>
      <c r="E5" s="9">
        <f t="shared" ref="E5:E68" si="0">E4+C5+D5</f>
        <v>54419800</v>
      </c>
      <c r="F5" s="54"/>
      <c r="G5" s="48"/>
      <c r="H5" s="36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45567</v>
      </c>
      <c r="C6" s="17"/>
      <c r="D6" s="17">
        <v>-68000</v>
      </c>
      <c r="E6" s="9">
        <f t="shared" si="0"/>
        <v>54351800</v>
      </c>
      <c r="F6" s="17"/>
      <c r="G6" s="17"/>
      <c r="H6" s="17"/>
      <c r="I6" s="1" t="s">
        <v>2142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45573</v>
      </c>
      <c r="C7" s="17">
        <v>600000</v>
      </c>
      <c r="D7" s="17"/>
      <c r="E7" s="9">
        <f t="shared" si="0"/>
        <v>54951800</v>
      </c>
      <c r="F7" s="17"/>
      <c r="G7" s="17"/>
      <c r="I7" s="1" t="s">
        <v>2143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45573</v>
      </c>
      <c r="C8" s="17"/>
      <c r="D8" s="17"/>
      <c r="E8" s="9">
        <f t="shared" si="0"/>
        <v>54951800</v>
      </c>
      <c r="F8" s="17"/>
      <c r="G8" s="17"/>
      <c r="H8" s="17">
        <v>-92000</v>
      </c>
      <c r="I8" s="1" t="s">
        <v>976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45574</v>
      </c>
      <c r="C9" s="17">
        <v>200000</v>
      </c>
      <c r="D9" s="17"/>
      <c r="E9" s="9">
        <f t="shared" si="0"/>
        <v>55151800</v>
      </c>
      <c r="F9" s="17"/>
      <c r="G9" s="17"/>
      <c r="H9" s="17"/>
      <c r="I9" s="10" t="s">
        <v>2144</v>
      </c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45582</v>
      </c>
      <c r="C10" s="17">
        <v>190000</v>
      </c>
      <c r="D10" s="17"/>
      <c r="E10" s="9">
        <f t="shared" si="0"/>
        <v>55341800</v>
      </c>
      <c r="F10" s="17"/>
      <c r="G10" s="17"/>
      <c r="H10" s="17"/>
      <c r="I10" s="10" t="s">
        <v>2143</v>
      </c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45582</v>
      </c>
      <c r="C11" s="17"/>
      <c r="D11" s="17"/>
      <c r="E11" s="9">
        <f t="shared" si="0"/>
        <v>55341800</v>
      </c>
      <c r="F11" s="17"/>
      <c r="G11" s="17"/>
      <c r="H11" s="17">
        <v>-56900</v>
      </c>
      <c r="I11" s="1" t="s">
        <v>2145</v>
      </c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45582</v>
      </c>
      <c r="C12" s="17">
        <v>180000</v>
      </c>
      <c r="D12" s="17"/>
      <c r="E12" s="9">
        <f t="shared" si="0"/>
        <v>55521800</v>
      </c>
      <c r="F12" s="17"/>
      <c r="G12" s="17"/>
      <c r="H12" s="17"/>
      <c r="I12" s="10" t="s">
        <v>2146</v>
      </c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32">
        <v>45583</v>
      </c>
      <c r="C13" s="17"/>
      <c r="D13" s="17">
        <v>-220000</v>
      </c>
      <c r="E13" s="9">
        <f t="shared" si="0"/>
        <v>55301800</v>
      </c>
      <c r="F13" s="17"/>
      <c r="G13" s="17"/>
      <c r="H13" s="17"/>
      <c r="I13" s="1" t="s">
        <v>494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32">
        <v>45595</v>
      </c>
      <c r="C14" s="17"/>
      <c r="D14" s="17"/>
      <c r="E14" s="9">
        <f t="shared" si="0"/>
        <v>55301800</v>
      </c>
      <c r="F14" s="17"/>
      <c r="G14" s="17"/>
      <c r="H14" s="17">
        <v>-377300</v>
      </c>
      <c r="I14" s="10" t="s">
        <v>539</v>
      </c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45595</v>
      </c>
      <c r="C15" s="17"/>
      <c r="D15" s="17"/>
      <c r="E15" s="9">
        <f t="shared" si="0"/>
        <v>55301800</v>
      </c>
      <c r="F15" s="17"/>
      <c r="G15" s="17"/>
      <c r="H15" s="17">
        <v>-377300</v>
      </c>
      <c r="I15" s="1" t="s">
        <v>2147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45595</v>
      </c>
      <c r="C16" s="17"/>
      <c r="D16" s="17"/>
      <c r="E16" s="9">
        <f t="shared" si="0"/>
        <v>55301800</v>
      </c>
      <c r="F16" s="17"/>
      <c r="G16" s="17"/>
      <c r="H16" s="17">
        <v>-203600</v>
      </c>
      <c r="I16" s="1" t="s">
        <v>917</v>
      </c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45595</v>
      </c>
      <c r="C17" s="17"/>
      <c r="D17" s="17"/>
      <c r="E17" s="9">
        <f t="shared" si="0"/>
        <v>55301800</v>
      </c>
      <c r="F17" s="17"/>
      <c r="G17" s="17"/>
      <c r="H17" s="17">
        <v>300000</v>
      </c>
      <c r="I17" s="10" t="s">
        <v>2148</v>
      </c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/>
      <c r="C18" s="17"/>
      <c r="D18" s="17"/>
      <c r="E18" s="9">
        <f t="shared" si="0"/>
        <v>55301800</v>
      </c>
      <c r="F18" s="17"/>
      <c r="G18" s="17"/>
      <c r="H18" s="17"/>
      <c r="J18" s="50"/>
      <c r="K18" s="69"/>
      <c r="L18" s="70"/>
      <c r="M18" s="73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/>
      <c r="C19" s="17"/>
      <c r="D19" s="17">
        <v>-5000000</v>
      </c>
      <c r="E19" s="9">
        <f t="shared" si="0"/>
        <v>50301800</v>
      </c>
      <c r="F19" s="17"/>
      <c r="G19" s="17"/>
      <c r="H19" s="17">
        <v>5000000</v>
      </c>
      <c r="I19" s="1" t="s">
        <v>2149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/>
      <c r="C20" s="17"/>
      <c r="D20" s="17"/>
      <c r="E20" s="9">
        <f t="shared" si="0"/>
        <v>50301800</v>
      </c>
      <c r="F20" s="17"/>
      <c r="G20" s="17"/>
      <c r="H20" s="17"/>
      <c r="I20" s="10"/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/>
      <c r="C21" s="17"/>
      <c r="D21" s="17"/>
      <c r="E21" s="9">
        <f t="shared" si="0"/>
        <v>50301800</v>
      </c>
      <c r="F21" s="17"/>
      <c r="G21" s="17"/>
      <c r="H21" s="16">
        <v>-3500000</v>
      </c>
      <c r="I21" s="10" t="s">
        <v>41</v>
      </c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/>
      <c r="C22" s="17"/>
      <c r="D22" s="17">
        <v>-3500000</v>
      </c>
      <c r="E22" s="9">
        <f t="shared" si="0"/>
        <v>46801800</v>
      </c>
      <c r="F22" s="17"/>
      <c r="G22" s="17"/>
      <c r="H22" s="17"/>
      <c r="I22" s="10" t="s">
        <v>42</v>
      </c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/>
      <c r="C23" s="17"/>
      <c r="D23" s="17"/>
      <c r="E23" s="9">
        <f t="shared" si="0"/>
        <v>46801800</v>
      </c>
      <c r="F23" s="17"/>
      <c r="G23" s="17"/>
      <c r="H23" s="17"/>
      <c r="I23" s="10"/>
      <c r="J23" s="50"/>
      <c r="K23" s="70"/>
      <c r="L23" s="47"/>
      <c r="M23" s="73"/>
      <c r="N23" s="72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8" t="s">
        <v>47</v>
      </c>
      <c r="C24" s="22"/>
      <c r="D24" s="22"/>
      <c r="E24" s="14">
        <f t="shared" si="0"/>
        <v>46801800</v>
      </c>
      <c r="F24" s="22"/>
      <c r="G24" s="22"/>
      <c r="H24" s="22">
        <f>SUM(H4:H23)</f>
        <v>4343000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/>
      <c r="C25" s="17"/>
      <c r="D25" s="17"/>
      <c r="E25" s="9">
        <f t="shared" si="0"/>
        <v>46801800</v>
      </c>
      <c r="F25" s="17"/>
      <c r="G25" s="17"/>
      <c r="H25" s="17"/>
      <c r="I25" s="10"/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/>
      <c r="C26" s="17"/>
      <c r="D26" s="17"/>
      <c r="E26" s="9">
        <f t="shared" si="0"/>
        <v>46801800</v>
      </c>
      <c r="F26" s="17"/>
      <c r="G26" s="17"/>
      <c r="H26" s="17"/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/>
      <c r="C27" s="17"/>
      <c r="D27" s="17"/>
      <c r="E27" s="9">
        <f t="shared" si="0"/>
        <v>46801800</v>
      </c>
      <c r="F27" s="17"/>
      <c r="G27" s="17"/>
      <c r="H27" s="17"/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/>
      <c r="C28" s="17"/>
      <c r="D28" s="17"/>
      <c r="E28" s="9">
        <f t="shared" si="0"/>
        <v>46801800</v>
      </c>
      <c r="F28" s="17"/>
      <c r="G28" s="17"/>
      <c r="H28" s="17"/>
      <c r="I28" s="10"/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/>
      <c r="C29" s="17"/>
      <c r="D29" s="17"/>
      <c r="E29" s="9">
        <f t="shared" si="0"/>
        <v>46801800</v>
      </c>
      <c r="F29" s="17"/>
      <c r="G29" s="17"/>
      <c r="H29" s="16"/>
      <c r="I29" s="10"/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17"/>
      <c r="D30" s="17"/>
      <c r="E30" s="9">
        <f t="shared" si="0"/>
        <v>46801800</v>
      </c>
      <c r="F30" s="17"/>
      <c r="G30" s="17"/>
      <c r="H30" s="17"/>
      <c r="I30" s="10"/>
      <c r="L30" s="2">
        <v>45341</v>
      </c>
      <c r="M30" s="20">
        <v>10000000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17"/>
      <c r="D31" s="17"/>
      <c r="E31" s="9">
        <f t="shared" si="0"/>
        <v>46801800</v>
      </c>
      <c r="F31" s="17"/>
      <c r="G31" s="17"/>
      <c r="H31" s="17"/>
      <c r="I31" s="10"/>
      <c r="L31" s="2">
        <v>45372</v>
      </c>
      <c r="M31" s="20">
        <v>6000000</v>
      </c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17"/>
      <c r="D32" s="17"/>
      <c r="E32" s="9">
        <f t="shared" si="0"/>
        <v>46801800</v>
      </c>
      <c r="F32" s="17"/>
      <c r="G32" s="17"/>
      <c r="H32" s="16"/>
      <c r="I32" s="10"/>
      <c r="L32" s="85">
        <v>45398</v>
      </c>
      <c r="M32" s="70">
        <v>4000000</v>
      </c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/>
      <c r="E33" s="9">
        <f t="shared" si="0"/>
        <v>46801800</v>
      </c>
      <c r="F33" s="17"/>
      <c r="G33" s="17"/>
      <c r="H33" s="17"/>
      <c r="I33" s="10"/>
      <c r="J33" s="20"/>
      <c r="L33" s="2">
        <v>45442</v>
      </c>
      <c r="M33" s="70">
        <v>4000000</v>
      </c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17"/>
      <c r="D34" s="17"/>
      <c r="E34" s="9">
        <f t="shared" si="0"/>
        <v>46801800</v>
      </c>
      <c r="F34" s="10"/>
      <c r="G34" s="10"/>
      <c r="H34" s="17"/>
      <c r="I34" s="10"/>
      <c r="J34" s="20"/>
      <c r="L34" s="2">
        <v>45481</v>
      </c>
      <c r="M34" s="50">
        <v>4816000</v>
      </c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17"/>
      <c r="D35" s="17"/>
      <c r="E35" s="9">
        <f t="shared" si="0"/>
        <v>46801800</v>
      </c>
      <c r="F35" s="10"/>
      <c r="G35" s="10"/>
      <c r="H35" s="17"/>
      <c r="J35" s="20"/>
      <c r="L35" s="2">
        <v>45565</v>
      </c>
      <c r="M35" s="50">
        <v>1000000</v>
      </c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17"/>
      <c r="D36" s="17"/>
      <c r="E36" s="9">
        <f t="shared" si="0"/>
        <v>46801800</v>
      </c>
      <c r="F36" s="17"/>
      <c r="G36" s="17"/>
      <c r="H36" s="17"/>
      <c r="I36" s="10"/>
      <c r="J36" s="20"/>
      <c r="K36" s="70"/>
      <c r="M36" s="53">
        <f>SUM(M27:M35)</f>
        <v>69816000</v>
      </c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">
        <f t="shared" si="0"/>
        <v>46801800</v>
      </c>
      <c r="F37" s="17"/>
      <c r="G37" s="17"/>
      <c r="H37" s="17"/>
      <c r="I37" s="10"/>
      <c r="J37" s="20"/>
      <c r="K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17"/>
      <c r="D38" s="17"/>
      <c r="E38" s="9">
        <f t="shared" si="0"/>
        <v>46801800</v>
      </c>
      <c r="F38" s="17"/>
      <c r="G38" s="17"/>
      <c r="H38" s="17"/>
      <c r="I38" s="10"/>
      <c r="K38" s="69"/>
      <c r="L38" s="2">
        <v>45071</v>
      </c>
      <c r="M38" s="70">
        <v>-203200</v>
      </c>
      <c r="N38" s="1" t="s">
        <v>1830</v>
      </c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17"/>
      <c r="D39" s="17"/>
      <c r="E39" s="9">
        <f t="shared" si="0"/>
        <v>46801800</v>
      </c>
      <c r="F39" s="17"/>
      <c r="G39" s="17"/>
      <c r="H39" s="17"/>
      <c r="I39" s="10"/>
      <c r="K39" s="69"/>
      <c r="L39" s="2">
        <v>45072</v>
      </c>
      <c r="M39" s="70">
        <v>-200000</v>
      </c>
      <c r="N39" s="1" t="s">
        <v>1831</v>
      </c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 t="shared" si="0"/>
        <v>46801800</v>
      </c>
      <c r="F40" s="17"/>
      <c r="G40" s="17"/>
      <c r="H40" s="17"/>
      <c r="I40" s="10"/>
      <c r="K40" s="69"/>
      <c r="L40" s="2">
        <v>45079</v>
      </c>
      <c r="M40" s="70">
        <v>-200000</v>
      </c>
      <c r="N40" s="1" t="s">
        <v>1842</v>
      </c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 t="shared" si="0"/>
        <v>46801800</v>
      </c>
      <c r="F41" s="17"/>
      <c r="G41" s="17"/>
      <c r="H41" s="17"/>
      <c r="I41" s="10"/>
      <c r="L41" s="47">
        <v>45170</v>
      </c>
      <c r="M41" s="70">
        <v>-66000</v>
      </c>
      <c r="N41" s="1" t="s">
        <v>1900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9">
        <f t="shared" si="0"/>
        <v>46801800</v>
      </c>
      <c r="F42" s="17"/>
      <c r="G42" s="17"/>
      <c r="H42" s="17"/>
      <c r="I42" s="10"/>
      <c r="L42" s="69"/>
      <c r="M42" s="69"/>
      <c r="N42" s="69"/>
      <c r="O42" s="69"/>
      <c r="P42" s="69"/>
      <c r="Q42" s="70"/>
      <c r="R42" s="7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 t="shared" si="0"/>
        <v>46801800</v>
      </c>
      <c r="F43" s="17"/>
      <c r="G43" s="17"/>
      <c r="H43" s="17"/>
      <c r="I43" s="10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46801800</v>
      </c>
      <c r="F44" s="17"/>
      <c r="G44" s="17"/>
      <c r="H44" s="17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46801800</v>
      </c>
      <c r="F45" s="36"/>
      <c r="G45" s="36"/>
      <c r="H45" s="17"/>
      <c r="I45" s="10"/>
      <c r="K45" s="69"/>
      <c r="L45" s="69"/>
      <c r="M45" s="69"/>
      <c r="N45" s="72"/>
      <c r="O45" s="69"/>
      <c r="P45" s="70"/>
      <c r="Q45" s="70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46801800</v>
      </c>
      <c r="F46" s="17"/>
      <c r="G46" s="17"/>
      <c r="H46" s="17"/>
      <c r="I46" s="10"/>
      <c r="K46" s="69"/>
      <c r="L46" s="2">
        <v>45128</v>
      </c>
      <c r="M46" s="70">
        <v>-600000</v>
      </c>
      <c r="N46" s="34" t="s">
        <v>1869</v>
      </c>
      <c r="O46" s="69"/>
      <c r="P46" s="70"/>
      <c r="Q46" s="70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46801800</v>
      </c>
      <c r="F47" s="17"/>
      <c r="G47" s="17"/>
      <c r="H47" s="17"/>
      <c r="I47" s="10"/>
      <c r="J47" s="20"/>
      <c r="K47" s="70"/>
      <c r="L47" s="2">
        <v>45134</v>
      </c>
      <c r="M47" s="70">
        <v>-200000</v>
      </c>
      <c r="N47" s="34" t="s">
        <v>1870</v>
      </c>
      <c r="P47" s="20"/>
      <c r="R47" s="20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46801800</v>
      </c>
      <c r="F48" s="17"/>
      <c r="G48" s="17"/>
      <c r="H48" s="17"/>
      <c r="I48" s="10"/>
      <c r="J48" s="20"/>
      <c r="K48" s="70"/>
      <c r="L48" s="2">
        <v>45160</v>
      </c>
      <c r="M48" s="70">
        <v>-500000</v>
      </c>
      <c r="N48" s="10" t="s">
        <v>1889</v>
      </c>
      <c r="P48" s="20"/>
      <c r="Q48" s="4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46801800</v>
      </c>
      <c r="F49" s="17"/>
      <c r="G49" s="17"/>
      <c r="H49" s="17"/>
      <c r="I49" s="10"/>
      <c r="J49" s="20"/>
      <c r="K49" s="70"/>
      <c r="L49" s="2">
        <v>45160</v>
      </c>
      <c r="M49" s="70">
        <v>-500000</v>
      </c>
      <c r="N49" s="10" t="s">
        <v>1890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46801800</v>
      </c>
      <c r="F50" s="17"/>
      <c r="G50" s="17"/>
      <c r="H50" s="17"/>
      <c r="I50" s="10"/>
      <c r="J50" s="20"/>
      <c r="K50" s="70"/>
      <c r="L50" s="47">
        <v>45163</v>
      </c>
      <c r="M50" s="70">
        <v>-480000</v>
      </c>
      <c r="N50" s="69" t="s">
        <v>1895</v>
      </c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46801800</v>
      </c>
      <c r="F51" s="17"/>
      <c r="G51" s="17"/>
      <c r="H51" s="17"/>
      <c r="I51" s="10"/>
      <c r="K51" s="69"/>
      <c r="L51" s="47">
        <v>45163</v>
      </c>
      <c r="M51" s="70">
        <v>-9000</v>
      </c>
      <c r="N51" s="10" t="s">
        <v>1896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46801800</v>
      </c>
      <c r="F52" s="17"/>
      <c r="G52" s="17"/>
      <c r="H52" s="17">
        <v>1050000</v>
      </c>
      <c r="I52" s="10" t="s">
        <v>1739</v>
      </c>
      <c r="J52" s="1" t="s">
        <v>1835</v>
      </c>
      <c r="K52" s="69"/>
      <c r="L52" s="47">
        <v>45170</v>
      </c>
      <c r="M52" s="70">
        <v>-500000</v>
      </c>
      <c r="N52" s="10" t="s">
        <v>1901</v>
      </c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46801800</v>
      </c>
      <c r="F53" s="17"/>
      <c r="G53" s="17"/>
      <c r="H53" s="17"/>
      <c r="K53" s="69"/>
      <c r="L53" s="47">
        <v>45173</v>
      </c>
      <c r="M53" s="70">
        <v>-40000</v>
      </c>
      <c r="N53" s="69" t="s">
        <v>1895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46801800</v>
      </c>
      <c r="F54" s="17"/>
      <c r="G54" s="17"/>
      <c r="H54" s="16"/>
      <c r="K54" s="69"/>
      <c r="L54" s="47">
        <v>45173</v>
      </c>
      <c r="M54" s="70">
        <v>-244000</v>
      </c>
      <c r="N54" s="10" t="s">
        <v>1902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46801800</v>
      </c>
      <c r="F55" s="17"/>
      <c r="G55" s="17"/>
      <c r="H55" s="16"/>
      <c r="J55" s="10"/>
      <c r="K55" s="69"/>
      <c r="L55" s="47">
        <v>45183</v>
      </c>
      <c r="M55" s="70">
        <v>-140000</v>
      </c>
      <c r="N55" s="19" t="s">
        <v>1905</v>
      </c>
      <c r="O55" s="76"/>
      <c r="P55" s="76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46801800</v>
      </c>
      <c r="F56" s="17"/>
      <c r="G56" s="17"/>
      <c r="H56" s="16"/>
      <c r="K56" s="69"/>
      <c r="L56" s="47">
        <v>45194</v>
      </c>
      <c r="M56" s="70">
        <v>-25100</v>
      </c>
      <c r="N56" s="10" t="s">
        <v>1907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0"/>
        <v>46801800</v>
      </c>
      <c r="F57" s="17"/>
      <c r="G57" s="17"/>
      <c r="H57" s="16"/>
      <c r="J57" s="10"/>
      <c r="K57" s="69"/>
      <c r="L57" s="47">
        <v>45230</v>
      </c>
      <c r="M57" s="70">
        <v>-7300</v>
      </c>
      <c r="N57" s="10" t="s">
        <v>1933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8">
        <f t="shared" si="0"/>
        <v>46801800</v>
      </c>
      <c r="F58" s="17"/>
      <c r="G58" s="17"/>
      <c r="H58" s="16"/>
      <c r="J58" s="10"/>
      <c r="K58" s="69"/>
      <c r="L58" s="47">
        <v>45233</v>
      </c>
      <c r="M58" s="70">
        <v>-10000</v>
      </c>
      <c r="N58" s="69" t="s">
        <v>1938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46801800</v>
      </c>
      <c r="F59" s="17"/>
      <c r="G59" s="17"/>
      <c r="H59" s="16"/>
      <c r="J59" s="10"/>
      <c r="K59" s="69"/>
      <c r="L59" s="47">
        <v>45233</v>
      </c>
      <c r="M59" s="70">
        <v>-10000</v>
      </c>
      <c r="N59" s="69" t="s">
        <v>1938</v>
      </c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36"/>
      <c r="D60" s="36"/>
      <c r="E60" s="9">
        <f t="shared" si="0"/>
        <v>46801800</v>
      </c>
      <c r="F60" s="36"/>
      <c r="G60" s="36"/>
      <c r="H60" s="16"/>
      <c r="J60" s="10"/>
      <c r="K60" s="69"/>
      <c r="L60" s="47">
        <v>45233</v>
      </c>
      <c r="M60" s="70">
        <v>-10400</v>
      </c>
      <c r="N60" s="10" t="s">
        <v>1940</v>
      </c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46801800</v>
      </c>
      <c r="F61" s="17"/>
      <c r="G61" s="17"/>
      <c r="H61" s="16"/>
      <c r="J61" s="10"/>
      <c r="K61" s="69"/>
      <c r="L61" s="47">
        <v>45239</v>
      </c>
      <c r="M61" s="70">
        <v>-100000</v>
      </c>
      <c r="N61" s="1" t="s">
        <v>1943</v>
      </c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0"/>
        <v>46801800</v>
      </c>
      <c r="F62" s="17"/>
      <c r="G62" s="17"/>
      <c r="H62" s="16"/>
      <c r="J62" s="10"/>
      <c r="K62" s="69"/>
      <c r="L62" s="47">
        <v>45251</v>
      </c>
      <c r="M62" s="70">
        <v>-13000</v>
      </c>
      <c r="N62" s="69" t="s">
        <v>1938</v>
      </c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43"/>
      <c r="D63" s="43">
        <v>-17800</v>
      </c>
      <c r="E63" s="8">
        <f t="shared" si="0"/>
        <v>46784000</v>
      </c>
      <c r="F63" s="43"/>
      <c r="G63" s="43"/>
      <c r="H63" s="43"/>
      <c r="I63" s="44" t="s">
        <v>263</v>
      </c>
      <c r="K63" s="17"/>
      <c r="L63" s="47">
        <v>45254</v>
      </c>
      <c r="M63" s="70">
        <v>-15000</v>
      </c>
      <c r="N63" s="10" t="s">
        <v>1939</v>
      </c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17"/>
      <c r="D64" s="17"/>
      <c r="E64" s="9">
        <f t="shared" si="0"/>
        <v>46784000</v>
      </c>
      <c r="F64" s="17"/>
      <c r="G64" s="17"/>
      <c r="H64" s="17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16"/>
      <c r="D65" s="16">
        <v>-45000000</v>
      </c>
      <c r="E65" s="9">
        <f t="shared" si="0"/>
        <v>1784000</v>
      </c>
      <c r="F65" s="16"/>
      <c r="G65" s="16"/>
      <c r="H65" s="16"/>
      <c r="I65" s="1" t="s">
        <v>557</v>
      </c>
      <c r="K65" s="16"/>
      <c r="L65" s="69"/>
      <c r="M65" s="69"/>
      <c r="N65" s="69"/>
      <c r="O65" s="69"/>
      <c r="P65" s="69"/>
      <c r="Q65" s="69"/>
      <c r="R65" s="69"/>
    </row>
    <row r="66" spans="3:18">
      <c r="C66" s="16"/>
      <c r="D66" s="18">
        <v>0</v>
      </c>
      <c r="E66" s="8">
        <f t="shared" si="0"/>
        <v>1784000</v>
      </c>
      <c r="F66" s="16"/>
      <c r="G66" s="16"/>
      <c r="H66" s="16"/>
      <c r="I66" s="2" t="s">
        <v>1772</v>
      </c>
      <c r="L66" s="69"/>
      <c r="M66" s="69"/>
      <c r="N66" s="69"/>
      <c r="O66" s="69"/>
      <c r="P66" s="69"/>
      <c r="Q66" s="69"/>
      <c r="R66" s="69"/>
    </row>
    <row r="67" spans="3:18">
      <c r="C67" s="16"/>
      <c r="D67" s="17"/>
      <c r="E67" s="9">
        <f t="shared" si="0"/>
        <v>1784000</v>
      </c>
      <c r="F67" s="16"/>
      <c r="G67" s="16"/>
      <c r="H67" s="16"/>
      <c r="J67" s="4"/>
      <c r="L67" s="69" t="s">
        <v>1953</v>
      </c>
      <c r="M67" s="69"/>
      <c r="N67" s="69"/>
      <c r="O67" s="69"/>
      <c r="P67" s="69"/>
      <c r="Q67" s="69"/>
      <c r="R67" s="69"/>
    </row>
    <row r="68" spans="3:18">
      <c r="C68" s="16"/>
      <c r="D68" s="16"/>
      <c r="E68" s="9">
        <f t="shared" si="0"/>
        <v>1784000</v>
      </c>
      <c r="F68" s="16"/>
      <c r="G68" s="16"/>
      <c r="H68" s="16"/>
      <c r="J68" s="4"/>
      <c r="K68" s="2"/>
      <c r="L68" s="69" t="s">
        <v>1956</v>
      </c>
      <c r="M68" s="69">
        <v>24</v>
      </c>
      <c r="N68" s="70">
        <v>100000</v>
      </c>
      <c r="O68" s="70">
        <f>M68*N68</f>
        <v>2400000</v>
      </c>
      <c r="P68" s="69"/>
      <c r="Q68" s="69"/>
      <c r="R68" s="69"/>
    </row>
    <row r="69" spans="3:18">
      <c r="C69" s="16"/>
      <c r="D69" s="16"/>
      <c r="E69" s="8">
        <f t="shared" ref="E69:E70" si="1">E68+C69+D69</f>
        <v>1784000</v>
      </c>
      <c r="F69" s="16"/>
      <c r="G69" s="16"/>
      <c r="H69" s="16"/>
      <c r="J69" s="32"/>
      <c r="K69" s="17"/>
      <c r="L69" s="69" t="s">
        <v>1955</v>
      </c>
      <c r="M69" s="69">
        <v>15</v>
      </c>
      <c r="N69" s="70">
        <v>150000</v>
      </c>
      <c r="O69" s="70">
        <f t="shared" ref="O69:O70" si="2">M69*N69</f>
        <v>2250000</v>
      </c>
      <c r="P69" s="69"/>
      <c r="Q69" s="69"/>
      <c r="R69" s="69"/>
    </row>
    <row r="70" spans="3:18">
      <c r="C70" s="4"/>
      <c r="D70" s="16"/>
      <c r="E70" s="9">
        <f t="shared" si="1"/>
        <v>1784000</v>
      </c>
      <c r="F70" s="16"/>
      <c r="G70" s="16"/>
      <c r="H70" s="16"/>
      <c r="J70" s="32"/>
      <c r="K70" s="17"/>
      <c r="L70" s="16" t="s">
        <v>1955</v>
      </c>
      <c r="M70" s="1">
        <v>12</v>
      </c>
      <c r="N70" s="70">
        <v>150000</v>
      </c>
      <c r="O70" s="70">
        <f t="shared" si="2"/>
        <v>1800000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" t="s">
        <v>1954</v>
      </c>
      <c r="M71" s="1">
        <v>1</v>
      </c>
      <c r="N71" s="20">
        <v>60000</v>
      </c>
      <c r="O71" s="20">
        <f>M71*N71</f>
        <v>60000</v>
      </c>
    </row>
    <row r="72" spans="3:18">
      <c r="C72" s="4"/>
      <c r="D72" s="4"/>
      <c r="E72" s="8"/>
      <c r="F72" s="4"/>
      <c r="G72" s="4"/>
      <c r="H72" s="17"/>
      <c r="J72" s="32"/>
      <c r="K72" s="17"/>
      <c r="O72" s="20">
        <f>SUM(O68:O71)</f>
        <v>6510000</v>
      </c>
    </row>
    <row r="73" spans="3:18">
      <c r="C73" s="4"/>
      <c r="D73" s="4"/>
      <c r="E73" s="8"/>
      <c r="F73" s="4"/>
      <c r="G73" s="4"/>
      <c r="J73" s="32"/>
      <c r="K73" s="17"/>
      <c r="L73" s="20"/>
      <c r="O73" s="20">
        <v>-6000000</v>
      </c>
      <c r="P73" s="2">
        <v>45244</v>
      </c>
      <c r="Q73" s="10" t="s">
        <v>1962</v>
      </c>
      <c r="R73" s="10"/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f>SUM(O72:O73)</f>
        <v>510000</v>
      </c>
      <c r="P74" s="1" t="s">
        <v>1964</v>
      </c>
    </row>
    <row r="75" spans="3:18">
      <c r="C75" s="4"/>
      <c r="D75" s="4"/>
      <c r="E75" s="8"/>
      <c r="F75" s="4"/>
      <c r="G75" s="4"/>
      <c r="J75" s="10"/>
      <c r="K75" s="17"/>
      <c r="L75" s="16" t="s">
        <v>1955</v>
      </c>
      <c r="M75" s="10">
        <v>21</v>
      </c>
      <c r="N75" s="70">
        <v>150000</v>
      </c>
      <c r="O75" s="20">
        <f>M75*N75</f>
        <v>3150000</v>
      </c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  <c r="O76" s="20">
        <f>SUM(O74:O75)</f>
        <v>3660000</v>
      </c>
    </row>
    <row r="77" spans="3:18">
      <c r="E77" s="7"/>
      <c r="H77" s="17"/>
      <c r="I77" s="10"/>
      <c r="J77" s="10"/>
      <c r="K77" s="17"/>
      <c r="L77" s="10"/>
      <c r="M77" s="10"/>
      <c r="O77" s="20">
        <v>-1500000</v>
      </c>
      <c r="P77" s="2">
        <v>45260</v>
      </c>
      <c r="Q77" s="1" t="s">
        <v>711</v>
      </c>
    </row>
    <row r="78" spans="3:18">
      <c r="E78" s="7"/>
      <c r="H78" s="17"/>
      <c r="I78" s="10"/>
      <c r="J78" s="10"/>
      <c r="K78" s="17"/>
      <c r="L78" s="10"/>
      <c r="M78" s="10"/>
      <c r="O78" s="55">
        <f>SUM(O76:O77)</f>
        <v>2160000</v>
      </c>
      <c r="P78" s="19" t="s">
        <v>1957</v>
      </c>
    </row>
    <row r="79" spans="3:18">
      <c r="E79" s="7"/>
      <c r="H79" s="17"/>
      <c r="I79" s="10"/>
      <c r="J79" s="10"/>
      <c r="K79" s="17"/>
      <c r="L79" s="10"/>
      <c r="M79" s="10"/>
      <c r="O79" s="20">
        <v>-2160000</v>
      </c>
      <c r="P79" s="2">
        <v>45260</v>
      </c>
      <c r="Q79" s="1" t="s">
        <v>1963</v>
      </c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95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I28" sqref="I28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13"/>
      <c r="D4" s="13"/>
      <c r="E4" s="14">
        <v>46801800</v>
      </c>
      <c r="F4" s="29">
        <v>0</v>
      </c>
      <c r="G4" s="13"/>
      <c r="H4" s="22">
        <v>4343000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48"/>
      <c r="D5" s="48"/>
      <c r="E5" s="9">
        <f t="shared" ref="E5:E68" si="0">E4+C5+D5</f>
        <v>46801800</v>
      </c>
      <c r="F5" s="54"/>
      <c r="G5" s="48"/>
      <c r="H5" s="36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45597</v>
      </c>
      <c r="C6" s="17"/>
      <c r="D6" s="17">
        <v>-16250</v>
      </c>
      <c r="E6" s="9">
        <f t="shared" si="0"/>
        <v>46785550</v>
      </c>
      <c r="F6" s="17"/>
      <c r="G6" s="17"/>
      <c r="H6" s="17"/>
      <c r="I6" s="1" t="s">
        <v>597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45597</v>
      </c>
      <c r="C7" s="17"/>
      <c r="D7" s="17">
        <v>-11800</v>
      </c>
      <c r="E7" s="9">
        <f t="shared" si="0"/>
        <v>46773750</v>
      </c>
      <c r="F7" s="17"/>
      <c r="G7" s="17"/>
      <c r="I7" s="1" t="s">
        <v>2150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45597</v>
      </c>
      <c r="C8" s="17"/>
      <c r="D8" s="17">
        <v>-12000</v>
      </c>
      <c r="E8" s="9">
        <f t="shared" si="0"/>
        <v>46761750</v>
      </c>
      <c r="F8" s="17"/>
      <c r="G8" s="17"/>
      <c r="H8" s="17"/>
      <c r="I8" s="1" t="s">
        <v>2151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45601</v>
      </c>
      <c r="C9" s="17"/>
      <c r="D9" s="17"/>
      <c r="E9" s="9">
        <f t="shared" si="0"/>
        <v>46761750</v>
      </c>
      <c r="F9" s="17"/>
      <c r="G9" s="17"/>
      <c r="H9" s="17">
        <v>600000</v>
      </c>
      <c r="I9" s="10" t="s">
        <v>2152</v>
      </c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45601</v>
      </c>
      <c r="C10" s="17"/>
      <c r="D10" s="17"/>
      <c r="E10" s="9">
        <f t="shared" si="0"/>
        <v>46761750</v>
      </c>
      <c r="F10" s="17"/>
      <c r="G10" s="17"/>
      <c r="H10" s="17">
        <v>400600</v>
      </c>
      <c r="I10" s="10" t="s">
        <v>2153</v>
      </c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45603</v>
      </c>
      <c r="C11" s="17"/>
      <c r="D11" s="17">
        <v>-200000</v>
      </c>
      <c r="E11" s="9">
        <f t="shared" si="0"/>
        <v>46561750</v>
      </c>
      <c r="F11" s="17">
        <v>-200000</v>
      </c>
      <c r="G11" s="17"/>
      <c r="H11" s="17"/>
      <c r="I11" s="1" t="s">
        <v>2154</v>
      </c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45603</v>
      </c>
      <c r="C12" s="17"/>
      <c r="D12" s="17"/>
      <c r="E12" s="9">
        <f t="shared" si="0"/>
        <v>46561750</v>
      </c>
      <c r="F12" s="17"/>
      <c r="G12" s="17"/>
      <c r="H12" s="17">
        <v>15000</v>
      </c>
      <c r="I12" s="10" t="s">
        <v>2155</v>
      </c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32">
        <v>45604</v>
      </c>
      <c r="C13" s="17"/>
      <c r="D13" s="17"/>
      <c r="E13" s="9">
        <f t="shared" si="0"/>
        <v>46561750</v>
      </c>
      <c r="F13" s="17"/>
      <c r="G13" s="17"/>
      <c r="H13" s="17">
        <v>-92000</v>
      </c>
      <c r="I13" s="1" t="s">
        <v>976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32">
        <v>45604</v>
      </c>
      <c r="C14" s="17"/>
      <c r="D14" s="17"/>
      <c r="E14" s="9">
        <f t="shared" si="0"/>
        <v>46561750</v>
      </c>
      <c r="F14" s="17"/>
      <c r="G14" s="17"/>
      <c r="H14" s="17">
        <v>-218500</v>
      </c>
      <c r="I14" s="10" t="s">
        <v>977</v>
      </c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45604</v>
      </c>
      <c r="C15" s="17">
        <v>80000</v>
      </c>
      <c r="D15" s="17"/>
      <c r="E15" s="9">
        <f t="shared" si="0"/>
        <v>46641750</v>
      </c>
      <c r="F15" s="17"/>
      <c r="G15" s="17"/>
      <c r="H15" s="17"/>
      <c r="I15" s="1" t="s">
        <v>2156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45604</v>
      </c>
      <c r="C16" s="17"/>
      <c r="D16" s="17">
        <v>-300000</v>
      </c>
      <c r="E16" s="9">
        <f t="shared" si="0"/>
        <v>46341750</v>
      </c>
      <c r="F16" s="17">
        <v>-300000</v>
      </c>
      <c r="G16" s="17"/>
      <c r="H16" s="17"/>
      <c r="I16" s="1" t="s">
        <v>9</v>
      </c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45604</v>
      </c>
      <c r="C17" s="17"/>
      <c r="D17" s="17"/>
      <c r="E17" s="9">
        <f t="shared" si="0"/>
        <v>46341750</v>
      </c>
      <c r="F17" s="17"/>
      <c r="G17" s="17"/>
      <c r="H17" s="17">
        <v>95000</v>
      </c>
      <c r="I17" s="10" t="s">
        <v>2157</v>
      </c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45610</v>
      </c>
      <c r="C18" s="17"/>
      <c r="D18" s="17">
        <v>-5000</v>
      </c>
      <c r="E18" s="9">
        <f t="shared" si="0"/>
        <v>46336750</v>
      </c>
      <c r="F18" s="17"/>
      <c r="G18" s="17"/>
      <c r="H18" s="17"/>
      <c r="I18" s="1" t="s">
        <v>2158</v>
      </c>
      <c r="J18" s="50"/>
      <c r="K18" s="69"/>
      <c r="L18" s="70"/>
      <c r="M18" s="73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>
        <v>45610</v>
      </c>
      <c r="C19" s="17"/>
      <c r="D19" s="17">
        <v>-220400</v>
      </c>
      <c r="E19" s="9">
        <f t="shared" si="0"/>
        <v>46116350</v>
      </c>
      <c r="F19" s="17"/>
      <c r="G19" s="17"/>
      <c r="H19" s="17"/>
      <c r="I19" s="1" t="s">
        <v>2159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45615</v>
      </c>
      <c r="C20" s="17"/>
      <c r="D20" s="17"/>
      <c r="E20" s="9">
        <f t="shared" si="0"/>
        <v>46116350</v>
      </c>
      <c r="F20" s="17"/>
      <c r="G20" s="17"/>
      <c r="H20" s="17">
        <v>126000</v>
      </c>
      <c r="I20" s="10" t="s">
        <v>2160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45616</v>
      </c>
      <c r="C21" s="17"/>
      <c r="D21" s="17"/>
      <c r="E21" s="9">
        <f t="shared" si="0"/>
        <v>46116350</v>
      </c>
      <c r="F21" s="17"/>
      <c r="G21" s="17"/>
      <c r="H21" s="16">
        <v>250000</v>
      </c>
      <c r="I21" s="10" t="s">
        <v>2161</v>
      </c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45618</v>
      </c>
      <c r="C22" s="17">
        <v>120000</v>
      </c>
      <c r="D22" s="17"/>
      <c r="E22" s="9">
        <f t="shared" si="0"/>
        <v>46236350</v>
      </c>
      <c r="F22" s="17"/>
      <c r="G22" s="17"/>
      <c r="H22" s="17"/>
      <c r="I22" s="10" t="s">
        <v>2162</v>
      </c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45621</v>
      </c>
      <c r="C23" s="17">
        <v>360000</v>
      </c>
      <c r="D23" s="17"/>
      <c r="E23" s="9">
        <f t="shared" si="0"/>
        <v>46596350</v>
      </c>
      <c r="F23" s="17"/>
      <c r="G23" s="17"/>
      <c r="H23" s="17"/>
      <c r="I23" s="10" t="s">
        <v>2163</v>
      </c>
      <c r="J23" s="50"/>
      <c r="K23" s="70"/>
      <c r="L23" s="47"/>
      <c r="M23" s="73"/>
      <c r="N23" s="72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45623</v>
      </c>
      <c r="C24" s="17"/>
      <c r="D24" s="17"/>
      <c r="E24" s="9">
        <f t="shared" si="0"/>
        <v>46596350</v>
      </c>
      <c r="F24" s="17"/>
      <c r="G24" s="17"/>
      <c r="H24" s="17">
        <v>-223200</v>
      </c>
      <c r="I24" s="1" t="s">
        <v>917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45623</v>
      </c>
      <c r="C25" s="17"/>
      <c r="D25" s="17"/>
      <c r="E25" s="9">
        <f t="shared" si="0"/>
        <v>46596350</v>
      </c>
      <c r="F25" s="17"/>
      <c r="G25" s="17"/>
      <c r="H25" s="17">
        <v>-377300</v>
      </c>
      <c r="I25" s="10" t="s">
        <v>570</v>
      </c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45623</v>
      </c>
      <c r="C26" s="17"/>
      <c r="D26" s="17"/>
      <c r="E26" s="9">
        <f t="shared" si="0"/>
        <v>46596350</v>
      </c>
      <c r="F26" s="17"/>
      <c r="G26" s="17"/>
      <c r="H26" s="17">
        <v>-377300</v>
      </c>
      <c r="I26" s="1" t="s">
        <v>2164</v>
      </c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45623</v>
      </c>
      <c r="C27" s="17"/>
      <c r="D27" s="17">
        <v>-6500</v>
      </c>
      <c r="E27" s="9">
        <f t="shared" si="0"/>
        <v>46589850</v>
      </c>
      <c r="F27" s="17"/>
      <c r="G27" s="17"/>
      <c r="H27" s="17"/>
      <c r="I27" s="1" t="s">
        <v>1062</v>
      </c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45624</v>
      </c>
      <c r="C28" s="17"/>
      <c r="D28" s="17"/>
      <c r="E28" s="9">
        <f t="shared" si="0"/>
        <v>46589850</v>
      </c>
      <c r="F28" s="17"/>
      <c r="G28" s="17"/>
      <c r="H28" s="17">
        <v>-85000</v>
      </c>
      <c r="I28" s="10" t="s">
        <v>2165</v>
      </c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45625</v>
      </c>
      <c r="C29" s="17">
        <v>4000000</v>
      </c>
      <c r="D29" s="17"/>
      <c r="E29" s="9">
        <f t="shared" si="0"/>
        <v>50589850</v>
      </c>
      <c r="F29" s="17"/>
      <c r="G29" s="17"/>
      <c r="H29" s="16"/>
      <c r="I29" s="10" t="s">
        <v>1353</v>
      </c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17"/>
      <c r="D30" s="17"/>
      <c r="E30" s="9">
        <f t="shared" si="0"/>
        <v>50589850</v>
      </c>
      <c r="F30" s="17"/>
      <c r="G30" s="17"/>
      <c r="H30" s="17"/>
      <c r="I30" s="10"/>
      <c r="L30" s="2">
        <v>45341</v>
      </c>
      <c r="M30" s="20">
        <v>10000000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17"/>
      <c r="D31" s="17"/>
      <c r="E31" s="9">
        <f t="shared" si="0"/>
        <v>50589850</v>
      </c>
      <c r="F31" s="17"/>
      <c r="G31" s="17"/>
      <c r="H31" s="16">
        <v>-3500000</v>
      </c>
      <c r="I31" s="10" t="s">
        <v>41</v>
      </c>
      <c r="L31" s="2">
        <v>45372</v>
      </c>
      <c r="M31" s="20">
        <v>6000000</v>
      </c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17"/>
      <c r="D32" s="17">
        <v>-3500000</v>
      </c>
      <c r="E32" s="9">
        <f t="shared" si="0"/>
        <v>47089850</v>
      </c>
      <c r="F32" s="17"/>
      <c r="G32" s="17"/>
      <c r="H32" s="17"/>
      <c r="I32" s="10" t="s">
        <v>42</v>
      </c>
      <c r="L32" s="85">
        <v>45398</v>
      </c>
      <c r="M32" s="70">
        <v>4000000</v>
      </c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/>
      <c r="E33" s="9">
        <f t="shared" si="0"/>
        <v>47089850</v>
      </c>
      <c r="F33" s="17"/>
      <c r="G33" s="17"/>
      <c r="H33" s="17"/>
      <c r="I33" s="10"/>
      <c r="J33" s="20"/>
      <c r="L33" s="2">
        <v>45442</v>
      </c>
      <c r="M33" s="70">
        <v>4000000</v>
      </c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17"/>
      <c r="D34" s="17"/>
      <c r="E34" s="9">
        <f t="shared" si="0"/>
        <v>47089850</v>
      </c>
      <c r="F34" s="50">
        <f>SUM(F4:F33)</f>
        <v>-500000</v>
      </c>
      <c r="G34" s="10"/>
      <c r="H34" s="17">
        <f>SUM(H4:H33)</f>
        <v>956300</v>
      </c>
      <c r="I34" s="10"/>
      <c r="J34" s="20"/>
      <c r="L34" s="2">
        <v>45481</v>
      </c>
      <c r="M34" s="50">
        <v>4816000</v>
      </c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17"/>
      <c r="D35" s="17"/>
      <c r="E35" s="9">
        <f t="shared" si="0"/>
        <v>47089850</v>
      </c>
      <c r="F35" s="10"/>
      <c r="G35" s="10"/>
      <c r="H35" s="17"/>
      <c r="J35" s="20"/>
      <c r="L35" s="2">
        <v>45565</v>
      </c>
      <c r="M35" s="50">
        <v>1000000</v>
      </c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28" t="s">
        <v>47</v>
      </c>
      <c r="C36" s="22"/>
      <c r="D36" s="22"/>
      <c r="E36" s="14">
        <f t="shared" si="0"/>
        <v>47089850</v>
      </c>
      <c r="F36" s="22"/>
      <c r="G36" s="22"/>
      <c r="H36" s="22">
        <f>H34-F34</f>
        <v>1456300</v>
      </c>
      <c r="I36" s="10"/>
      <c r="J36" s="20"/>
      <c r="K36" s="70"/>
      <c r="M36" s="53">
        <f>SUM(M27:M35)</f>
        <v>69816000</v>
      </c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">
        <f t="shared" si="0"/>
        <v>47089850</v>
      </c>
      <c r="F37" s="17"/>
      <c r="G37" s="17"/>
      <c r="H37" s="17"/>
      <c r="I37" s="10"/>
      <c r="J37" s="20"/>
      <c r="K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17"/>
      <c r="D38" s="17"/>
      <c r="E38" s="9">
        <f t="shared" si="0"/>
        <v>47089850</v>
      </c>
      <c r="F38" s="17"/>
      <c r="G38" s="17"/>
      <c r="H38" s="17"/>
      <c r="I38" s="10"/>
      <c r="K38" s="69"/>
      <c r="L38" s="2">
        <v>45071</v>
      </c>
      <c r="M38" s="70">
        <v>-203200</v>
      </c>
      <c r="N38" s="1" t="s">
        <v>1830</v>
      </c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17"/>
      <c r="D39" s="17"/>
      <c r="E39" s="9">
        <f t="shared" si="0"/>
        <v>47089850</v>
      </c>
      <c r="F39" s="17"/>
      <c r="G39" s="17"/>
      <c r="H39" s="17"/>
      <c r="I39" s="10"/>
      <c r="K39" s="69"/>
      <c r="L39" s="2">
        <v>45072</v>
      </c>
      <c r="M39" s="70">
        <v>-200000</v>
      </c>
      <c r="N39" s="1" t="s">
        <v>1831</v>
      </c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17"/>
      <c r="D40" s="17"/>
      <c r="E40" s="9">
        <f t="shared" si="0"/>
        <v>47089850</v>
      </c>
      <c r="F40" s="17"/>
      <c r="G40" s="17"/>
      <c r="H40" s="17"/>
      <c r="I40" s="10"/>
      <c r="K40" s="69"/>
      <c r="L40" s="2">
        <v>45079</v>
      </c>
      <c r="M40" s="70">
        <v>-200000</v>
      </c>
      <c r="N40" s="1" t="s">
        <v>1842</v>
      </c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17"/>
      <c r="D41" s="17"/>
      <c r="E41" s="9">
        <f t="shared" si="0"/>
        <v>47089850</v>
      </c>
      <c r="F41" s="17"/>
      <c r="G41" s="17"/>
      <c r="H41" s="17"/>
      <c r="I41" s="10"/>
      <c r="L41" s="47">
        <v>45170</v>
      </c>
      <c r="M41" s="70">
        <v>-66000</v>
      </c>
      <c r="N41" s="1" t="s">
        <v>1900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17"/>
      <c r="D42" s="17"/>
      <c r="E42" s="9">
        <f t="shared" si="0"/>
        <v>47089850</v>
      </c>
      <c r="F42" s="17"/>
      <c r="G42" s="17"/>
      <c r="H42" s="17"/>
      <c r="I42" s="10"/>
      <c r="L42" s="69"/>
      <c r="M42" s="69"/>
      <c r="N42" s="69"/>
      <c r="O42" s="69"/>
      <c r="P42" s="69"/>
      <c r="Q42" s="70"/>
      <c r="R42" s="7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17"/>
      <c r="D43" s="17"/>
      <c r="E43" s="9">
        <f t="shared" si="0"/>
        <v>47089850</v>
      </c>
      <c r="F43" s="17"/>
      <c r="G43" s="17"/>
      <c r="H43" s="17"/>
      <c r="I43" s="10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17"/>
      <c r="D44" s="17"/>
      <c r="E44" s="9">
        <f t="shared" si="0"/>
        <v>47089850</v>
      </c>
      <c r="F44" s="17"/>
      <c r="G44" s="17"/>
      <c r="H44" s="17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17"/>
      <c r="D45" s="17"/>
      <c r="E45" s="9">
        <f t="shared" si="0"/>
        <v>47089850</v>
      </c>
      <c r="F45" s="36"/>
      <c r="G45" s="36"/>
      <c r="H45" s="17"/>
      <c r="I45" s="10"/>
      <c r="K45" s="69"/>
      <c r="L45" s="69"/>
      <c r="M45" s="69"/>
      <c r="N45" s="72"/>
      <c r="O45" s="69"/>
      <c r="P45" s="70"/>
      <c r="Q45" s="70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17"/>
      <c r="D46" s="17"/>
      <c r="E46" s="9">
        <f t="shared" si="0"/>
        <v>47089850</v>
      </c>
      <c r="F46" s="17"/>
      <c r="G46" s="17"/>
      <c r="H46" s="17"/>
      <c r="I46" s="10"/>
      <c r="K46" s="69"/>
      <c r="L46" s="2">
        <v>45128</v>
      </c>
      <c r="M46" s="70">
        <v>-600000</v>
      </c>
      <c r="N46" s="34" t="s">
        <v>1869</v>
      </c>
      <c r="O46" s="69"/>
      <c r="P46" s="70"/>
      <c r="Q46" s="70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17"/>
      <c r="D47" s="17"/>
      <c r="E47" s="9">
        <f t="shared" si="0"/>
        <v>47089850</v>
      </c>
      <c r="F47" s="17"/>
      <c r="G47" s="17"/>
      <c r="H47" s="17"/>
      <c r="I47" s="10"/>
      <c r="J47" s="20"/>
      <c r="K47" s="70"/>
      <c r="L47" s="2">
        <v>45134</v>
      </c>
      <c r="M47" s="70">
        <v>-200000</v>
      </c>
      <c r="N47" s="34" t="s">
        <v>1870</v>
      </c>
      <c r="P47" s="20"/>
      <c r="R47" s="20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17"/>
      <c r="D48" s="17"/>
      <c r="E48" s="9">
        <f t="shared" si="0"/>
        <v>47089850</v>
      </c>
      <c r="F48" s="17"/>
      <c r="G48" s="17"/>
      <c r="H48" s="17"/>
      <c r="I48" s="10"/>
      <c r="J48" s="20"/>
      <c r="K48" s="70"/>
      <c r="L48" s="2">
        <v>45160</v>
      </c>
      <c r="M48" s="70">
        <v>-500000</v>
      </c>
      <c r="N48" s="10" t="s">
        <v>1889</v>
      </c>
      <c r="P48" s="20"/>
      <c r="Q48" s="4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17"/>
      <c r="D49" s="17"/>
      <c r="E49" s="9">
        <f t="shared" si="0"/>
        <v>47089850</v>
      </c>
      <c r="F49" s="17"/>
      <c r="G49" s="17"/>
      <c r="H49" s="17"/>
      <c r="I49" s="10"/>
      <c r="J49" s="20"/>
      <c r="K49" s="70"/>
      <c r="L49" s="2">
        <v>45160</v>
      </c>
      <c r="M49" s="70">
        <v>-500000</v>
      </c>
      <c r="N49" s="10" t="s">
        <v>1890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17"/>
      <c r="D50" s="17"/>
      <c r="E50" s="9">
        <f t="shared" si="0"/>
        <v>47089850</v>
      </c>
      <c r="F50" s="17"/>
      <c r="G50" s="17"/>
      <c r="H50" s="17"/>
      <c r="I50" s="10"/>
      <c r="J50" s="20"/>
      <c r="K50" s="70"/>
      <c r="L50" s="47">
        <v>45163</v>
      </c>
      <c r="M50" s="70">
        <v>-480000</v>
      </c>
      <c r="N50" s="69" t="s">
        <v>1895</v>
      </c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17"/>
      <c r="D51" s="17"/>
      <c r="E51" s="9">
        <f t="shared" si="0"/>
        <v>47089850</v>
      </c>
      <c r="F51" s="17"/>
      <c r="G51" s="17"/>
      <c r="H51" s="17"/>
      <c r="I51" s="10"/>
      <c r="K51" s="69"/>
      <c r="L51" s="47">
        <v>45163</v>
      </c>
      <c r="M51" s="70">
        <v>-9000</v>
      </c>
      <c r="N51" s="10" t="s">
        <v>1896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17"/>
      <c r="D52" s="17"/>
      <c r="E52" s="9">
        <f t="shared" si="0"/>
        <v>47089850</v>
      </c>
      <c r="F52" s="17"/>
      <c r="G52" s="17"/>
      <c r="H52" s="17">
        <v>1050000</v>
      </c>
      <c r="I52" s="10" t="s">
        <v>1739</v>
      </c>
      <c r="J52" s="1" t="s">
        <v>1835</v>
      </c>
      <c r="K52" s="69"/>
      <c r="L52" s="47">
        <v>45170</v>
      </c>
      <c r="M52" s="70">
        <v>-500000</v>
      </c>
      <c r="N52" s="10" t="s">
        <v>1901</v>
      </c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17"/>
      <c r="D53" s="17"/>
      <c r="E53" s="9">
        <f t="shared" si="0"/>
        <v>47089850</v>
      </c>
      <c r="F53" s="17"/>
      <c r="G53" s="17"/>
      <c r="H53" s="17"/>
      <c r="K53" s="69"/>
      <c r="L53" s="47">
        <v>45173</v>
      </c>
      <c r="M53" s="70">
        <v>-40000</v>
      </c>
      <c r="N53" s="69" t="s">
        <v>1895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17"/>
      <c r="D54" s="17"/>
      <c r="E54" s="9">
        <f t="shared" si="0"/>
        <v>47089850</v>
      </c>
      <c r="F54" s="17"/>
      <c r="G54" s="17"/>
      <c r="H54" s="16"/>
      <c r="K54" s="69"/>
      <c r="L54" s="47">
        <v>45173</v>
      </c>
      <c r="M54" s="70">
        <v>-244000</v>
      </c>
      <c r="N54" s="10" t="s">
        <v>1902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17"/>
      <c r="D55" s="17"/>
      <c r="E55" s="9">
        <f t="shared" si="0"/>
        <v>47089850</v>
      </c>
      <c r="F55" s="17"/>
      <c r="G55" s="17"/>
      <c r="H55" s="16"/>
      <c r="J55" s="10"/>
      <c r="K55" s="69"/>
      <c r="L55" s="47">
        <v>45183</v>
      </c>
      <c r="M55" s="70">
        <v>-140000</v>
      </c>
      <c r="N55" s="19" t="s">
        <v>1905</v>
      </c>
      <c r="O55" s="76"/>
      <c r="P55" s="76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17"/>
      <c r="D56" s="17"/>
      <c r="E56" s="9">
        <f t="shared" si="0"/>
        <v>47089850</v>
      </c>
      <c r="F56" s="17"/>
      <c r="G56" s="17"/>
      <c r="H56" s="16"/>
      <c r="K56" s="69"/>
      <c r="L56" s="47">
        <v>45194</v>
      </c>
      <c r="M56" s="70">
        <v>-25100</v>
      </c>
      <c r="N56" s="10" t="s">
        <v>1907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17"/>
      <c r="D57" s="17"/>
      <c r="E57" s="9">
        <f t="shared" si="0"/>
        <v>47089850</v>
      </c>
      <c r="F57" s="17"/>
      <c r="G57" s="17"/>
      <c r="H57" s="16"/>
      <c r="J57" s="10"/>
      <c r="K57" s="69"/>
      <c r="L57" s="47">
        <v>45230</v>
      </c>
      <c r="M57" s="70">
        <v>-7300</v>
      </c>
      <c r="N57" s="10" t="s">
        <v>1933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16"/>
      <c r="D58" s="16"/>
      <c r="E58" s="8">
        <f t="shared" si="0"/>
        <v>47089850</v>
      </c>
      <c r="F58" s="17"/>
      <c r="G58" s="17"/>
      <c r="H58" s="16"/>
      <c r="J58" s="10"/>
      <c r="K58" s="69"/>
      <c r="L58" s="47">
        <v>45233</v>
      </c>
      <c r="M58" s="70">
        <v>-10000</v>
      </c>
      <c r="N58" s="69" t="s">
        <v>1938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16"/>
      <c r="D59" s="16"/>
      <c r="E59" s="9">
        <f t="shared" si="0"/>
        <v>47089850</v>
      </c>
      <c r="F59" s="17"/>
      <c r="G59" s="17"/>
      <c r="H59" s="16"/>
      <c r="J59" s="10"/>
      <c r="K59" s="69"/>
      <c r="L59" s="47">
        <v>45233</v>
      </c>
      <c r="M59" s="70">
        <v>-10000</v>
      </c>
      <c r="N59" s="69" t="s">
        <v>1938</v>
      </c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36"/>
      <c r="D60" s="36"/>
      <c r="E60" s="9">
        <f t="shared" si="0"/>
        <v>47089850</v>
      </c>
      <c r="F60" s="36"/>
      <c r="G60" s="36"/>
      <c r="H60" s="16"/>
      <c r="J60" s="10"/>
      <c r="K60" s="69"/>
      <c r="L60" s="47">
        <v>45233</v>
      </c>
      <c r="M60" s="70">
        <v>-10400</v>
      </c>
      <c r="N60" s="10" t="s">
        <v>1940</v>
      </c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16"/>
      <c r="D61" s="16"/>
      <c r="E61" s="9">
        <f t="shared" si="0"/>
        <v>47089850</v>
      </c>
      <c r="F61" s="17"/>
      <c r="G61" s="17"/>
      <c r="H61" s="16"/>
      <c r="J61" s="10"/>
      <c r="K61" s="69"/>
      <c r="L61" s="47">
        <v>45239</v>
      </c>
      <c r="M61" s="70">
        <v>-100000</v>
      </c>
      <c r="N61" s="1" t="s">
        <v>1943</v>
      </c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16"/>
      <c r="D62" s="16"/>
      <c r="E62" s="9">
        <f t="shared" si="0"/>
        <v>47089850</v>
      </c>
      <c r="F62" s="17"/>
      <c r="G62" s="17"/>
      <c r="H62" s="16"/>
      <c r="J62" s="10"/>
      <c r="K62" s="69"/>
      <c r="L62" s="47">
        <v>45251</v>
      </c>
      <c r="M62" s="70">
        <v>-13000</v>
      </c>
      <c r="N62" s="69" t="s">
        <v>1938</v>
      </c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43"/>
      <c r="D63" s="43">
        <v>-21850</v>
      </c>
      <c r="E63" s="8">
        <f t="shared" si="0"/>
        <v>47068000</v>
      </c>
      <c r="F63" s="43"/>
      <c r="G63" s="43"/>
      <c r="H63" s="43"/>
      <c r="I63" s="44" t="s">
        <v>263</v>
      </c>
      <c r="K63" s="17"/>
      <c r="L63" s="47">
        <v>45254</v>
      </c>
      <c r="M63" s="70">
        <v>-15000</v>
      </c>
      <c r="N63" s="10" t="s">
        <v>1939</v>
      </c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17"/>
      <c r="D64" s="17"/>
      <c r="E64" s="9">
        <f t="shared" si="0"/>
        <v>47068000</v>
      </c>
      <c r="F64" s="17"/>
      <c r="G64" s="17"/>
      <c r="H64" s="17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16"/>
      <c r="D65" s="16">
        <v>-45000000</v>
      </c>
      <c r="E65" s="9">
        <f t="shared" si="0"/>
        <v>2068000</v>
      </c>
      <c r="F65" s="16"/>
      <c r="G65" s="16"/>
      <c r="H65" s="16"/>
      <c r="I65" s="1" t="s">
        <v>557</v>
      </c>
      <c r="K65" s="16"/>
      <c r="L65" s="69"/>
      <c r="M65" s="69"/>
      <c r="N65" s="69"/>
      <c r="O65" s="69"/>
      <c r="P65" s="69"/>
      <c r="Q65" s="69"/>
      <c r="R65" s="69"/>
    </row>
    <row r="66" spans="3:18">
      <c r="C66" s="16"/>
      <c r="D66" s="18">
        <v>0</v>
      </c>
      <c r="E66" s="8">
        <f t="shared" si="0"/>
        <v>2068000</v>
      </c>
      <c r="F66" s="16"/>
      <c r="G66" s="16"/>
      <c r="H66" s="16"/>
      <c r="I66" s="2" t="s">
        <v>1772</v>
      </c>
      <c r="L66" s="69"/>
      <c r="M66" s="69"/>
      <c r="N66" s="69"/>
      <c r="O66" s="69"/>
      <c r="P66" s="69"/>
      <c r="Q66" s="69"/>
      <c r="R66" s="69"/>
    </row>
    <row r="67" spans="3:18">
      <c r="C67" s="16"/>
      <c r="D67" s="17"/>
      <c r="E67" s="9">
        <f t="shared" si="0"/>
        <v>2068000</v>
      </c>
      <c r="F67" s="16"/>
      <c r="G67" s="16"/>
      <c r="H67" s="16"/>
      <c r="J67" s="4"/>
      <c r="L67" s="69" t="s">
        <v>1953</v>
      </c>
      <c r="M67" s="69"/>
      <c r="N67" s="69"/>
      <c r="O67" s="69"/>
      <c r="P67" s="69"/>
      <c r="Q67" s="69"/>
      <c r="R67" s="69"/>
    </row>
    <row r="68" spans="3:18">
      <c r="C68" s="16"/>
      <c r="D68" s="16"/>
      <c r="E68" s="9">
        <f t="shared" si="0"/>
        <v>2068000</v>
      </c>
      <c r="F68" s="16"/>
      <c r="G68" s="16"/>
      <c r="H68" s="16"/>
      <c r="J68" s="4"/>
      <c r="K68" s="2"/>
      <c r="L68" s="69" t="s">
        <v>1956</v>
      </c>
      <c r="M68" s="69">
        <v>24</v>
      </c>
      <c r="N68" s="70">
        <v>100000</v>
      </c>
      <c r="O68" s="70">
        <f>M68*N68</f>
        <v>2400000</v>
      </c>
      <c r="P68" s="69"/>
      <c r="Q68" s="69"/>
      <c r="R68" s="69"/>
    </row>
    <row r="69" spans="3:18">
      <c r="C69" s="16"/>
      <c r="D69" s="16"/>
      <c r="E69" s="8">
        <f t="shared" ref="E69:E70" si="1">E68+C69+D69</f>
        <v>2068000</v>
      </c>
      <c r="F69" s="16"/>
      <c r="G69" s="16"/>
      <c r="H69" s="16"/>
      <c r="J69" s="32"/>
      <c r="K69" s="17"/>
      <c r="L69" s="69" t="s">
        <v>1955</v>
      </c>
      <c r="M69" s="69">
        <v>15</v>
      </c>
      <c r="N69" s="70">
        <v>150000</v>
      </c>
      <c r="O69" s="70">
        <f t="shared" ref="O69:O70" si="2">M69*N69</f>
        <v>2250000</v>
      </c>
      <c r="P69" s="69"/>
      <c r="Q69" s="69"/>
      <c r="R69" s="69"/>
    </row>
    <row r="70" spans="3:18">
      <c r="C70" s="4"/>
      <c r="D70" s="16"/>
      <c r="E70" s="9">
        <f t="shared" si="1"/>
        <v>2068000</v>
      </c>
      <c r="F70" s="16"/>
      <c r="G70" s="16"/>
      <c r="H70" s="16"/>
      <c r="J70" s="32"/>
      <c r="K70" s="17"/>
      <c r="L70" s="16" t="s">
        <v>1955</v>
      </c>
      <c r="M70" s="1">
        <v>12</v>
      </c>
      <c r="N70" s="70">
        <v>150000</v>
      </c>
      <c r="O70" s="70">
        <f t="shared" si="2"/>
        <v>1800000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" t="s">
        <v>1954</v>
      </c>
      <c r="M71" s="1">
        <v>1</v>
      </c>
      <c r="N71" s="20">
        <v>60000</v>
      </c>
      <c r="O71" s="20">
        <f>M71*N71</f>
        <v>60000</v>
      </c>
    </row>
    <row r="72" spans="3:18">
      <c r="C72" s="4"/>
      <c r="D72" s="4"/>
      <c r="E72" s="8"/>
      <c r="F72" s="4"/>
      <c r="G72" s="4"/>
      <c r="H72" s="17"/>
      <c r="J72" s="32"/>
      <c r="K72" s="17"/>
      <c r="O72" s="20">
        <f>SUM(O68:O71)</f>
        <v>6510000</v>
      </c>
    </row>
    <row r="73" spans="3:18">
      <c r="C73" s="4"/>
      <c r="D73" s="4"/>
      <c r="E73" s="8"/>
      <c r="F73" s="4"/>
      <c r="G73" s="4"/>
      <c r="J73" s="32"/>
      <c r="K73" s="17"/>
      <c r="L73" s="20"/>
      <c r="O73" s="20">
        <v>-6000000</v>
      </c>
      <c r="P73" s="2">
        <v>45244</v>
      </c>
      <c r="Q73" s="10" t="s">
        <v>1962</v>
      </c>
      <c r="R73" s="10"/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f>SUM(O72:O73)</f>
        <v>510000</v>
      </c>
      <c r="P74" s="1" t="s">
        <v>1964</v>
      </c>
    </row>
    <row r="75" spans="3:18">
      <c r="C75" s="4"/>
      <c r="D75" s="4"/>
      <c r="E75" s="8"/>
      <c r="F75" s="4"/>
      <c r="G75" s="4"/>
      <c r="J75" s="10"/>
      <c r="K75" s="17"/>
      <c r="L75" s="16" t="s">
        <v>1955</v>
      </c>
      <c r="M75" s="10">
        <v>21</v>
      </c>
      <c r="N75" s="70">
        <v>150000</v>
      </c>
      <c r="O75" s="20">
        <f>M75*N75</f>
        <v>3150000</v>
      </c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  <c r="O76" s="20">
        <f>SUM(O74:O75)</f>
        <v>3660000</v>
      </c>
    </row>
    <row r="77" spans="3:18">
      <c r="E77" s="7"/>
      <c r="H77" s="17"/>
      <c r="I77" s="10"/>
      <c r="J77" s="10"/>
      <c r="K77" s="17"/>
      <c r="L77" s="10"/>
      <c r="M77" s="10"/>
      <c r="O77" s="20">
        <v>-1500000</v>
      </c>
      <c r="P77" s="2">
        <v>45260</v>
      </c>
      <c r="Q77" s="1" t="s">
        <v>711</v>
      </c>
    </row>
    <row r="78" spans="3:18">
      <c r="E78" s="7"/>
      <c r="H78" s="17"/>
      <c r="I78" s="10"/>
      <c r="J78" s="10"/>
      <c r="K78" s="17"/>
      <c r="L78" s="10"/>
      <c r="M78" s="10"/>
      <c r="O78" s="55">
        <f>SUM(O76:O77)</f>
        <v>2160000</v>
      </c>
      <c r="P78" s="19" t="s">
        <v>1957</v>
      </c>
    </row>
    <row r="79" spans="3:18">
      <c r="E79" s="7"/>
      <c r="H79" s="17"/>
      <c r="I79" s="10"/>
      <c r="J79" s="10"/>
      <c r="K79" s="17"/>
      <c r="L79" s="10"/>
      <c r="M79" s="10"/>
      <c r="O79" s="20">
        <v>-2160000</v>
      </c>
      <c r="P79" s="2">
        <v>45260</v>
      </c>
      <c r="Q79" s="1" t="s">
        <v>1963</v>
      </c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96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H18" sqref="H18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88"/>
      <c r="D4" s="88"/>
      <c r="E4" s="89">
        <v>47089850</v>
      </c>
      <c r="F4" s="88">
        <v>0</v>
      </c>
      <c r="G4" s="88"/>
      <c r="H4" s="88">
        <v>1456300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90"/>
      <c r="D5" s="90"/>
      <c r="E5" s="91">
        <f t="shared" ref="E5:E68" si="0">E4+C5+D5</f>
        <v>47089850</v>
      </c>
      <c r="F5" s="90"/>
      <c r="G5" s="90"/>
      <c r="H5" s="90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45630</v>
      </c>
      <c r="C6" s="86"/>
      <c r="D6" s="86">
        <v>-20000</v>
      </c>
      <c r="E6" s="91">
        <f t="shared" si="0"/>
        <v>47069850</v>
      </c>
      <c r="F6" s="86"/>
      <c r="G6" s="86"/>
      <c r="H6" s="86"/>
      <c r="I6" s="1" t="s">
        <v>2166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45631</v>
      </c>
      <c r="C7" s="86"/>
      <c r="D7" s="86"/>
      <c r="E7" s="91">
        <f t="shared" si="0"/>
        <v>47069850</v>
      </c>
      <c r="F7" s="86"/>
      <c r="G7" s="86"/>
      <c r="H7" s="87">
        <v>-91900</v>
      </c>
      <c r="I7" s="1" t="s">
        <v>972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45631</v>
      </c>
      <c r="C8" s="86"/>
      <c r="D8" s="86"/>
      <c r="E8" s="91">
        <f t="shared" si="0"/>
        <v>47069850</v>
      </c>
      <c r="F8" s="86"/>
      <c r="G8" s="86"/>
      <c r="H8" s="86">
        <v>100000</v>
      </c>
      <c r="I8" s="1" t="s">
        <v>2167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45631</v>
      </c>
      <c r="C9" s="86"/>
      <c r="D9" s="86">
        <v>-12000</v>
      </c>
      <c r="E9" s="91">
        <f t="shared" si="0"/>
        <v>47057850</v>
      </c>
      <c r="F9" s="86"/>
      <c r="G9" s="86"/>
      <c r="H9" s="86"/>
      <c r="I9" s="10" t="s">
        <v>1754</v>
      </c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45632</v>
      </c>
      <c r="C10" s="86"/>
      <c r="D10" s="86">
        <v>-15000</v>
      </c>
      <c r="E10" s="91">
        <f t="shared" si="0"/>
        <v>47042850</v>
      </c>
      <c r="F10" s="86"/>
      <c r="G10" s="86"/>
      <c r="H10" s="86"/>
      <c r="I10" s="10" t="s">
        <v>2168</v>
      </c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45635</v>
      </c>
      <c r="C11" s="86"/>
      <c r="D11" s="86">
        <v>-3500</v>
      </c>
      <c r="E11" s="91">
        <f t="shared" si="0"/>
        <v>47039350</v>
      </c>
      <c r="F11" s="86"/>
      <c r="G11" s="86"/>
      <c r="H11" s="86"/>
      <c r="I11" s="1" t="s">
        <v>2169</v>
      </c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45635</v>
      </c>
      <c r="C12" s="86"/>
      <c r="D12" s="86"/>
      <c r="E12" s="91">
        <f t="shared" si="0"/>
        <v>47039350</v>
      </c>
      <c r="F12" s="86"/>
      <c r="G12" s="86"/>
      <c r="H12" s="86">
        <v>12000</v>
      </c>
      <c r="I12" s="10" t="s">
        <v>2170</v>
      </c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32">
        <v>45637</v>
      </c>
      <c r="C13" s="86"/>
      <c r="D13" s="86"/>
      <c r="E13" s="91">
        <f t="shared" si="0"/>
        <v>47039350</v>
      </c>
      <c r="F13" s="86"/>
      <c r="G13" s="86"/>
      <c r="H13" s="86">
        <v>20000</v>
      </c>
      <c r="I13" s="1" t="s">
        <v>2171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32">
        <v>45638</v>
      </c>
      <c r="C14" s="86"/>
      <c r="D14" s="86"/>
      <c r="E14" s="91">
        <f t="shared" si="0"/>
        <v>47039350</v>
      </c>
      <c r="F14" s="86"/>
      <c r="G14" s="86"/>
      <c r="H14" s="86">
        <v>280000</v>
      </c>
      <c r="I14" s="10" t="s">
        <v>2172</v>
      </c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45639</v>
      </c>
      <c r="C15" s="86"/>
      <c r="D15" s="86">
        <v>-12600</v>
      </c>
      <c r="E15" s="91">
        <f t="shared" si="0"/>
        <v>47026750</v>
      </c>
      <c r="F15" s="86"/>
      <c r="G15" s="86"/>
      <c r="H15" s="86"/>
      <c r="I15" s="1" t="s">
        <v>2173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45639</v>
      </c>
      <c r="C16" s="86"/>
      <c r="D16" s="86">
        <v>-100000</v>
      </c>
      <c r="E16" s="91">
        <f t="shared" si="0"/>
        <v>46926750</v>
      </c>
      <c r="F16" s="86">
        <v>-100000</v>
      </c>
      <c r="G16" s="86"/>
      <c r="H16" s="86"/>
      <c r="I16" s="1" t="s">
        <v>2174</v>
      </c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45642</v>
      </c>
      <c r="C17" s="86"/>
      <c r="D17" s="86">
        <v>-387300</v>
      </c>
      <c r="E17" s="91">
        <f t="shared" si="0"/>
        <v>46539450</v>
      </c>
      <c r="F17" s="86"/>
      <c r="G17" s="86"/>
      <c r="H17" s="86"/>
      <c r="I17" s="10" t="s">
        <v>2175</v>
      </c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45644</v>
      </c>
      <c r="C18" s="86"/>
      <c r="D18" s="86"/>
      <c r="E18" s="91">
        <f t="shared" si="0"/>
        <v>46539450</v>
      </c>
      <c r="F18" s="86"/>
      <c r="G18" s="86"/>
      <c r="H18" s="86">
        <v>900000</v>
      </c>
      <c r="I18" s="1" t="s">
        <v>2176</v>
      </c>
      <c r="J18" s="50"/>
      <c r="K18" s="69"/>
      <c r="L18" s="70"/>
      <c r="M18" s="73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>
        <v>45656</v>
      </c>
      <c r="C19" s="86"/>
      <c r="D19" s="86"/>
      <c r="E19" s="91">
        <f t="shared" si="0"/>
        <v>46539450</v>
      </c>
      <c r="F19" s="86"/>
      <c r="G19" s="86"/>
      <c r="H19" s="86">
        <v>-281100</v>
      </c>
      <c r="I19" s="1" t="s">
        <v>917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45656</v>
      </c>
      <c r="C20" s="86"/>
      <c r="D20" s="86"/>
      <c r="E20" s="91">
        <f t="shared" si="0"/>
        <v>46539450</v>
      </c>
      <c r="F20" s="86"/>
      <c r="G20" s="86"/>
      <c r="H20" s="17">
        <v>-377300</v>
      </c>
      <c r="I20" s="10" t="s">
        <v>605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45656</v>
      </c>
      <c r="C21" s="86"/>
      <c r="D21" s="86"/>
      <c r="E21" s="91">
        <f t="shared" si="0"/>
        <v>46539450</v>
      </c>
      <c r="F21" s="86"/>
      <c r="G21" s="86"/>
      <c r="H21" s="17">
        <v>-377300</v>
      </c>
      <c r="I21" s="1" t="s">
        <v>2180</v>
      </c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/>
      <c r="C22" s="86"/>
      <c r="D22" s="86"/>
      <c r="E22" s="91">
        <f t="shared" si="0"/>
        <v>46539450</v>
      </c>
      <c r="F22" s="86"/>
      <c r="G22" s="86"/>
      <c r="H22" s="86"/>
      <c r="I22" s="10"/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/>
      <c r="C23" s="86"/>
      <c r="D23" s="86"/>
      <c r="E23" s="91">
        <f t="shared" si="0"/>
        <v>46539450</v>
      </c>
      <c r="F23" s="86"/>
      <c r="G23" s="86"/>
      <c r="H23" s="16">
        <v>-3500000</v>
      </c>
      <c r="I23" s="10" t="s">
        <v>41</v>
      </c>
      <c r="J23" s="50"/>
      <c r="K23" s="70"/>
      <c r="L23" s="47"/>
      <c r="M23" s="73"/>
      <c r="N23" s="72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/>
      <c r="C24" s="86"/>
      <c r="D24" s="86">
        <v>-3500000</v>
      </c>
      <c r="E24" s="91">
        <f t="shared" si="0"/>
        <v>43039450</v>
      </c>
      <c r="F24" s="86"/>
      <c r="G24" s="86"/>
      <c r="H24" s="17"/>
      <c r="I24" s="10" t="s">
        <v>42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/>
      <c r="C25" s="86"/>
      <c r="D25" s="86"/>
      <c r="E25" s="91">
        <f t="shared" si="0"/>
        <v>43039450</v>
      </c>
      <c r="F25" s="86"/>
      <c r="G25" s="86"/>
      <c r="H25" s="86"/>
      <c r="I25" s="10"/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/>
      <c r="C26" s="86"/>
      <c r="D26" s="86"/>
      <c r="E26" s="91">
        <f t="shared" si="0"/>
        <v>43039450</v>
      </c>
      <c r="F26" s="86">
        <f>SUM(F4:F25)</f>
        <v>-100000</v>
      </c>
      <c r="G26" s="86"/>
      <c r="H26" s="86">
        <f>SUM(H4:H25)</f>
        <v>-1859300</v>
      </c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/>
      <c r="C27" s="86"/>
      <c r="D27" s="86"/>
      <c r="E27" s="91">
        <f t="shared" si="0"/>
        <v>43039450</v>
      </c>
      <c r="F27" s="86"/>
      <c r="G27" s="86"/>
      <c r="H27" s="86"/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28" t="s">
        <v>47</v>
      </c>
      <c r="C28" s="22"/>
      <c r="D28" s="22"/>
      <c r="E28" s="89">
        <f t="shared" si="0"/>
        <v>43039450</v>
      </c>
      <c r="F28" s="88"/>
      <c r="G28" s="88"/>
      <c r="H28" s="88">
        <f>H26-F26</f>
        <v>-1759300</v>
      </c>
      <c r="I28" s="10"/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/>
      <c r="C29" s="86"/>
      <c r="D29" s="86"/>
      <c r="E29" s="91">
        <f t="shared" si="0"/>
        <v>43039450</v>
      </c>
      <c r="F29" s="86"/>
      <c r="G29" s="86"/>
      <c r="H29" s="87"/>
      <c r="I29" s="10"/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86"/>
      <c r="D30" s="86"/>
      <c r="E30" s="91">
        <f t="shared" si="0"/>
        <v>43039450</v>
      </c>
      <c r="F30" s="86"/>
      <c r="G30" s="86"/>
      <c r="H30" s="86"/>
      <c r="I30" s="10"/>
      <c r="L30" s="2">
        <v>45341</v>
      </c>
      <c r="M30" s="20">
        <v>10000000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86"/>
      <c r="D31" s="86"/>
      <c r="E31" s="91">
        <f t="shared" si="0"/>
        <v>43039450</v>
      </c>
      <c r="F31" s="86"/>
      <c r="G31" s="86"/>
      <c r="H31" s="87"/>
      <c r="I31" s="10"/>
      <c r="L31" s="2">
        <v>45372</v>
      </c>
      <c r="M31" s="20">
        <v>6000000</v>
      </c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86"/>
      <c r="D32" s="86"/>
      <c r="E32" s="91">
        <f t="shared" si="0"/>
        <v>43039450</v>
      </c>
      <c r="F32" s="86"/>
      <c r="G32" s="86"/>
      <c r="H32" s="86"/>
      <c r="I32" s="10"/>
      <c r="L32" s="85">
        <v>45398</v>
      </c>
      <c r="M32" s="70">
        <v>4000000</v>
      </c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86"/>
      <c r="D33" s="86"/>
      <c r="E33" s="91">
        <f t="shared" si="0"/>
        <v>43039450</v>
      </c>
      <c r="F33" s="86"/>
      <c r="G33" s="86"/>
      <c r="H33" s="86"/>
      <c r="I33" s="10"/>
      <c r="J33" s="20"/>
      <c r="L33" s="2">
        <v>45442</v>
      </c>
      <c r="M33" s="70">
        <v>4000000</v>
      </c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86"/>
      <c r="D34" s="86"/>
      <c r="E34" s="91">
        <f t="shared" si="0"/>
        <v>43039450</v>
      </c>
      <c r="F34" s="86"/>
      <c r="G34" s="86"/>
      <c r="H34" s="86"/>
      <c r="I34" s="10"/>
      <c r="J34" s="20"/>
      <c r="L34" s="2">
        <v>45481</v>
      </c>
      <c r="M34" s="50">
        <v>4816000</v>
      </c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86"/>
      <c r="D35" s="86"/>
      <c r="E35" s="91">
        <f t="shared" si="0"/>
        <v>43039450</v>
      </c>
      <c r="F35" s="86"/>
      <c r="G35" s="86"/>
      <c r="H35" s="86"/>
      <c r="J35" s="20"/>
      <c r="L35" s="2">
        <v>45565</v>
      </c>
      <c r="M35" s="50">
        <v>1000000</v>
      </c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86"/>
      <c r="D36" s="86"/>
      <c r="E36" s="91">
        <f t="shared" si="0"/>
        <v>43039450</v>
      </c>
      <c r="F36" s="86"/>
      <c r="G36" s="86"/>
      <c r="H36" s="86"/>
      <c r="I36" s="10"/>
      <c r="J36" s="20"/>
      <c r="K36" s="70"/>
      <c r="M36" s="53">
        <f>SUM(M27:M35)</f>
        <v>69816000</v>
      </c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86"/>
      <c r="D37" s="86"/>
      <c r="E37" s="91">
        <f t="shared" si="0"/>
        <v>43039450</v>
      </c>
      <c r="F37" s="86"/>
      <c r="G37" s="86"/>
      <c r="H37" s="86"/>
      <c r="I37" s="10"/>
      <c r="J37" s="20"/>
      <c r="K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86"/>
      <c r="D38" s="86"/>
      <c r="E38" s="91">
        <f t="shared" si="0"/>
        <v>43039450</v>
      </c>
      <c r="F38" s="86"/>
      <c r="G38" s="86"/>
      <c r="H38" s="86"/>
      <c r="I38" s="10"/>
      <c r="K38" s="69"/>
      <c r="L38" s="2">
        <v>45071</v>
      </c>
      <c r="M38" s="70">
        <v>-203200</v>
      </c>
      <c r="N38" s="1" t="s">
        <v>1830</v>
      </c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86"/>
      <c r="D39" s="86"/>
      <c r="E39" s="91">
        <f t="shared" si="0"/>
        <v>43039450</v>
      </c>
      <c r="F39" s="86"/>
      <c r="G39" s="86"/>
      <c r="H39" s="86"/>
      <c r="I39" s="10"/>
      <c r="K39" s="69"/>
      <c r="L39" s="2">
        <v>45072</v>
      </c>
      <c r="M39" s="70">
        <v>-200000</v>
      </c>
      <c r="N39" s="1" t="s">
        <v>1831</v>
      </c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86"/>
      <c r="D40" s="86"/>
      <c r="E40" s="91">
        <f t="shared" si="0"/>
        <v>43039450</v>
      </c>
      <c r="F40" s="86"/>
      <c r="G40" s="86"/>
      <c r="H40" s="86"/>
      <c r="I40" s="10"/>
      <c r="K40" s="69"/>
      <c r="L40" s="2">
        <v>45079</v>
      </c>
      <c r="M40" s="70">
        <v>-200000</v>
      </c>
      <c r="N40" s="1" t="s">
        <v>1842</v>
      </c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86"/>
      <c r="D41" s="86"/>
      <c r="E41" s="91">
        <f t="shared" si="0"/>
        <v>43039450</v>
      </c>
      <c r="F41" s="86"/>
      <c r="G41" s="86"/>
      <c r="H41" s="86"/>
      <c r="I41" s="10"/>
      <c r="L41" s="47">
        <v>45170</v>
      </c>
      <c r="M41" s="70">
        <v>-66000</v>
      </c>
      <c r="N41" s="1" t="s">
        <v>1900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86"/>
      <c r="D42" s="86"/>
      <c r="E42" s="91">
        <f t="shared" si="0"/>
        <v>43039450</v>
      </c>
      <c r="F42" s="86"/>
      <c r="G42" s="86"/>
      <c r="H42" s="86"/>
      <c r="I42" s="10"/>
      <c r="L42" s="69"/>
      <c r="M42" s="69"/>
      <c r="N42" s="69"/>
      <c r="O42" s="69"/>
      <c r="P42" s="69"/>
      <c r="Q42" s="70"/>
      <c r="R42" s="7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86"/>
      <c r="D43" s="86"/>
      <c r="E43" s="91">
        <f t="shared" si="0"/>
        <v>43039450</v>
      </c>
      <c r="F43" s="86"/>
      <c r="G43" s="86"/>
      <c r="H43" s="86"/>
      <c r="I43" s="10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86"/>
      <c r="D44" s="86"/>
      <c r="E44" s="91">
        <f t="shared" si="0"/>
        <v>43039450</v>
      </c>
      <c r="F44" s="86"/>
      <c r="G44" s="86"/>
      <c r="H44" s="86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86"/>
      <c r="D45" s="86"/>
      <c r="E45" s="91">
        <f t="shared" si="0"/>
        <v>43039450</v>
      </c>
      <c r="F45" s="90"/>
      <c r="G45" s="90"/>
      <c r="H45" s="86"/>
      <c r="I45" s="10"/>
      <c r="K45" s="69"/>
      <c r="L45" s="69"/>
      <c r="M45" s="69"/>
      <c r="N45" s="72"/>
      <c r="O45" s="69"/>
      <c r="P45" s="70"/>
      <c r="Q45" s="70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86"/>
      <c r="D46" s="86"/>
      <c r="E46" s="91">
        <f t="shared" si="0"/>
        <v>43039450</v>
      </c>
      <c r="F46" s="86"/>
      <c r="G46" s="86"/>
      <c r="H46" s="86"/>
      <c r="I46" s="10"/>
      <c r="K46" s="69"/>
      <c r="L46" s="2">
        <v>45128</v>
      </c>
      <c r="M46" s="70">
        <v>-600000</v>
      </c>
      <c r="N46" s="34" t="s">
        <v>1869</v>
      </c>
      <c r="O46" s="69"/>
      <c r="P46" s="70"/>
      <c r="Q46" s="70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86"/>
      <c r="D47" s="86"/>
      <c r="E47" s="91">
        <f t="shared" si="0"/>
        <v>43039450</v>
      </c>
      <c r="F47" s="86"/>
      <c r="G47" s="86"/>
      <c r="H47" s="86"/>
      <c r="I47" s="10"/>
      <c r="J47" s="20"/>
      <c r="K47" s="70"/>
      <c r="L47" s="2">
        <v>45134</v>
      </c>
      <c r="M47" s="70">
        <v>-200000</v>
      </c>
      <c r="N47" s="34" t="s">
        <v>1870</v>
      </c>
      <c r="P47" s="20"/>
      <c r="R47" s="20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86"/>
      <c r="D48" s="86"/>
      <c r="E48" s="91">
        <f t="shared" si="0"/>
        <v>43039450</v>
      </c>
      <c r="F48" s="86"/>
      <c r="G48" s="86"/>
      <c r="H48" s="86"/>
      <c r="I48" s="10"/>
      <c r="J48" s="20"/>
      <c r="K48" s="70"/>
      <c r="L48" s="2">
        <v>45160</v>
      </c>
      <c r="M48" s="70">
        <v>-500000</v>
      </c>
      <c r="N48" s="10" t="s">
        <v>1889</v>
      </c>
      <c r="P48" s="20"/>
      <c r="Q48" s="4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86"/>
      <c r="D49" s="86"/>
      <c r="E49" s="91">
        <f t="shared" si="0"/>
        <v>43039450</v>
      </c>
      <c r="F49" s="86"/>
      <c r="G49" s="86"/>
      <c r="H49" s="86"/>
      <c r="I49" s="10"/>
      <c r="J49" s="20"/>
      <c r="K49" s="70"/>
      <c r="L49" s="2">
        <v>45160</v>
      </c>
      <c r="M49" s="70">
        <v>-500000</v>
      </c>
      <c r="N49" s="10" t="s">
        <v>1890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86"/>
      <c r="D50" s="86"/>
      <c r="E50" s="91">
        <f t="shared" si="0"/>
        <v>43039450</v>
      </c>
      <c r="F50" s="86"/>
      <c r="G50" s="86"/>
      <c r="H50" s="86"/>
      <c r="I50" s="10"/>
      <c r="J50" s="20"/>
      <c r="K50" s="70"/>
      <c r="L50" s="47">
        <v>45163</v>
      </c>
      <c r="M50" s="70">
        <v>-480000</v>
      </c>
      <c r="N50" s="69" t="s">
        <v>1895</v>
      </c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86"/>
      <c r="D51" s="86"/>
      <c r="E51" s="91">
        <f t="shared" si="0"/>
        <v>43039450</v>
      </c>
      <c r="F51" s="86"/>
      <c r="G51" s="86"/>
      <c r="H51" s="86"/>
      <c r="I51" s="10"/>
      <c r="K51" s="69"/>
      <c r="L51" s="47">
        <v>45163</v>
      </c>
      <c r="M51" s="70">
        <v>-9000</v>
      </c>
      <c r="N51" s="10" t="s">
        <v>1896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86"/>
      <c r="D52" s="86"/>
      <c r="E52" s="91">
        <f t="shared" si="0"/>
        <v>43039450</v>
      </c>
      <c r="F52" s="86"/>
      <c r="G52" s="86"/>
      <c r="H52" s="86">
        <v>1050000</v>
      </c>
      <c r="I52" s="10" t="s">
        <v>1739</v>
      </c>
      <c r="J52" s="1" t="s">
        <v>1835</v>
      </c>
      <c r="K52" s="69"/>
      <c r="L52" s="47">
        <v>45170</v>
      </c>
      <c r="M52" s="70">
        <v>-500000</v>
      </c>
      <c r="N52" s="10" t="s">
        <v>1901</v>
      </c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86"/>
      <c r="D53" s="86"/>
      <c r="E53" s="91">
        <f t="shared" si="0"/>
        <v>43039450</v>
      </c>
      <c r="F53" s="86"/>
      <c r="G53" s="86"/>
      <c r="H53" s="86"/>
      <c r="K53" s="69"/>
      <c r="L53" s="47">
        <v>45173</v>
      </c>
      <c r="M53" s="70">
        <v>-40000</v>
      </c>
      <c r="N53" s="69" t="s">
        <v>1895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86"/>
      <c r="D54" s="86"/>
      <c r="E54" s="91">
        <f t="shared" si="0"/>
        <v>43039450</v>
      </c>
      <c r="F54" s="86"/>
      <c r="G54" s="86"/>
      <c r="H54" s="87"/>
      <c r="K54" s="69"/>
      <c r="L54" s="47">
        <v>45173</v>
      </c>
      <c r="M54" s="70">
        <v>-244000</v>
      </c>
      <c r="N54" s="10" t="s">
        <v>1902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86"/>
      <c r="D55" s="86"/>
      <c r="E55" s="91">
        <f t="shared" si="0"/>
        <v>43039450</v>
      </c>
      <c r="F55" s="86"/>
      <c r="G55" s="86"/>
      <c r="H55" s="87"/>
      <c r="J55" s="10"/>
      <c r="K55" s="69"/>
      <c r="L55" s="47">
        <v>45183</v>
      </c>
      <c r="M55" s="70">
        <v>-140000</v>
      </c>
      <c r="N55" s="19" t="s">
        <v>1905</v>
      </c>
      <c r="O55" s="76"/>
      <c r="P55" s="76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86"/>
      <c r="D56" s="86"/>
      <c r="E56" s="91">
        <f t="shared" si="0"/>
        <v>43039450</v>
      </c>
      <c r="F56" s="86"/>
      <c r="G56" s="86"/>
      <c r="H56" s="87"/>
      <c r="K56" s="69"/>
      <c r="L56" s="47">
        <v>45194</v>
      </c>
      <c r="M56" s="70">
        <v>-25100</v>
      </c>
      <c r="N56" s="10" t="s">
        <v>1907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86"/>
      <c r="D57" s="86"/>
      <c r="E57" s="91">
        <f t="shared" si="0"/>
        <v>43039450</v>
      </c>
      <c r="F57" s="86"/>
      <c r="G57" s="86"/>
      <c r="H57" s="87"/>
      <c r="J57" s="10"/>
      <c r="K57" s="69"/>
      <c r="L57" s="47">
        <v>45230</v>
      </c>
      <c r="M57" s="70">
        <v>-7300</v>
      </c>
      <c r="N57" s="10" t="s">
        <v>1933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87"/>
      <c r="D58" s="87"/>
      <c r="E58" s="92">
        <f t="shared" si="0"/>
        <v>43039450</v>
      </c>
      <c r="F58" s="86"/>
      <c r="G58" s="86"/>
      <c r="H58" s="87"/>
      <c r="J58" s="10"/>
      <c r="K58" s="69"/>
      <c r="L58" s="47">
        <v>45233</v>
      </c>
      <c r="M58" s="70">
        <v>-10000</v>
      </c>
      <c r="N58" s="69" t="s">
        <v>1938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87"/>
      <c r="D59" s="87"/>
      <c r="E59" s="91">
        <f t="shared" si="0"/>
        <v>43039450</v>
      </c>
      <c r="F59" s="86"/>
      <c r="G59" s="86"/>
      <c r="H59" s="87"/>
      <c r="J59" s="10"/>
      <c r="K59" s="69"/>
      <c r="L59" s="47">
        <v>45233</v>
      </c>
      <c r="M59" s="70">
        <v>-10000</v>
      </c>
      <c r="N59" s="69" t="s">
        <v>1938</v>
      </c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90"/>
      <c r="D60" s="90"/>
      <c r="E60" s="91">
        <f t="shared" si="0"/>
        <v>43039450</v>
      </c>
      <c r="F60" s="90"/>
      <c r="G60" s="90"/>
      <c r="H60" s="87"/>
      <c r="J60" s="10"/>
      <c r="K60" s="69"/>
      <c r="L60" s="47">
        <v>45233</v>
      </c>
      <c r="M60" s="70">
        <v>-10400</v>
      </c>
      <c r="N60" s="10" t="s">
        <v>1940</v>
      </c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87"/>
      <c r="D61" s="87"/>
      <c r="E61" s="91">
        <f t="shared" si="0"/>
        <v>43039450</v>
      </c>
      <c r="F61" s="86"/>
      <c r="G61" s="86"/>
      <c r="H61" s="87"/>
      <c r="J61" s="10"/>
      <c r="K61" s="69"/>
      <c r="L61" s="47">
        <v>45239</v>
      </c>
      <c r="M61" s="70">
        <v>-100000</v>
      </c>
      <c r="N61" s="1" t="s">
        <v>1943</v>
      </c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87"/>
      <c r="D62" s="87"/>
      <c r="E62" s="91">
        <f t="shared" si="0"/>
        <v>43039450</v>
      </c>
      <c r="F62" s="86"/>
      <c r="G62" s="86"/>
      <c r="H62" s="87"/>
      <c r="J62" s="10"/>
      <c r="K62" s="69"/>
      <c r="L62" s="47">
        <v>45251</v>
      </c>
      <c r="M62" s="70">
        <v>-13000</v>
      </c>
      <c r="N62" s="69" t="s">
        <v>1938</v>
      </c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93"/>
      <c r="D63" s="93">
        <v>-19450</v>
      </c>
      <c r="E63" s="92">
        <f t="shared" si="0"/>
        <v>43020000</v>
      </c>
      <c r="F63" s="93"/>
      <c r="G63" s="93"/>
      <c r="H63" s="93"/>
      <c r="I63" s="44" t="s">
        <v>263</v>
      </c>
      <c r="K63" s="17"/>
      <c r="L63" s="47">
        <v>45254</v>
      </c>
      <c r="M63" s="70">
        <v>-15000</v>
      </c>
      <c r="N63" s="10" t="s">
        <v>1939</v>
      </c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86"/>
      <c r="D64" s="86"/>
      <c r="E64" s="91">
        <f t="shared" si="0"/>
        <v>43020000</v>
      </c>
      <c r="F64" s="86"/>
      <c r="G64" s="86"/>
      <c r="H64" s="86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87"/>
      <c r="D65" s="87">
        <v>-40000000</v>
      </c>
      <c r="E65" s="91">
        <f t="shared" si="0"/>
        <v>3020000</v>
      </c>
      <c r="F65" s="87"/>
      <c r="G65" s="87"/>
      <c r="H65" s="87"/>
      <c r="I65" s="1" t="s">
        <v>557</v>
      </c>
      <c r="K65" s="16"/>
      <c r="L65" s="69"/>
      <c r="M65" s="69"/>
      <c r="N65" s="69"/>
      <c r="O65" s="69"/>
      <c r="P65" s="69"/>
      <c r="Q65" s="69"/>
      <c r="R65" s="69"/>
    </row>
    <row r="66" spans="3:18">
      <c r="C66" s="87"/>
      <c r="D66" s="94">
        <v>-2000000</v>
      </c>
      <c r="E66" s="92">
        <f t="shared" si="0"/>
        <v>1020000</v>
      </c>
      <c r="F66" s="87"/>
      <c r="G66" s="87"/>
      <c r="H66" s="87"/>
      <c r="I66" s="2" t="s">
        <v>1772</v>
      </c>
      <c r="L66" s="69"/>
      <c r="M66" s="69"/>
      <c r="N66" s="69"/>
      <c r="O66" s="69"/>
      <c r="P66" s="69"/>
      <c r="Q66" s="69"/>
      <c r="R66" s="69"/>
    </row>
    <row r="67" spans="3:18">
      <c r="C67" s="87"/>
      <c r="D67" s="86"/>
      <c r="E67" s="91">
        <f t="shared" si="0"/>
        <v>1020000</v>
      </c>
      <c r="F67" s="87"/>
      <c r="G67" s="87"/>
      <c r="H67" s="87"/>
      <c r="J67" s="4"/>
      <c r="L67" s="69" t="s">
        <v>1953</v>
      </c>
      <c r="M67" s="69"/>
      <c r="N67" s="69"/>
      <c r="O67" s="69"/>
      <c r="P67" s="69"/>
      <c r="Q67" s="69"/>
      <c r="R67" s="69"/>
    </row>
    <row r="68" spans="3:18">
      <c r="C68" s="87"/>
      <c r="D68" s="87"/>
      <c r="E68" s="91">
        <f t="shared" si="0"/>
        <v>1020000</v>
      </c>
      <c r="F68" s="87"/>
      <c r="G68" s="87"/>
      <c r="H68" s="87"/>
      <c r="J68" s="4"/>
      <c r="K68" s="2"/>
      <c r="L68" s="69" t="s">
        <v>1956</v>
      </c>
      <c r="M68" s="69">
        <v>24</v>
      </c>
      <c r="N68" s="70">
        <v>100000</v>
      </c>
      <c r="O68" s="70">
        <f>M68*N68</f>
        <v>2400000</v>
      </c>
      <c r="P68" s="69"/>
      <c r="Q68" s="69"/>
      <c r="R68" s="69"/>
    </row>
    <row r="69" spans="3:18">
      <c r="C69" s="87"/>
      <c r="D69" s="87"/>
      <c r="E69" s="92">
        <f t="shared" ref="E69:E70" si="1">E68+C69+D69</f>
        <v>1020000</v>
      </c>
      <c r="F69" s="87"/>
      <c r="G69" s="87"/>
      <c r="H69" s="87"/>
      <c r="J69" s="32"/>
      <c r="K69" s="17"/>
      <c r="L69" s="69" t="s">
        <v>1955</v>
      </c>
      <c r="M69" s="69">
        <v>15</v>
      </c>
      <c r="N69" s="70">
        <v>150000</v>
      </c>
      <c r="O69" s="70">
        <f t="shared" ref="O69:O70" si="2">M69*N69</f>
        <v>2250000</v>
      </c>
      <c r="P69" s="69"/>
      <c r="Q69" s="69"/>
      <c r="R69" s="69"/>
    </row>
    <row r="70" spans="3:18">
      <c r="C70" s="87"/>
      <c r="D70" s="87"/>
      <c r="E70" s="91">
        <f t="shared" si="1"/>
        <v>1020000</v>
      </c>
      <c r="F70" s="87"/>
      <c r="G70" s="87"/>
      <c r="H70" s="87"/>
      <c r="J70" s="32"/>
      <c r="K70" s="17"/>
      <c r="L70" s="16" t="s">
        <v>1955</v>
      </c>
      <c r="M70" s="1">
        <v>12</v>
      </c>
      <c r="N70" s="70">
        <v>150000</v>
      </c>
      <c r="O70" s="70">
        <f t="shared" si="2"/>
        <v>1800000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" t="s">
        <v>1954</v>
      </c>
      <c r="M71" s="1">
        <v>1</v>
      </c>
      <c r="N71" s="20">
        <v>60000</v>
      </c>
      <c r="O71" s="20">
        <f>M71*N71</f>
        <v>60000</v>
      </c>
    </row>
    <row r="72" spans="3:18">
      <c r="C72" s="4"/>
      <c r="D72" s="4"/>
      <c r="E72" s="8"/>
      <c r="F72" s="4"/>
      <c r="G72" s="4"/>
      <c r="H72" s="17"/>
      <c r="J72" s="32"/>
      <c r="K72" s="17"/>
      <c r="O72" s="20">
        <f>SUM(O68:O71)</f>
        <v>6510000</v>
      </c>
    </row>
    <row r="73" spans="3:18">
      <c r="C73" s="4"/>
      <c r="D73" s="4"/>
      <c r="E73" s="8"/>
      <c r="F73" s="4"/>
      <c r="G73" s="4"/>
      <c r="J73" s="32"/>
      <c r="K73" s="17"/>
      <c r="L73" s="20"/>
      <c r="O73" s="20">
        <v>-6000000</v>
      </c>
      <c r="P73" s="2">
        <v>45244</v>
      </c>
      <c r="Q73" s="10" t="s">
        <v>1962</v>
      </c>
      <c r="R73" s="10"/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f>SUM(O72:O73)</f>
        <v>510000</v>
      </c>
      <c r="P74" s="1" t="s">
        <v>1964</v>
      </c>
    </row>
    <row r="75" spans="3:18">
      <c r="C75" s="4"/>
      <c r="D75" s="4"/>
      <c r="E75" s="8"/>
      <c r="F75" s="4"/>
      <c r="G75" s="4"/>
      <c r="J75" s="10"/>
      <c r="K75" s="17"/>
      <c r="L75" s="16" t="s">
        <v>1955</v>
      </c>
      <c r="M75" s="10">
        <v>21</v>
      </c>
      <c r="N75" s="70">
        <v>150000</v>
      </c>
      <c r="O75" s="20">
        <f>M75*N75</f>
        <v>3150000</v>
      </c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  <c r="O76" s="20">
        <f>SUM(O74:O75)</f>
        <v>3660000</v>
      </c>
    </row>
    <row r="77" spans="3:18">
      <c r="E77" s="7"/>
      <c r="H77" s="17"/>
      <c r="I77" s="10"/>
      <c r="J77" s="10"/>
      <c r="K77" s="17"/>
      <c r="L77" s="10"/>
      <c r="M77" s="10"/>
      <c r="O77" s="20">
        <v>-1500000</v>
      </c>
      <c r="P77" s="2">
        <v>45260</v>
      </c>
      <c r="Q77" s="1" t="s">
        <v>711</v>
      </c>
    </row>
    <row r="78" spans="3:18">
      <c r="E78" s="7"/>
      <c r="H78" s="17"/>
      <c r="I78" s="10"/>
      <c r="J78" s="10"/>
      <c r="K78" s="17"/>
      <c r="L78" s="10"/>
      <c r="M78" s="10"/>
      <c r="O78" s="55">
        <f>SUM(O76:O77)</f>
        <v>2160000</v>
      </c>
      <c r="P78" s="19" t="s">
        <v>1957</v>
      </c>
    </row>
    <row r="79" spans="3:18">
      <c r="E79" s="7"/>
      <c r="H79" s="17"/>
      <c r="I79" s="10"/>
      <c r="J79" s="10"/>
      <c r="K79" s="17"/>
      <c r="L79" s="10"/>
      <c r="M79" s="10"/>
      <c r="O79" s="20">
        <v>-2160000</v>
      </c>
      <c r="P79" s="2">
        <v>45260</v>
      </c>
      <c r="Q79" s="1" t="s">
        <v>1963</v>
      </c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  <drawing r:id="rId2"/>
</worksheet>
</file>

<file path=xl/worksheets/sheet97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I16" sqref="I16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88"/>
      <c r="D4" s="88"/>
      <c r="E4" s="89">
        <v>43039450</v>
      </c>
      <c r="F4" s="88">
        <v>0</v>
      </c>
      <c r="G4" s="88"/>
      <c r="H4" s="88">
        <v>-1759300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90"/>
      <c r="D5" s="90"/>
      <c r="E5" s="91">
        <f t="shared" ref="E5:E68" si="0">E4+C5+D5</f>
        <v>43039450</v>
      </c>
      <c r="F5" s="90"/>
      <c r="G5" s="90"/>
      <c r="H5" s="90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45659</v>
      </c>
      <c r="C6" s="86"/>
      <c r="D6" s="86"/>
      <c r="E6" s="91">
        <f t="shared" si="0"/>
        <v>43039450</v>
      </c>
      <c r="F6" s="86"/>
      <c r="G6" s="86"/>
      <c r="H6" s="86">
        <v>1000000</v>
      </c>
      <c r="I6" s="1" t="s">
        <v>2177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45664</v>
      </c>
      <c r="C7" s="86"/>
      <c r="D7" s="86"/>
      <c r="E7" s="91">
        <f t="shared" si="0"/>
        <v>43039450</v>
      </c>
      <c r="F7" s="86"/>
      <c r="G7" s="86"/>
      <c r="H7" s="87">
        <v>-84800</v>
      </c>
      <c r="I7" s="1" t="s">
        <v>976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45670</v>
      </c>
      <c r="C8" s="86"/>
      <c r="D8" s="86">
        <v>-17450</v>
      </c>
      <c r="E8" s="91">
        <f t="shared" si="0"/>
        <v>43022000</v>
      </c>
      <c r="F8" s="86"/>
      <c r="G8" s="86"/>
      <c r="H8" s="86"/>
      <c r="I8" s="1" t="s">
        <v>490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45673</v>
      </c>
      <c r="C9" s="86"/>
      <c r="D9" s="86"/>
      <c r="E9" s="91">
        <f t="shared" si="0"/>
        <v>43022000</v>
      </c>
      <c r="F9" s="86"/>
      <c r="G9" s="86"/>
      <c r="H9" s="86">
        <v>-210200</v>
      </c>
      <c r="I9" s="10" t="s">
        <v>977</v>
      </c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45673</v>
      </c>
      <c r="C10" s="86"/>
      <c r="D10" s="86"/>
      <c r="E10" s="91">
        <f t="shared" si="0"/>
        <v>43022000</v>
      </c>
      <c r="F10" s="86"/>
      <c r="G10" s="86"/>
      <c r="H10" s="86">
        <v>700000</v>
      </c>
      <c r="I10" s="10" t="s">
        <v>1731</v>
      </c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45677</v>
      </c>
      <c r="C11" s="86"/>
      <c r="D11" s="86">
        <v>-39000</v>
      </c>
      <c r="E11" s="91">
        <f t="shared" si="0"/>
        <v>42983000</v>
      </c>
      <c r="F11" s="86"/>
      <c r="G11" s="86"/>
      <c r="H11" s="86">
        <v>39000</v>
      </c>
      <c r="I11" s="1" t="s">
        <v>2178</v>
      </c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45311</v>
      </c>
      <c r="C12" s="86">
        <v>400000</v>
      </c>
      <c r="D12" s="86"/>
      <c r="E12" s="91">
        <f t="shared" si="0"/>
        <v>43383000</v>
      </c>
      <c r="F12" s="86"/>
      <c r="G12" s="86"/>
      <c r="H12" s="86"/>
      <c r="I12" s="10" t="s">
        <v>2179</v>
      </c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32">
        <v>45320</v>
      </c>
      <c r="C13" s="86"/>
      <c r="D13" s="86"/>
      <c r="E13" s="91">
        <f t="shared" si="0"/>
        <v>43383000</v>
      </c>
      <c r="F13" s="86"/>
      <c r="G13" s="86"/>
      <c r="H13" s="86">
        <v>-188700</v>
      </c>
      <c r="I13" s="1" t="s">
        <v>917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32">
        <v>45320</v>
      </c>
      <c r="C14" s="86"/>
      <c r="D14" s="86"/>
      <c r="E14" s="91">
        <f t="shared" si="0"/>
        <v>43383000</v>
      </c>
      <c r="F14" s="86"/>
      <c r="G14" s="86"/>
      <c r="H14" s="86">
        <v>-413300</v>
      </c>
      <c r="I14" s="10" t="s">
        <v>610</v>
      </c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45320</v>
      </c>
      <c r="C15" s="86"/>
      <c r="D15" s="86"/>
      <c r="E15" s="91">
        <f t="shared" si="0"/>
        <v>43383000</v>
      </c>
      <c r="F15" s="86"/>
      <c r="G15" s="86"/>
      <c r="H15" s="86">
        <v>-413300</v>
      </c>
      <c r="I15" s="1" t="s">
        <v>2181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45688</v>
      </c>
      <c r="C16" s="86"/>
      <c r="D16" s="86"/>
      <c r="E16" s="91">
        <f t="shared" si="0"/>
        <v>43383000</v>
      </c>
      <c r="F16" s="86"/>
      <c r="G16" s="86"/>
      <c r="H16" s="86">
        <v>500000</v>
      </c>
      <c r="I16" s="1" t="s">
        <v>2184</v>
      </c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/>
      <c r="C17" s="86"/>
      <c r="D17" s="86"/>
      <c r="E17" s="91">
        <f t="shared" si="0"/>
        <v>43383000</v>
      </c>
      <c r="F17" s="86"/>
      <c r="G17" s="86"/>
      <c r="H17" s="16">
        <v>-2000000</v>
      </c>
      <c r="I17" s="10" t="s">
        <v>41</v>
      </c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/>
      <c r="C18" s="86"/>
      <c r="D18" s="86">
        <v>-2000000</v>
      </c>
      <c r="E18" s="91">
        <f t="shared" si="0"/>
        <v>41383000</v>
      </c>
      <c r="F18" s="86"/>
      <c r="G18" s="86"/>
      <c r="H18" s="17"/>
      <c r="I18" s="10" t="s">
        <v>42</v>
      </c>
      <c r="J18" s="50"/>
      <c r="K18" s="69"/>
      <c r="L18" s="70"/>
      <c r="M18" s="73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/>
      <c r="C19" s="86"/>
      <c r="D19" s="86"/>
      <c r="E19" s="91">
        <f t="shared" si="0"/>
        <v>41383000</v>
      </c>
      <c r="F19" s="86"/>
      <c r="G19" s="86"/>
      <c r="H19" s="86"/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28" t="s">
        <v>47</v>
      </c>
      <c r="C20" s="22"/>
      <c r="D20" s="22"/>
      <c r="E20" s="95">
        <f t="shared" si="0"/>
        <v>41383000</v>
      </c>
      <c r="F20" s="96"/>
      <c r="G20" s="96"/>
      <c r="H20" s="38">
        <f>SUM(H4:H19)</f>
        <v>-2830600</v>
      </c>
      <c r="I20" s="10"/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/>
      <c r="C21" s="86"/>
      <c r="D21" s="86"/>
      <c r="E21" s="91">
        <f t="shared" si="0"/>
        <v>41383000</v>
      </c>
      <c r="F21" s="86"/>
      <c r="G21" s="86"/>
      <c r="H21" s="17"/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/>
      <c r="C22" s="86"/>
      <c r="D22" s="86"/>
      <c r="E22" s="91">
        <f t="shared" si="0"/>
        <v>41383000</v>
      </c>
      <c r="F22" s="86"/>
      <c r="G22" s="86"/>
      <c r="H22" s="86"/>
      <c r="I22" s="10"/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/>
      <c r="C23" s="86"/>
      <c r="D23" s="86"/>
      <c r="E23" s="91">
        <f t="shared" si="0"/>
        <v>41383000</v>
      </c>
      <c r="F23" s="86"/>
      <c r="G23" s="86"/>
      <c r="H23" s="16"/>
      <c r="I23" s="10"/>
      <c r="J23" s="50"/>
      <c r="K23" s="70"/>
      <c r="L23" s="47"/>
      <c r="M23" s="73"/>
      <c r="N23" s="72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/>
      <c r="C24" s="86"/>
      <c r="D24" s="86"/>
      <c r="E24" s="91">
        <f t="shared" si="0"/>
        <v>41383000</v>
      </c>
      <c r="F24" s="86"/>
      <c r="G24" s="86"/>
      <c r="H24" s="17"/>
      <c r="I24" s="10"/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/>
      <c r="C25" s="86"/>
      <c r="D25" s="86"/>
      <c r="E25" s="91">
        <f t="shared" si="0"/>
        <v>41383000</v>
      </c>
      <c r="F25" s="86"/>
      <c r="G25" s="86"/>
      <c r="H25" s="86"/>
      <c r="I25" s="10"/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/>
      <c r="C26" s="86"/>
      <c r="D26" s="86"/>
      <c r="E26" s="91">
        <f t="shared" si="0"/>
        <v>41383000</v>
      </c>
      <c r="F26" s="86"/>
      <c r="G26" s="86"/>
      <c r="H26" s="86"/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/>
      <c r="C27" s="86"/>
      <c r="D27" s="86"/>
      <c r="E27" s="91">
        <f t="shared" si="0"/>
        <v>41383000</v>
      </c>
      <c r="F27" s="86"/>
      <c r="G27" s="86"/>
      <c r="H27" s="86"/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/>
      <c r="C28" s="17"/>
      <c r="D28" s="17"/>
      <c r="E28" s="91">
        <f t="shared" si="0"/>
        <v>41383000</v>
      </c>
      <c r="F28" s="86"/>
      <c r="G28" s="86"/>
      <c r="H28" s="86"/>
      <c r="I28" s="10"/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/>
      <c r="C29" s="86"/>
      <c r="D29" s="86"/>
      <c r="E29" s="91">
        <f t="shared" si="0"/>
        <v>41383000</v>
      </c>
      <c r="F29" s="86"/>
      <c r="G29" s="86"/>
      <c r="H29" s="87"/>
      <c r="I29" s="10"/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86"/>
      <c r="D30" s="86"/>
      <c r="E30" s="91">
        <f t="shared" si="0"/>
        <v>41383000</v>
      </c>
      <c r="F30" s="86"/>
      <c r="G30" s="86"/>
      <c r="H30" s="86"/>
      <c r="I30" s="10"/>
      <c r="L30" s="2">
        <v>45341</v>
      </c>
      <c r="M30" s="20">
        <v>10000000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86"/>
      <c r="D31" s="86"/>
      <c r="E31" s="91">
        <f t="shared" si="0"/>
        <v>41383000</v>
      </c>
      <c r="F31" s="86"/>
      <c r="G31" s="86"/>
      <c r="H31" s="87"/>
      <c r="I31" s="10"/>
      <c r="L31" s="2">
        <v>45372</v>
      </c>
      <c r="M31" s="20">
        <v>6000000</v>
      </c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86"/>
      <c r="D32" s="86"/>
      <c r="E32" s="91">
        <f t="shared" si="0"/>
        <v>41383000</v>
      </c>
      <c r="F32" s="86"/>
      <c r="G32" s="86"/>
      <c r="H32" s="86"/>
      <c r="I32" s="10"/>
      <c r="L32" s="85">
        <v>45398</v>
      </c>
      <c r="M32" s="70">
        <v>4000000</v>
      </c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86"/>
      <c r="D33" s="86"/>
      <c r="E33" s="91">
        <f t="shared" si="0"/>
        <v>41383000</v>
      </c>
      <c r="F33" s="86"/>
      <c r="G33" s="86"/>
      <c r="H33" s="86"/>
      <c r="I33" s="10"/>
      <c r="J33" s="20"/>
      <c r="L33" s="2">
        <v>45442</v>
      </c>
      <c r="M33" s="70">
        <v>4000000</v>
      </c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86"/>
      <c r="D34" s="86"/>
      <c r="E34" s="91">
        <f t="shared" si="0"/>
        <v>41383000</v>
      </c>
      <c r="F34" s="86"/>
      <c r="G34" s="86"/>
      <c r="H34" s="86"/>
      <c r="I34" s="10"/>
      <c r="J34" s="20"/>
      <c r="L34" s="2">
        <v>45481</v>
      </c>
      <c r="M34" s="50">
        <v>4816000</v>
      </c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86"/>
      <c r="D35" s="86"/>
      <c r="E35" s="91">
        <f t="shared" si="0"/>
        <v>41383000</v>
      </c>
      <c r="F35" s="86"/>
      <c r="G35" s="86"/>
      <c r="H35" s="86"/>
      <c r="J35" s="20"/>
      <c r="L35" s="2">
        <v>45565</v>
      </c>
      <c r="M35" s="50">
        <v>1000000</v>
      </c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86"/>
      <c r="D36" s="86"/>
      <c r="E36" s="91">
        <f t="shared" si="0"/>
        <v>41383000</v>
      </c>
      <c r="F36" s="86"/>
      <c r="G36" s="86"/>
      <c r="H36" s="86"/>
      <c r="I36" s="10"/>
      <c r="J36" s="20"/>
      <c r="K36" s="70"/>
      <c r="M36" s="53">
        <f>SUM(M27:M35)</f>
        <v>69816000</v>
      </c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86"/>
      <c r="D37" s="86"/>
      <c r="E37" s="91">
        <f t="shared" si="0"/>
        <v>41383000</v>
      </c>
      <c r="F37" s="86"/>
      <c r="G37" s="86"/>
      <c r="H37" s="86"/>
      <c r="I37" s="10"/>
      <c r="J37" s="20"/>
      <c r="K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86"/>
      <c r="D38" s="86"/>
      <c r="E38" s="91">
        <f t="shared" si="0"/>
        <v>41383000</v>
      </c>
      <c r="F38" s="86"/>
      <c r="G38" s="86"/>
      <c r="H38" s="86"/>
      <c r="I38" s="10"/>
      <c r="K38" s="69"/>
      <c r="L38" s="2">
        <v>45071</v>
      </c>
      <c r="M38" s="70">
        <v>-203200</v>
      </c>
      <c r="N38" s="1" t="s">
        <v>1830</v>
      </c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86"/>
      <c r="D39" s="86"/>
      <c r="E39" s="91">
        <f t="shared" si="0"/>
        <v>41383000</v>
      </c>
      <c r="F39" s="86"/>
      <c r="G39" s="86"/>
      <c r="H39" s="86"/>
      <c r="I39" s="10"/>
      <c r="K39" s="69"/>
      <c r="L39" s="2">
        <v>45072</v>
      </c>
      <c r="M39" s="70">
        <v>-200000</v>
      </c>
      <c r="N39" s="1" t="s">
        <v>1831</v>
      </c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86"/>
      <c r="D40" s="86"/>
      <c r="E40" s="91">
        <f t="shared" si="0"/>
        <v>41383000</v>
      </c>
      <c r="F40" s="86"/>
      <c r="G40" s="86"/>
      <c r="H40" s="86"/>
      <c r="I40" s="10"/>
      <c r="K40" s="69"/>
      <c r="L40" s="2">
        <v>45079</v>
      </c>
      <c r="M40" s="70">
        <v>-200000</v>
      </c>
      <c r="N40" s="1" t="s">
        <v>1842</v>
      </c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86"/>
      <c r="D41" s="86"/>
      <c r="E41" s="91">
        <f t="shared" si="0"/>
        <v>41383000</v>
      </c>
      <c r="F41" s="86"/>
      <c r="G41" s="86"/>
      <c r="H41" s="86"/>
      <c r="I41" s="10"/>
      <c r="L41" s="47">
        <v>45170</v>
      </c>
      <c r="M41" s="70">
        <v>-66000</v>
      </c>
      <c r="N41" s="1" t="s">
        <v>1900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86"/>
      <c r="D42" s="86"/>
      <c r="E42" s="91">
        <f t="shared" si="0"/>
        <v>41383000</v>
      </c>
      <c r="F42" s="86"/>
      <c r="G42" s="86"/>
      <c r="H42" s="86"/>
      <c r="I42" s="10"/>
      <c r="L42" s="69"/>
      <c r="M42" s="69"/>
      <c r="N42" s="69"/>
      <c r="O42" s="69"/>
      <c r="P42" s="69"/>
      <c r="Q42" s="70"/>
      <c r="R42" s="7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86"/>
      <c r="D43" s="86"/>
      <c r="E43" s="91">
        <f t="shared" si="0"/>
        <v>41383000</v>
      </c>
      <c r="F43" s="86"/>
      <c r="G43" s="86"/>
      <c r="H43" s="86"/>
      <c r="I43" s="10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86"/>
      <c r="D44" s="86"/>
      <c r="E44" s="91">
        <f t="shared" si="0"/>
        <v>41383000</v>
      </c>
      <c r="F44" s="86"/>
      <c r="G44" s="86"/>
      <c r="H44" s="86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86"/>
      <c r="D45" s="86"/>
      <c r="E45" s="91">
        <f t="shared" si="0"/>
        <v>41383000</v>
      </c>
      <c r="F45" s="90"/>
      <c r="G45" s="90"/>
      <c r="H45" s="86"/>
      <c r="I45" s="10"/>
      <c r="K45" s="69"/>
      <c r="L45" s="69"/>
      <c r="M45" s="69"/>
      <c r="N45" s="72"/>
      <c r="O45" s="69"/>
      <c r="P45" s="70"/>
      <c r="Q45" s="70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86"/>
      <c r="D46" s="86"/>
      <c r="E46" s="91">
        <f t="shared" si="0"/>
        <v>41383000</v>
      </c>
      <c r="F46" s="86"/>
      <c r="G46" s="86"/>
      <c r="H46" s="86"/>
      <c r="I46" s="10"/>
      <c r="K46" s="69"/>
      <c r="L46" s="2">
        <v>45128</v>
      </c>
      <c r="M46" s="70">
        <v>-600000</v>
      </c>
      <c r="N46" s="34" t="s">
        <v>1869</v>
      </c>
      <c r="O46" s="69"/>
      <c r="P46" s="70"/>
      <c r="Q46" s="70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86"/>
      <c r="D47" s="86"/>
      <c r="E47" s="91">
        <f t="shared" si="0"/>
        <v>41383000</v>
      </c>
      <c r="F47" s="86"/>
      <c r="G47" s="86"/>
      <c r="H47" s="86"/>
      <c r="I47" s="10"/>
      <c r="J47" s="20"/>
      <c r="K47" s="70"/>
      <c r="L47" s="2">
        <v>45134</v>
      </c>
      <c r="M47" s="70">
        <v>-200000</v>
      </c>
      <c r="N47" s="34" t="s">
        <v>1870</v>
      </c>
      <c r="P47" s="20"/>
      <c r="R47" s="20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86"/>
      <c r="D48" s="86"/>
      <c r="E48" s="91">
        <f t="shared" si="0"/>
        <v>41383000</v>
      </c>
      <c r="F48" s="86"/>
      <c r="G48" s="86"/>
      <c r="H48" s="86"/>
      <c r="I48" s="10"/>
      <c r="J48" s="20"/>
      <c r="K48" s="70"/>
      <c r="L48" s="2">
        <v>45160</v>
      </c>
      <c r="M48" s="70">
        <v>-500000</v>
      </c>
      <c r="N48" s="10" t="s">
        <v>1889</v>
      </c>
      <c r="P48" s="20"/>
      <c r="Q48" s="4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86"/>
      <c r="D49" s="86"/>
      <c r="E49" s="91">
        <f t="shared" si="0"/>
        <v>41383000</v>
      </c>
      <c r="F49" s="86"/>
      <c r="G49" s="86"/>
      <c r="H49" s="86"/>
      <c r="I49" s="10"/>
      <c r="J49" s="20"/>
      <c r="K49" s="70"/>
      <c r="L49" s="2">
        <v>45160</v>
      </c>
      <c r="M49" s="70">
        <v>-500000</v>
      </c>
      <c r="N49" s="10" t="s">
        <v>1890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86"/>
      <c r="D50" s="86"/>
      <c r="E50" s="91">
        <f t="shared" si="0"/>
        <v>41383000</v>
      </c>
      <c r="F50" s="86"/>
      <c r="G50" s="86"/>
      <c r="H50" s="86"/>
      <c r="I50" s="10"/>
      <c r="J50" s="20"/>
      <c r="K50" s="70"/>
      <c r="L50" s="47">
        <v>45163</v>
      </c>
      <c r="M50" s="70">
        <v>-480000</v>
      </c>
      <c r="N50" s="69" t="s">
        <v>1895</v>
      </c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86"/>
      <c r="D51" s="86"/>
      <c r="E51" s="91">
        <f t="shared" si="0"/>
        <v>41383000</v>
      </c>
      <c r="F51" s="86"/>
      <c r="G51" s="86"/>
      <c r="H51" s="86"/>
      <c r="I51" s="10"/>
      <c r="K51" s="69"/>
      <c r="L51" s="47">
        <v>45163</v>
      </c>
      <c r="M51" s="70">
        <v>-9000</v>
      </c>
      <c r="N51" s="10" t="s">
        <v>1896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86"/>
      <c r="D52" s="86"/>
      <c r="E52" s="91">
        <f t="shared" si="0"/>
        <v>41383000</v>
      </c>
      <c r="F52" s="86"/>
      <c r="G52" s="86"/>
      <c r="H52" s="86">
        <v>1050000</v>
      </c>
      <c r="I52" s="10" t="s">
        <v>1739</v>
      </c>
      <c r="J52" s="1" t="s">
        <v>1835</v>
      </c>
      <c r="K52" s="69"/>
      <c r="L52" s="47">
        <v>45170</v>
      </c>
      <c r="M52" s="70">
        <v>-500000</v>
      </c>
      <c r="N52" s="10" t="s">
        <v>1901</v>
      </c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86"/>
      <c r="D53" s="86"/>
      <c r="E53" s="91">
        <f t="shared" si="0"/>
        <v>41383000</v>
      </c>
      <c r="F53" s="86"/>
      <c r="G53" s="86"/>
      <c r="H53" s="86"/>
      <c r="K53" s="69"/>
      <c r="L53" s="47">
        <v>45173</v>
      </c>
      <c r="M53" s="70">
        <v>-40000</v>
      </c>
      <c r="N53" s="69" t="s">
        <v>1895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86"/>
      <c r="D54" s="86"/>
      <c r="E54" s="91">
        <f t="shared" si="0"/>
        <v>41383000</v>
      </c>
      <c r="F54" s="86"/>
      <c r="G54" s="86"/>
      <c r="H54" s="87"/>
      <c r="K54" s="69"/>
      <c r="L54" s="47">
        <v>45173</v>
      </c>
      <c r="M54" s="70">
        <v>-244000</v>
      </c>
      <c r="N54" s="10" t="s">
        <v>1902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86"/>
      <c r="D55" s="86"/>
      <c r="E55" s="91">
        <f t="shared" si="0"/>
        <v>41383000</v>
      </c>
      <c r="F55" s="86"/>
      <c r="G55" s="86"/>
      <c r="H55" s="87"/>
      <c r="J55" s="10"/>
      <c r="K55" s="69"/>
      <c r="L55" s="47">
        <v>45183</v>
      </c>
      <c r="M55" s="70">
        <v>-140000</v>
      </c>
      <c r="N55" s="19" t="s">
        <v>1905</v>
      </c>
      <c r="O55" s="76"/>
      <c r="P55" s="76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86"/>
      <c r="D56" s="86"/>
      <c r="E56" s="91">
        <f t="shared" si="0"/>
        <v>41383000</v>
      </c>
      <c r="F56" s="86"/>
      <c r="G56" s="86"/>
      <c r="H56" s="87"/>
      <c r="K56" s="69"/>
      <c r="L56" s="47">
        <v>45194</v>
      </c>
      <c r="M56" s="70">
        <v>-25100</v>
      </c>
      <c r="N56" s="10" t="s">
        <v>1907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86"/>
      <c r="D57" s="86"/>
      <c r="E57" s="91">
        <f t="shared" si="0"/>
        <v>41383000</v>
      </c>
      <c r="F57" s="86"/>
      <c r="G57" s="86"/>
      <c r="H57" s="87"/>
      <c r="J57" s="10"/>
      <c r="K57" s="69"/>
      <c r="L57" s="47">
        <v>45230</v>
      </c>
      <c r="M57" s="70">
        <v>-7300</v>
      </c>
      <c r="N57" s="10" t="s">
        <v>1933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87"/>
      <c r="D58" s="87"/>
      <c r="E58" s="92">
        <f t="shared" si="0"/>
        <v>41383000</v>
      </c>
      <c r="F58" s="86"/>
      <c r="G58" s="86"/>
      <c r="H58" s="87"/>
      <c r="J58" s="10"/>
      <c r="K58" s="69"/>
      <c r="L58" s="47">
        <v>45233</v>
      </c>
      <c r="M58" s="70">
        <v>-10000</v>
      </c>
      <c r="N58" s="69" t="s">
        <v>1938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87"/>
      <c r="D59" s="87"/>
      <c r="E59" s="91">
        <f t="shared" si="0"/>
        <v>41383000</v>
      </c>
      <c r="F59" s="86"/>
      <c r="G59" s="86"/>
      <c r="H59" s="87"/>
      <c r="J59" s="10"/>
      <c r="K59" s="69"/>
      <c r="L59" s="47">
        <v>45233</v>
      </c>
      <c r="M59" s="70">
        <v>-10000</v>
      </c>
      <c r="N59" s="69" t="s">
        <v>1938</v>
      </c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90"/>
      <c r="D60" s="90"/>
      <c r="E60" s="91">
        <f t="shared" si="0"/>
        <v>41383000</v>
      </c>
      <c r="F60" s="90"/>
      <c r="G60" s="90"/>
      <c r="H60" s="87"/>
      <c r="J60" s="10"/>
      <c r="K60" s="69"/>
      <c r="L60" s="47">
        <v>45233</v>
      </c>
      <c r="M60" s="70">
        <v>-10400</v>
      </c>
      <c r="N60" s="10" t="s">
        <v>1940</v>
      </c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87"/>
      <c r="D61" s="87"/>
      <c r="E61" s="91">
        <f t="shared" si="0"/>
        <v>41383000</v>
      </c>
      <c r="F61" s="86"/>
      <c r="G61" s="86"/>
      <c r="H61" s="87"/>
      <c r="J61" s="10"/>
      <c r="K61" s="69"/>
      <c r="L61" s="47">
        <v>45239</v>
      </c>
      <c r="M61" s="70">
        <v>-100000</v>
      </c>
      <c r="N61" s="1" t="s">
        <v>1943</v>
      </c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87"/>
      <c r="D62" s="87"/>
      <c r="E62" s="91">
        <f t="shared" si="0"/>
        <v>41383000</v>
      </c>
      <c r="F62" s="86"/>
      <c r="G62" s="86"/>
      <c r="H62" s="87"/>
      <c r="J62" s="10"/>
      <c r="K62" s="69"/>
      <c r="L62" s="47">
        <v>45251</v>
      </c>
      <c r="M62" s="70">
        <v>-13000</v>
      </c>
      <c r="N62" s="69" t="s">
        <v>1938</v>
      </c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93"/>
      <c r="D63" s="93">
        <v>-21000</v>
      </c>
      <c r="E63" s="92">
        <f t="shared" si="0"/>
        <v>41362000</v>
      </c>
      <c r="F63" s="93"/>
      <c r="G63" s="93"/>
      <c r="H63" s="93"/>
      <c r="I63" s="44" t="s">
        <v>263</v>
      </c>
      <c r="K63" s="17"/>
      <c r="L63" s="47">
        <v>45254</v>
      </c>
      <c r="M63" s="70">
        <v>-15000</v>
      </c>
      <c r="N63" s="10" t="s">
        <v>1939</v>
      </c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86"/>
      <c r="D64" s="86"/>
      <c r="E64" s="91">
        <f t="shared" si="0"/>
        <v>41362000</v>
      </c>
      <c r="F64" s="86"/>
      <c r="G64" s="86"/>
      <c r="H64" s="86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87"/>
      <c r="D65" s="87">
        <v>-40000000</v>
      </c>
      <c r="E65" s="91">
        <f t="shared" si="0"/>
        <v>1362000</v>
      </c>
      <c r="F65" s="87"/>
      <c r="G65" s="87"/>
      <c r="H65" s="87"/>
      <c r="I65" s="1" t="s">
        <v>557</v>
      </c>
      <c r="K65" s="16"/>
      <c r="L65" s="69"/>
      <c r="M65" s="69"/>
      <c r="N65" s="69"/>
      <c r="O65" s="69"/>
      <c r="P65" s="69"/>
      <c r="Q65" s="69"/>
      <c r="R65" s="69"/>
    </row>
    <row r="66" spans="3:18">
      <c r="C66" s="87"/>
      <c r="D66" s="94"/>
      <c r="E66" s="92">
        <f t="shared" si="0"/>
        <v>1362000</v>
      </c>
      <c r="F66" s="87"/>
      <c r="G66" s="87"/>
      <c r="H66" s="87"/>
      <c r="I66" s="2" t="s">
        <v>1772</v>
      </c>
      <c r="L66" s="69"/>
      <c r="M66" s="69"/>
      <c r="N66" s="69"/>
      <c r="O66" s="69"/>
      <c r="P66" s="69"/>
      <c r="Q66" s="69"/>
      <c r="R66" s="69"/>
    </row>
    <row r="67" spans="3:18">
      <c r="C67" s="87"/>
      <c r="D67" s="86"/>
      <c r="E67" s="91">
        <f t="shared" si="0"/>
        <v>1362000</v>
      </c>
      <c r="F67" s="87"/>
      <c r="G67" s="87"/>
      <c r="H67" s="87"/>
      <c r="J67" s="4"/>
      <c r="L67" s="69" t="s">
        <v>1953</v>
      </c>
      <c r="M67" s="69"/>
      <c r="N67" s="69"/>
      <c r="O67" s="69"/>
      <c r="P67" s="69"/>
      <c r="Q67" s="69"/>
      <c r="R67" s="69"/>
    </row>
    <row r="68" spans="3:18">
      <c r="C68" s="87"/>
      <c r="D68" s="87"/>
      <c r="E68" s="91">
        <f t="shared" si="0"/>
        <v>1362000</v>
      </c>
      <c r="F68" s="87"/>
      <c r="G68" s="87"/>
      <c r="H68" s="87"/>
      <c r="J68" s="4"/>
      <c r="K68" s="2"/>
      <c r="L68" s="69" t="s">
        <v>1956</v>
      </c>
      <c r="M68" s="69">
        <v>24</v>
      </c>
      <c r="N68" s="70">
        <v>100000</v>
      </c>
      <c r="O68" s="70">
        <f>M68*N68</f>
        <v>2400000</v>
      </c>
      <c r="P68" s="69"/>
      <c r="Q68" s="69"/>
      <c r="R68" s="69"/>
    </row>
    <row r="69" spans="3:18">
      <c r="C69" s="87"/>
      <c r="D69" s="87"/>
      <c r="E69" s="92">
        <f t="shared" ref="E69:E70" si="1">E68+C69+D69</f>
        <v>1362000</v>
      </c>
      <c r="F69" s="87"/>
      <c r="G69" s="87"/>
      <c r="H69" s="87"/>
      <c r="J69" s="32"/>
      <c r="K69" s="17"/>
      <c r="L69" s="69" t="s">
        <v>1955</v>
      </c>
      <c r="M69" s="69">
        <v>15</v>
      </c>
      <c r="N69" s="70">
        <v>150000</v>
      </c>
      <c r="O69" s="70">
        <f t="shared" ref="O69:O70" si="2">M69*N69</f>
        <v>2250000</v>
      </c>
      <c r="P69" s="69"/>
      <c r="Q69" s="69"/>
      <c r="R69" s="69"/>
    </row>
    <row r="70" spans="3:18">
      <c r="C70" s="87"/>
      <c r="D70" s="87"/>
      <c r="E70" s="91">
        <f t="shared" si="1"/>
        <v>1362000</v>
      </c>
      <c r="F70" s="87"/>
      <c r="G70" s="87"/>
      <c r="H70" s="87"/>
      <c r="J70" s="32"/>
      <c r="K70" s="17"/>
      <c r="L70" s="16" t="s">
        <v>1955</v>
      </c>
      <c r="M70" s="1">
        <v>12</v>
      </c>
      <c r="N70" s="70">
        <v>150000</v>
      </c>
      <c r="O70" s="70">
        <f t="shared" si="2"/>
        <v>1800000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" t="s">
        <v>1954</v>
      </c>
      <c r="M71" s="1">
        <v>1</v>
      </c>
      <c r="N71" s="20">
        <v>60000</v>
      </c>
      <c r="O71" s="20">
        <f>M71*N71</f>
        <v>60000</v>
      </c>
    </row>
    <row r="72" spans="3:18">
      <c r="C72" s="4"/>
      <c r="D72" s="4"/>
      <c r="E72" s="8"/>
      <c r="F72" s="4"/>
      <c r="G72" s="4"/>
      <c r="H72" s="17"/>
      <c r="J72" s="32"/>
      <c r="K72" s="17"/>
      <c r="O72" s="20">
        <f>SUM(O68:O71)</f>
        <v>6510000</v>
      </c>
    </row>
    <row r="73" spans="3:18">
      <c r="C73" s="4"/>
      <c r="D73" s="4"/>
      <c r="E73" s="8"/>
      <c r="F73" s="4"/>
      <c r="G73" s="4"/>
      <c r="J73" s="32"/>
      <c r="K73" s="17"/>
      <c r="L73" s="20"/>
      <c r="O73" s="20">
        <v>-6000000</v>
      </c>
      <c r="P73" s="2">
        <v>45244</v>
      </c>
      <c r="Q73" s="10" t="s">
        <v>1962</v>
      </c>
      <c r="R73" s="10"/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f>SUM(O72:O73)</f>
        <v>510000</v>
      </c>
      <c r="P74" s="1" t="s">
        <v>1964</v>
      </c>
    </row>
    <row r="75" spans="3:18">
      <c r="C75" s="4"/>
      <c r="D75" s="4"/>
      <c r="E75" s="8"/>
      <c r="F75" s="4"/>
      <c r="G75" s="4"/>
      <c r="J75" s="10"/>
      <c r="K75" s="17"/>
      <c r="L75" s="16" t="s">
        <v>1955</v>
      </c>
      <c r="M75" s="10">
        <v>21</v>
      </c>
      <c r="N75" s="70">
        <v>150000</v>
      </c>
      <c r="O75" s="20">
        <f>M75*N75</f>
        <v>3150000</v>
      </c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  <c r="O76" s="20">
        <f>SUM(O74:O75)</f>
        <v>3660000</v>
      </c>
    </row>
    <row r="77" spans="3:18">
      <c r="E77" s="7"/>
      <c r="H77" s="17"/>
      <c r="I77" s="10"/>
      <c r="J77" s="10"/>
      <c r="K77" s="17"/>
      <c r="L77" s="10"/>
      <c r="M77" s="10"/>
      <c r="O77" s="20">
        <v>-1500000</v>
      </c>
      <c r="P77" s="2">
        <v>45260</v>
      </c>
      <c r="Q77" s="1" t="s">
        <v>711</v>
      </c>
    </row>
    <row r="78" spans="3:18">
      <c r="E78" s="7"/>
      <c r="H78" s="17"/>
      <c r="I78" s="10"/>
      <c r="J78" s="10"/>
      <c r="K78" s="17"/>
      <c r="L78" s="10"/>
      <c r="M78" s="10"/>
      <c r="O78" s="55">
        <f>SUM(O76:O77)</f>
        <v>2160000</v>
      </c>
      <c r="P78" s="19" t="s">
        <v>1957</v>
      </c>
    </row>
    <row r="79" spans="3:18">
      <c r="E79" s="7"/>
      <c r="H79" s="17"/>
      <c r="I79" s="10"/>
      <c r="J79" s="10"/>
      <c r="K79" s="17"/>
      <c r="L79" s="10"/>
      <c r="M79" s="10"/>
      <c r="O79" s="20">
        <v>-2160000</v>
      </c>
      <c r="P79" s="2">
        <v>45260</v>
      </c>
      <c r="Q79" s="1" t="s">
        <v>1963</v>
      </c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  <drawing r:id="rId2"/>
</worksheet>
</file>

<file path=xl/worksheets/sheet98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I10" sqref="I10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88"/>
      <c r="D4" s="88"/>
      <c r="E4" s="89">
        <v>41383000</v>
      </c>
      <c r="F4" s="88">
        <v>0</v>
      </c>
      <c r="G4" s="88"/>
      <c r="H4" s="88">
        <v>-2830600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90"/>
      <c r="D5" s="90"/>
      <c r="E5" s="91">
        <f t="shared" ref="E5:E68" si="0">E4+C5+D5</f>
        <v>41383000</v>
      </c>
      <c r="F5" s="90"/>
      <c r="G5" s="90"/>
      <c r="H5" s="90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45691</v>
      </c>
      <c r="C6" s="86"/>
      <c r="D6" s="86"/>
      <c r="E6" s="91">
        <f t="shared" si="0"/>
        <v>41383000</v>
      </c>
      <c r="F6" s="86"/>
      <c r="G6" s="86"/>
      <c r="H6" s="86">
        <v>800000</v>
      </c>
      <c r="I6" s="1" t="s">
        <v>2182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45698</v>
      </c>
      <c r="C7" s="86"/>
      <c r="D7" s="86"/>
      <c r="E7" s="91">
        <f t="shared" si="0"/>
        <v>41383000</v>
      </c>
      <c r="F7" s="86"/>
      <c r="G7" s="86"/>
      <c r="H7" s="87">
        <v>400000</v>
      </c>
      <c r="I7" s="1" t="s">
        <v>2183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45698</v>
      </c>
      <c r="C8" s="86">
        <v>800000</v>
      </c>
      <c r="D8" s="86"/>
      <c r="E8" s="91">
        <f t="shared" si="0"/>
        <v>42183000</v>
      </c>
      <c r="F8" s="86"/>
      <c r="G8" s="86"/>
      <c r="H8" s="86"/>
      <c r="I8" s="1" t="s">
        <v>2183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45335</v>
      </c>
      <c r="C9" s="86"/>
      <c r="D9" s="86"/>
      <c r="E9" s="91">
        <f t="shared" si="0"/>
        <v>42183000</v>
      </c>
      <c r="F9" s="86"/>
      <c r="G9" s="86"/>
      <c r="H9" s="86">
        <v>-91900</v>
      </c>
      <c r="I9" s="10" t="s">
        <v>62</v>
      </c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45706</v>
      </c>
      <c r="C10" s="86">
        <v>400000</v>
      </c>
      <c r="D10" s="86"/>
      <c r="E10" s="91">
        <f t="shared" si="0"/>
        <v>42583000</v>
      </c>
      <c r="F10" s="86"/>
      <c r="G10" s="86"/>
      <c r="H10" s="86"/>
      <c r="I10" s="1" t="s">
        <v>2185</v>
      </c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45341</v>
      </c>
      <c r="C11" s="86"/>
      <c r="D11" s="86">
        <v>-100000</v>
      </c>
      <c r="E11" s="91">
        <f t="shared" si="0"/>
        <v>42483000</v>
      </c>
      <c r="F11" s="86"/>
      <c r="G11" s="86"/>
      <c r="H11" s="86"/>
      <c r="I11" s="1" t="s">
        <v>2187</v>
      </c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45341</v>
      </c>
      <c r="C12" s="86"/>
      <c r="D12" s="86"/>
      <c r="E12" s="91">
        <f t="shared" si="0"/>
        <v>42483000</v>
      </c>
      <c r="F12" s="86"/>
      <c r="G12" s="86"/>
      <c r="H12" s="86">
        <v>100000</v>
      </c>
      <c r="I12" s="1" t="s">
        <v>2187</v>
      </c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32">
        <v>45708</v>
      </c>
      <c r="C13" s="86"/>
      <c r="D13" s="86">
        <v>-32250</v>
      </c>
      <c r="E13" s="91">
        <f t="shared" si="0"/>
        <v>42450750</v>
      </c>
      <c r="F13" s="86"/>
      <c r="G13" s="86"/>
      <c r="H13" s="86"/>
      <c r="I13" s="1" t="s">
        <v>2188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45714</v>
      </c>
      <c r="C14" s="86">
        <v>500000</v>
      </c>
      <c r="D14" s="86"/>
      <c r="E14" s="91">
        <f t="shared" si="0"/>
        <v>42950750</v>
      </c>
      <c r="F14" s="86"/>
      <c r="G14" s="86"/>
      <c r="H14" s="86"/>
      <c r="I14" s="1" t="s">
        <v>2189</v>
      </c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45715</v>
      </c>
      <c r="C15" s="86"/>
      <c r="D15" s="86"/>
      <c r="E15" s="91">
        <f t="shared" si="0"/>
        <v>42950750</v>
      </c>
      <c r="F15" s="86"/>
      <c r="G15" s="86"/>
      <c r="H15" s="86">
        <v>-280800</v>
      </c>
      <c r="I15" s="10" t="s">
        <v>917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45715</v>
      </c>
      <c r="C16" s="86"/>
      <c r="D16" s="86"/>
      <c r="E16" s="91">
        <f t="shared" si="0"/>
        <v>42950750</v>
      </c>
      <c r="F16" s="86"/>
      <c r="G16" s="86"/>
      <c r="H16" s="86">
        <v>-413300</v>
      </c>
      <c r="I16" s="10" t="s">
        <v>632</v>
      </c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45715</v>
      </c>
      <c r="C17" s="86"/>
      <c r="D17" s="86"/>
      <c r="E17" s="91">
        <f t="shared" si="0"/>
        <v>42950750</v>
      </c>
      <c r="F17" s="86"/>
      <c r="G17" s="86"/>
      <c r="H17" s="86">
        <v>-413300</v>
      </c>
      <c r="I17" s="1" t="s">
        <v>2208</v>
      </c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45715</v>
      </c>
      <c r="C18" s="86">
        <v>27400</v>
      </c>
      <c r="D18" s="86"/>
      <c r="E18" s="91">
        <f t="shared" si="0"/>
        <v>42978150</v>
      </c>
      <c r="F18" s="86"/>
      <c r="G18" s="86"/>
      <c r="H18" s="17"/>
      <c r="I18" s="10" t="s">
        <v>529</v>
      </c>
      <c r="J18" s="50"/>
      <c r="K18" s="69"/>
      <c r="L18" s="70"/>
      <c r="M18" s="73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/>
      <c r="C19" s="86"/>
      <c r="D19" s="86"/>
      <c r="E19" s="91">
        <f t="shared" si="0"/>
        <v>42978150</v>
      </c>
      <c r="F19" s="86"/>
      <c r="G19" s="86"/>
      <c r="H19" s="86"/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/>
      <c r="C20" s="17"/>
      <c r="D20" s="17"/>
      <c r="E20" s="91">
        <f t="shared" si="0"/>
        <v>42978150</v>
      </c>
      <c r="F20" s="86"/>
      <c r="G20" s="86"/>
      <c r="H20" s="17">
        <v>-2000000</v>
      </c>
      <c r="I20" s="10" t="s">
        <v>41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/>
      <c r="C21" s="86"/>
      <c r="D21" s="86">
        <v>-2000000</v>
      </c>
      <c r="E21" s="91">
        <f t="shared" si="0"/>
        <v>40978150</v>
      </c>
      <c r="F21" s="86"/>
      <c r="G21" s="86"/>
      <c r="H21" s="17"/>
      <c r="I21" s="10" t="s">
        <v>42</v>
      </c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/>
      <c r="C22" s="86"/>
      <c r="D22" s="86"/>
      <c r="E22" s="91">
        <f t="shared" si="0"/>
        <v>40978150</v>
      </c>
      <c r="F22" s="86"/>
      <c r="G22" s="86"/>
      <c r="H22" s="86"/>
      <c r="I22" s="10"/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8" t="s">
        <v>47</v>
      </c>
      <c r="C23" s="22"/>
      <c r="D23" s="22"/>
      <c r="E23" s="89">
        <f t="shared" si="0"/>
        <v>40978150</v>
      </c>
      <c r="F23" s="88"/>
      <c r="G23" s="88"/>
      <c r="H23" s="22">
        <f>SUM(H4:H22)</f>
        <v>-4729900</v>
      </c>
      <c r="I23" s="10"/>
      <c r="J23" s="50"/>
      <c r="K23" s="70"/>
      <c r="L23" s="47"/>
      <c r="M23" s="73"/>
      <c r="N23" s="72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/>
      <c r="C24" s="86"/>
      <c r="D24" s="86"/>
      <c r="E24" s="91">
        <f t="shared" si="0"/>
        <v>40978150</v>
      </c>
      <c r="F24" s="86"/>
      <c r="G24" s="86"/>
      <c r="H24" s="17"/>
      <c r="I24" s="10"/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/>
      <c r="C25" s="86"/>
      <c r="D25" s="86"/>
      <c r="E25" s="91">
        <f t="shared" si="0"/>
        <v>40978150</v>
      </c>
      <c r="F25" s="86"/>
      <c r="G25" s="86"/>
      <c r="H25" s="86"/>
      <c r="I25" s="10"/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/>
      <c r="C26" s="86"/>
      <c r="D26" s="86"/>
      <c r="E26" s="91">
        <f t="shared" si="0"/>
        <v>40978150</v>
      </c>
      <c r="F26" s="86"/>
      <c r="G26" s="86"/>
      <c r="H26" s="86"/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/>
      <c r="C27" s="86"/>
      <c r="D27" s="86"/>
      <c r="E27" s="91">
        <f t="shared" si="0"/>
        <v>40978150</v>
      </c>
      <c r="F27" s="86"/>
      <c r="G27" s="86"/>
      <c r="H27" s="86"/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/>
      <c r="C28" s="17"/>
      <c r="D28" s="17"/>
      <c r="E28" s="91">
        <f t="shared" si="0"/>
        <v>40978150</v>
      </c>
      <c r="F28" s="86"/>
      <c r="G28" s="86"/>
      <c r="H28" s="86"/>
      <c r="I28" s="10"/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/>
      <c r="C29" s="86"/>
      <c r="D29" s="86"/>
      <c r="E29" s="91">
        <f t="shared" si="0"/>
        <v>40978150</v>
      </c>
      <c r="F29" s="86"/>
      <c r="G29" s="86"/>
      <c r="H29" s="87"/>
      <c r="I29" s="10"/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86"/>
      <c r="D30" s="86"/>
      <c r="E30" s="91">
        <f t="shared" si="0"/>
        <v>40978150</v>
      </c>
      <c r="F30" s="86"/>
      <c r="G30" s="86"/>
      <c r="H30" s="86"/>
      <c r="I30" s="10"/>
      <c r="L30" s="2">
        <v>45341</v>
      </c>
      <c r="M30" s="20">
        <v>10000000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86"/>
      <c r="D31" s="86"/>
      <c r="E31" s="91">
        <f t="shared" si="0"/>
        <v>40978150</v>
      </c>
      <c r="F31" s="86"/>
      <c r="G31" s="86"/>
      <c r="H31" s="87"/>
      <c r="I31" s="10"/>
      <c r="L31" s="2">
        <v>45372</v>
      </c>
      <c r="M31" s="20">
        <v>6000000</v>
      </c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86"/>
      <c r="D32" s="86"/>
      <c r="E32" s="91">
        <f t="shared" si="0"/>
        <v>40978150</v>
      </c>
      <c r="F32" s="86"/>
      <c r="G32" s="86"/>
      <c r="H32" s="86"/>
      <c r="I32" s="10"/>
      <c r="L32" s="85">
        <v>45398</v>
      </c>
      <c r="M32" s="70">
        <v>4000000</v>
      </c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86"/>
      <c r="D33" s="86"/>
      <c r="E33" s="91">
        <f t="shared" si="0"/>
        <v>40978150</v>
      </c>
      <c r="F33" s="86"/>
      <c r="G33" s="86"/>
      <c r="H33" s="86"/>
      <c r="I33" s="10"/>
      <c r="J33" s="20"/>
      <c r="L33" s="2">
        <v>45442</v>
      </c>
      <c r="M33" s="70">
        <v>4000000</v>
      </c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86"/>
      <c r="D34" s="86"/>
      <c r="E34" s="91">
        <f t="shared" si="0"/>
        <v>40978150</v>
      </c>
      <c r="F34" s="86"/>
      <c r="G34" s="86"/>
      <c r="H34" s="86"/>
      <c r="I34" s="10"/>
      <c r="J34" s="20"/>
      <c r="L34" s="2">
        <v>45481</v>
      </c>
      <c r="M34" s="50">
        <v>4816000</v>
      </c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86"/>
      <c r="D35" s="86"/>
      <c r="E35" s="91">
        <f t="shared" si="0"/>
        <v>40978150</v>
      </c>
      <c r="F35" s="86"/>
      <c r="G35" s="86"/>
      <c r="H35" s="86"/>
      <c r="J35" s="20"/>
      <c r="L35" s="2">
        <v>45565</v>
      </c>
      <c r="M35" s="50">
        <v>1000000</v>
      </c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86"/>
      <c r="D36" s="86"/>
      <c r="E36" s="91">
        <f t="shared" si="0"/>
        <v>40978150</v>
      </c>
      <c r="F36" s="86"/>
      <c r="G36" s="86"/>
      <c r="H36" s="86"/>
      <c r="I36" s="10"/>
      <c r="J36" s="20"/>
      <c r="K36" s="70"/>
      <c r="M36" s="53">
        <f>SUM(M27:M35)</f>
        <v>69816000</v>
      </c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86"/>
      <c r="D37" s="86"/>
      <c r="E37" s="91">
        <f t="shared" si="0"/>
        <v>40978150</v>
      </c>
      <c r="F37" s="86"/>
      <c r="G37" s="86"/>
      <c r="H37" s="86"/>
      <c r="I37" s="10"/>
      <c r="J37" s="20"/>
      <c r="K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86"/>
      <c r="D38" s="86"/>
      <c r="E38" s="91">
        <f t="shared" si="0"/>
        <v>40978150</v>
      </c>
      <c r="F38" s="86"/>
      <c r="G38" s="86"/>
      <c r="H38" s="86"/>
      <c r="I38" s="10"/>
      <c r="K38" s="69"/>
      <c r="L38" s="2">
        <v>45071</v>
      </c>
      <c r="M38" s="70">
        <v>-203200</v>
      </c>
      <c r="N38" s="1" t="s">
        <v>1830</v>
      </c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86"/>
      <c r="D39" s="86"/>
      <c r="E39" s="91">
        <f t="shared" si="0"/>
        <v>40978150</v>
      </c>
      <c r="F39" s="86"/>
      <c r="G39" s="86"/>
      <c r="H39" s="86"/>
      <c r="I39" s="10"/>
      <c r="K39" s="69"/>
      <c r="L39" s="2">
        <v>45072</v>
      </c>
      <c r="M39" s="70">
        <v>-200000</v>
      </c>
      <c r="N39" s="1" t="s">
        <v>1831</v>
      </c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86"/>
      <c r="D40" s="86"/>
      <c r="E40" s="91">
        <f t="shared" si="0"/>
        <v>40978150</v>
      </c>
      <c r="F40" s="86"/>
      <c r="G40" s="86"/>
      <c r="H40" s="86"/>
      <c r="I40" s="10"/>
      <c r="K40" s="69"/>
      <c r="L40" s="2">
        <v>45079</v>
      </c>
      <c r="M40" s="70">
        <v>-200000</v>
      </c>
      <c r="N40" s="1" t="s">
        <v>1842</v>
      </c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86"/>
      <c r="D41" s="86"/>
      <c r="E41" s="91">
        <f t="shared" si="0"/>
        <v>40978150</v>
      </c>
      <c r="F41" s="86"/>
      <c r="G41" s="86"/>
      <c r="H41" s="86"/>
      <c r="I41" s="10"/>
      <c r="L41" s="47">
        <v>45170</v>
      </c>
      <c r="M41" s="70">
        <v>-66000</v>
      </c>
      <c r="N41" s="1" t="s">
        <v>1900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86"/>
      <c r="D42" s="86"/>
      <c r="E42" s="91">
        <f t="shared" si="0"/>
        <v>40978150</v>
      </c>
      <c r="F42" s="86"/>
      <c r="G42" s="86"/>
      <c r="H42" s="86"/>
      <c r="I42" s="10"/>
      <c r="L42" s="69"/>
      <c r="M42" s="69"/>
      <c r="N42" s="69"/>
      <c r="O42" s="69"/>
      <c r="P42" s="69"/>
      <c r="Q42" s="70"/>
      <c r="R42" s="7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86"/>
      <c r="D43" s="86"/>
      <c r="E43" s="91">
        <f t="shared" si="0"/>
        <v>40978150</v>
      </c>
      <c r="F43" s="86"/>
      <c r="G43" s="86"/>
      <c r="H43" s="86"/>
      <c r="I43" s="10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86"/>
      <c r="D44" s="86"/>
      <c r="E44" s="91">
        <f t="shared" si="0"/>
        <v>40978150</v>
      </c>
      <c r="F44" s="86"/>
      <c r="G44" s="86"/>
      <c r="H44" s="86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86"/>
      <c r="D45" s="86"/>
      <c r="E45" s="91">
        <f t="shared" si="0"/>
        <v>40978150</v>
      </c>
      <c r="F45" s="90"/>
      <c r="G45" s="90"/>
      <c r="H45" s="86"/>
      <c r="I45" s="10"/>
      <c r="K45" s="69"/>
      <c r="L45" s="69"/>
      <c r="M45" s="69"/>
      <c r="N45" s="72"/>
      <c r="O45" s="69"/>
      <c r="P45" s="70"/>
      <c r="Q45" s="70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86"/>
      <c r="D46" s="86"/>
      <c r="E46" s="91">
        <f t="shared" si="0"/>
        <v>40978150</v>
      </c>
      <c r="F46" s="86"/>
      <c r="G46" s="86"/>
      <c r="H46" s="86"/>
      <c r="I46" s="10"/>
      <c r="K46" s="69"/>
      <c r="L46" s="2">
        <v>45128</v>
      </c>
      <c r="M46" s="70">
        <v>-600000</v>
      </c>
      <c r="N46" s="34" t="s">
        <v>1869</v>
      </c>
      <c r="O46" s="69"/>
      <c r="P46" s="70"/>
      <c r="Q46" s="70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86"/>
      <c r="D47" s="86"/>
      <c r="E47" s="91">
        <f t="shared" si="0"/>
        <v>40978150</v>
      </c>
      <c r="F47" s="86"/>
      <c r="G47" s="86"/>
      <c r="H47" s="86"/>
      <c r="I47" s="10"/>
      <c r="J47" s="20"/>
      <c r="K47" s="70"/>
      <c r="L47" s="2">
        <v>45134</v>
      </c>
      <c r="M47" s="70">
        <v>-200000</v>
      </c>
      <c r="N47" s="34" t="s">
        <v>1870</v>
      </c>
      <c r="P47" s="20"/>
      <c r="R47" s="20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86"/>
      <c r="D48" s="86"/>
      <c r="E48" s="91">
        <f t="shared" si="0"/>
        <v>40978150</v>
      </c>
      <c r="F48" s="86"/>
      <c r="G48" s="86"/>
      <c r="H48" s="86"/>
      <c r="I48" s="10"/>
      <c r="J48" s="20"/>
      <c r="K48" s="70"/>
      <c r="L48" s="2">
        <v>45160</v>
      </c>
      <c r="M48" s="70">
        <v>-500000</v>
      </c>
      <c r="N48" s="10" t="s">
        <v>1889</v>
      </c>
      <c r="P48" s="20"/>
      <c r="Q48" s="4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86"/>
      <c r="D49" s="86"/>
      <c r="E49" s="91">
        <f t="shared" si="0"/>
        <v>40978150</v>
      </c>
      <c r="F49" s="86"/>
      <c r="G49" s="86"/>
      <c r="H49" s="86"/>
      <c r="I49" s="10"/>
      <c r="J49" s="20"/>
      <c r="K49" s="70"/>
      <c r="L49" s="2">
        <v>45160</v>
      </c>
      <c r="M49" s="70">
        <v>-500000</v>
      </c>
      <c r="N49" s="10" t="s">
        <v>1890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86"/>
      <c r="D50" s="86"/>
      <c r="E50" s="91">
        <f t="shared" si="0"/>
        <v>40978150</v>
      </c>
      <c r="F50" s="86"/>
      <c r="G50" s="86"/>
      <c r="H50" s="86"/>
      <c r="I50" s="10"/>
      <c r="J50" s="20"/>
      <c r="K50" s="70"/>
      <c r="L50" s="47">
        <v>45163</v>
      </c>
      <c r="M50" s="70">
        <v>-480000</v>
      </c>
      <c r="N50" s="69" t="s">
        <v>1895</v>
      </c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86"/>
      <c r="D51" s="86"/>
      <c r="E51" s="91">
        <f t="shared" si="0"/>
        <v>40978150</v>
      </c>
      <c r="F51" s="86"/>
      <c r="G51" s="86"/>
      <c r="H51" s="86"/>
      <c r="I51" s="10"/>
      <c r="K51" s="69"/>
      <c r="L51" s="47">
        <v>45163</v>
      </c>
      <c r="M51" s="70">
        <v>-9000</v>
      </c>
      <c r="N51" s="10" t="s">
        <v>1896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86"/>
      <c r="D52" s="86"/>
      <c r="E52" s="91">
        <f t="shared" si="0"/>
        <v>40978150</v>
      </c>
      <c r="F52" s="86"/>
      <c r="G52" s="86"/>
      <c r="H52" s="86">
        <v>1050000</v>
      </c>
      <c r="I52" s="10" t="s">
        <v>1739</v>
      </c>
      <c r="J52" s="1" t="s">
        <v>1835</v>
      </c>
      <c r="K52" s="69"/>
      <c r="L52" s="47">
        <v>45170</v>
      </c>
      <c r="M52" s="70">
        <v>-500000</v>
      </c>
      <c r="N52" s="10" t="s">
        <v>1901</v>
      </c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86"/>
      <c r="D53" s="86"/>
      <c r="E53" s="91">
        <f t="shared" si="0"/>
        <v>40978150</v>
      </c>
      <c r="F53" s="86"/>
      <c r="G53" s="86"/>
      <c r="H53" s="86"/>
      <c r="K53" s="69"/>
      <c r="L53" s="47">
        <v>45173</v>
      </c>
      <c r="M53" s="70">
        <v>-40000</v>
      </c>
      <c r="N53" s="69" t="s">
        <v>1895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86"/>
      <c r="D54" s="86"/>
      <c r="E54" s="91">
        <f t="shared" si="0"/>
        <v>40978150</v>
      </c>
      <c r="F54" s="86"/>
      <c r="G54" s="86"/>
      <c r="H54" s="87"/>
      <c r="K54" s="69"/>
      <c r="L54" s="47">
        <v>45173</v>
      </c>
      <c r="M54" s="70">
        <v>-244000</v>
      </c>
      <c r="N54" s="10" t="s">
        <v>1902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86"/>
      <c r="D55" s="86"/>
      <c r="E55" s="91">
        <f t="shared" si="0"/>
        <v>40978150</v>
      </c>
      <c r="F55" s="86"/>
      <c r="G55" s="86"/>
      <c r="H55" s="87"/>
      <c r="J55" s="10"/>
      <c r="K55" s="69"/>
      <c r="L55" s="47">
        <v>45183</v>
      </c>
      <c r="M55" s="70">
        <v>-140000</v>
      </c>
      <c r="N55" s="19" t="s">
        <v>1905</v>
      </c>
      <c r="O55" s="76"/>
      <c r="P55" s="76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86"/>
      <c r="D56" s="86"/>
      <c r="E56" s="91">
        <f t="shared" si="0"/>
        <v>40978150</v>
      </c>
      <c r="F56" s="86"/>
      <c r="G56" s="86"/>
      <c r="H56" s="87"/>
      <c r="K56" s="69"/>
      <c r="L56" s="47">
        <v>45194</v>
      </c>
      <c r="M56" s="70">
        <v>-25100</v>
      </c>
      <c r="N56" s="10" t="s">
        <v>1907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86"/>
      <c r="D57" s="86"/>
      <c r="E57" s="91">
        <f t="shared" si="0"/>
        <v>40978150</v>
      </c>
      <c r="F57" s="86"/>
      <c r="G57" s="86"/>
      <c r="H57" s="87"/>
      <c r="J57" s="10"/>
      <c r="K57" s="69"/>
      <c r="L57" s="47">
        <v>45230</v>
      </c>
      <c r="M57" s="70">
        <v>-7300</v>
      </c>
      <c r="N57" s="10" t="s">
        <v>1933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87"/>
      <c r="D58" s="87"/>
      <c r="E58" s="92">
        <f t="shared" si="0"/>
        <v>40978150</v>
      </c>
      <c r="F58" s="86"/>
      <c r="G58" s="86"/>
      <c r="H58" s="87"/>
      <c r="J58" s="10"/>
      <c r="K58" s="69"/>
      <c r="L58" s="47">
        <v>45233</v>
      </c>
      <c r="M58" s="70">
        <v>-10000</v>
      </c>
      <c r="N58" s="69" t="s">
        <v>1938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87"/>
      <c r="D59" s="87"/>
      <c r="E59" s="91">
        <f t="shared" si="0"/>
        <v>40978150</v>
      </c>
      <c r="F59" s="86"/>
      <c r="G59" s="86"/>
      <c r="H59" s="87"/>
      <c r="J59" s="10"/>
      <c r="K59" s="69"/>
      <c r="L59" s="47">
        <v>45233</v>
      </c>
      <c r="M59" s="70">
        <v>-10000</v>
      </c>
      <c r="N59" s="69" t="s">
        <v>1938</v>
      </c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90"/>
      <c r="D60" s="90"/>
      <c r="E60" s="91">
        <f t="shared" si="0"/>
        <v>40978150</v>
      </c>
      <c r="F60" s="90"/>
      <c r="G60" s="90"/>
      <c r="H60" s="87"/>
      <c r="J60" s="10"/>
      <c r="K60" s="69"/>
      <c r="L60" s="47">
        <v>45233</v>
      </c>
      <c r="M60" s="70">
        <v>-10400</v>
      </c>
      <c r="N60" s="10" t="s">
        <v>1940</v>
      </c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87"/>
      <c r="D61" s="87"/>
      <c r="E61" s="91">
        <f t="shared" si="0"/>
        <v>40978150</v>
      </c>
      <c r="F61" s="86"/>
      <c r="G61" s="86"/>
      <c r="H61" s="87"/>
      <c r="J61" s="10"/>
      <c r="K61" s="69"/>
      <c r="L61" s="47">
        <v>45239</v>
      </c>
      <c r="M61" s="70">
        <v>-100000</v>
      </c>
      <c r="N61" s="1" t="s">
        <v>1943</v>
      </c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87"/>
      <c r="D62" s="87"/>
      <c r="E62" s="91">
        <f t="shared" si="0"/>
        <v>40978150</v>
      </c>
      <c r="F62" s="86"/>
      <c r="G62" s="86"/>
      <c r="H62" s="87"/>
      <c r="J62" s="10"/>
      <c r="K62" s="69"/>
      <c r="L62" s="47">
        <v>45251</v>
      </c>
      <c r="M62" s="70">
        <v>-13000</v>
      </c>
      <c r="N62" s="69" t="s">
        <v>1938</v>
      </c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93"/>
      <c r="D63" s="93">
        <v>-21150</v>
      </c>
      <c r="E63" s="92">
        <f t="shared" si="0"/>
        <v>40957000</v>
      </c>
      <c r="F63" s="93"/>
      <c r="G63" s="93"/>
      <c r="H63" s="93"/>
      <c r="I63" s="44" t="s">
        <v>263</v>
      </c>
      <c r="K63" s="17"/>
      <c r="L63" s="47">
        <v>45254</v>
      </c>
      <c r="M63" s="70">
        <v>-15000</v>
      </c>
      <c r="N63" s="10" t="s">
        <v>1939</v>
      </c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86"/>
      <c r="D64" s="86"/>
      <c r="E64" s="91">
        <f t="shared" si="0"/>
        <v>40957000</v>
      </c>
      <c r="F64" s="86"/>
      <c r="G64" s="86"/>
      <c r="H64" s="86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87"/>
      <c r="D65" s="87">
        <v>-35000000</v>
      </c>
      <c r="E65" s="91">
        <f t="shared" si="0"/>
        <v>5957000</v>
      </c>
      <c r="F65" s="87"/>
      <c r="G65" s="87"/>
      <c r="H65" s="87"/>
      <c r="I65" s="1" t="s">
        <v>557</v>
      </c>
      <c r="K65" s="16"/>
      <c r="L65" s="69"/>
      <c r="M65" s="69"/>
      <c r="N65" s="69"/>
      <c r="O65" s="69"/>
      <c r="P65" s="69"/>
      <c r="Q65" s="69"/>
      <c r="R65" s="69"/>
    </row>
    <row r="66" spans="3:18">
      <c r="C66" s="87"/>
      <c r="D66" s="94">
        <v>-4000000</v>
      </c>
      <c r="E66" s="92">
        <f t="shared" si="0"/>
        <v>1957000</v>
      </c>
      <c r="F66" s="87"/>
      <c r="G66" s="87"/>
      <c r="H66" s="87"/>
      <c r="I66" s="2" t="s">
        <v>1772</v>
      </c>
      <c r="L66" s="69"/>
      <c r="M66" s="69"/>
      <c r="N66" s="69"/>
      <c r="O66" s="69"/>
      <c r="P66" s="69"/>
      <c r="Q66" s="69"/>
      <c r="R66" s="69"/>
    </row>
    <row r="67" spans="3:18">
      <c r="C67" s="87"/>
      <c r="D67" s="86"/>
      <c r="E67" s="91">
        <f t="shared" si="0"/>
        <v>1957000</v>
      </c>
      <c r="F67" s="87"/>
      <c r="G67" s="87"/>
      <c r="H67" s="87"/>
      <c r="J67" s="4"/>
      <c r="L67" s="69" t="s">
        <v>1953</v>
      </c>
      <c r="M67" s="69"/>
      <c r="N67" s="69"/>
      <c r="O67" s="69"/>
      <c r="P67" s="69"/>
      <c r="Q67" s="69"/>
      <c r="R67" s="69"/>
    </row>
    <row r="68" spans="3:18">
      <c r="C68" s="87"/>
      <c r="D68" s="87"/>
      <c r="E68" s="91">
        <f t="shared" si="0"/>
        <v>1957000</v>
      </c>
      <c r="F68" s="87"/>
      <c r="G68" s="87"/>
      <c r="H68" s="87"/>
      <c r="J68" s="4"/>
      <c r="K68" s="2"/>
      <c r="L68" s="69" t="s">
        <v>1956</v>
      </c>
      <c r="M68" s="69">
        <v>24</v>
      </c>
      <c r="N68" s="70">
        <v>100000</v>
      </c>
      <c r="O68" s="70">
        <f>M68*N68</f>
        <v>2400000</v>
      </c>
      <c r="P68" s="69"/>
      <c r="Q68" s="69"/>
      <c r="R68" s="69"/>
    </row>
    <row r="69" spans="3:18">
      <c r="C69" s="87"/>
      <c r="D69" s="87"/>
      <c r="E69" s="92">
        <f t="shared" ref="E69:E70" si="1">E68+C69+D69</f>
        <v>1957000</v>
      </c>
      <c r="F69" s="87"/>
      <c r="G69" s="87"/>
      <c r="H69" s="87"/>
      <c r="J69" s="32"/>
      <c r="K69" s="17"/>
      <c r="L69" s="69" t="s">
        <v>1955</v>
      </c>
      <c r="M69" s="69">
        <v>15</v>
      </c>
      <c r="N69" s="70">
        <v>150000</v>
      </c>
      <c r="O69" s="70">
        <f t="shared" ref="O69:O70" si="2">M69*N69</f>
        <v>2250000</v>
      </c>
      <c r="P69" s="69"/>
      <c r="Q69" s="69"/>
      <c r="R69" s="69"/>
    </row>
    <row r="70" spans="3:18">
      <c r="C70" s="87"/>
      <c r="D70" s="87"/>
      <c r="E70" s="91">
        <f t="shared" si="1"/>
        <v>1957000</v>
      </c>
      <c r="F70" s="87"/>
      <c r="G70" s="87"/>
      <c r="H70" s="87"/>
      <c r="J70" s="32"/>
      <c r="K70" s="17"/>
      <c r="L70" s="16" t="s">
        <v>1955</v>
      </c>
      <c r="M70" s="1">
        <v>12</v>
      </c>
      <c r="N70" s="70">
        <v>150000</v>
      </c>
      <c r="O70" s="70">
        <f t="shared" si="2"/>
        <v>1800000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" t="s">
        <v>1954</v>
      </c>
      <c r="M71" s="1">
        <v>1</v>
      </c>
      <c r="N71" s="20">
        <v>60000</v>
      </c>
      <c r="O71" s="20">
        <f>M71*N71</f>
        <v>60000</v>
      </c>
    </row>
    <row r="72" spans="3:18">
      <c r="C72" s="4"/>
      <c r="D72" s="4"/>
      <c r="E72" s="8"/>
      <c r="F72" s="4"/>
      <c r="G72" s="4"/>
      <c r="H72" s="17"/>
      <c r="J72" s="32"/>
      <c r="K72" s="17"/>
      <c r="O72" s="20">
        <f>SUM(O68:O71)</f>
        <v>6510000</v>
      </c>
    </row>
    <row r="73" spans="3:18">
      <c r="C73" s="4"/>
      <c r="D73" s="4"/>
      <c r="E73" s="8"/>
      <c r="F73" s="4"/>
      <c r="G73" s="4"/>
      <c r="J73" s="32"/>
      <c r="K73" s="17"/>
      <c r="L73" s="20"/>
      <c r="O73" s="20">
        <v>-6000000</v>
      </c>
      <c r="P73" s="2">
        <v>45244</v>
      </c>
      <c r="Q73" s="10" t="s">
        <v>1962</v>
      </c>
      <c r="R73" s="10"/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f>SUM(O72:O73)</f>
        <v>510000</v>
      </c>
      <c r="P74" s="1" t="s">
        <v>1964</v>
      </c>
    </row>
    <row r="75" spans="3:18">
      <c r="C75" s="4"/>
      <c r="D75" s="4"/>
      <c r="E75" s="8"/>
      <c r="F75" s="4"/>
      <c r="G75" s="4"/>
      <c r="J75" s="10"/>
      <c r="K75" s="17"/>
      <c r="L75" s="16" t="s">
        <v>1955</v>
      </c>
      <c r="M75" s="10">
        <v>21</v>
      </c>
      <c r="N75" s="70">
        <v>150000</v>
      </c>
      <c r="O75" s="20">
        <f>M75*N75</f>
        <v>3150000</v>
      </c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  <c r="O76" s="20">
        <f>SUM(O74:O75)</f>
        <v>3660000</v>
      </c>
    </row>
    <row r="77" spans="3:18">
      <c r="E77" s="7"/>
      <c r="H77" s="17"/>
      <c r="I77" s="10"/>
      <c r="J77" s="10"/>
      <c r="K77" s="17"/>
      <c r="L77" s="10"/>
      <c r="M77" s="10"/>
      <c r="O77" s="20">
        <v>-1500000</v>
      </c>
      <c r="P77" s="2">
        <v>45260</v>
      </c>
      <c r="Q77" s="1" t="s">
        <v>711</v>
      </c>
    </row>
    <row r="78" spans="3:18">
      <c r="E78" s="7"/>
      <c r="H78" s="17"/>
      <c r="I78" s="10"/>
      <c r="J78" s="10"/>
      <c r="K78" s="17"/>
      <c r="L78" s="10"/>
      <c r="M78" s="10"/>
      <c r="O78" s="55">
        <f>SUM(O76:O77)</f>
        <v>2160000</v>
      </c>
      <c r="P78" s="19" t="s">
        <v>1957</v>
      </c>
    </row>
    <row r="79" spans="3:18">
      <c r="E79" s="7"/>
      <c r="H79" s="17"/>
      <c r="I79" s="10"/>
      <c r="J79" s="10"/>
      <c r="K79" s="17"/>
      <c r="L79" s="10"/>
      <c r="M79" s="10"/>
      <c r="O79" s="20">
        <v>-2160000</v>
      </c>
      <c r="P79" s="2">
        <v>45260</v>
      </c>
      <c r="Q79" s="1" t="s">
        <v>1963</v>
      </c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  <drawing r:id="rId2"/>
</worksheet>
</file>

<file path=xl/worksheets/sheet99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I29" sqref="I29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88"/>
      <c r="D4" s="88"/>
      <c r="E4" s="89">
        <v>40978150</v>
      </c>
      <c r="F4" s="88">
        <v>0</v>
      </c>
      <c r="G4" s="88"/>
      <c r="H4" s="88">
        <v>-4729900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90"/>
      <c r="D5" s="90"/>
      <c r="E5" s="91">
        <f t="shared" ref="E5:E68" si="0">E4+C5+D5</f>
        <v>40978150</v>
      </c>
      <c r="F5" s="90"/>
      <c r="G5" s="90"/>
      <c r="H5" s="90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45719</v>
      </c>
      <c r="C6" s="86">
        <v>100000</v>
      </c>
      <c r="D6" s="86"/>
      <c r="E6" s="91">
        <f t="shared" si="0"/>
        <v>41078150</v>
      </c>
      <c r="F6" s="86"/>
      <c r="G6" s="86"/>
      <c r="H6" s="86"/>
      <c r="I6" s="1" t="s">
        <v>2190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45720</v>
      </c>
      <c r="C7" s="86">
        <v>50000</v>
      </c>
      <c r="D7" s="86"/>
      <c r="E7" s="91">
        <f t="shared" si="0"/>
        <v>41128150</v>
      </c>
      <c r="F7" s="86"/>
      <c r="G7" s="86"/>
      <c r="H7" s="87"/>
      <c r="I7" s="1" t="s">
        <v>2191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45720</v>
      </c>
      <c r="C8" s="86"/>
      <c r="D8" s="86"/>
      <c r="E8" s="91">
        <f t="shared" si="0"/>
        <v>41128150</v>
      </c>
      <c r="F8" s="86"/>
      <c r="G8" s="86"/>
      <c r="H8" s="86">
        <v>-241100</v>
      </c>
      <c r="I8" s="1" t="s">
        <v>977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2">
        <v>45720</v>
      </c>
      <c r="C9" s="86"/>
      <c r="D9" s="86">
        <v>-27600</v>
      </c>
      <c r="E9" s="91">
        <f t="shared" si="0"/>
        <v>41100550</v>
      </c>
      <c r="F9" s="86"/>
      <c r="G9" s="86"/>
      <c r="H9" s="86"/>
      <c r="I9" s="1" t="s">
        <v>2194</v>
      </c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45721</v>
      </c>
      <c r="C10" s="86"/>
      <c r="D10" s="86">
        <v>-5000</v>
      </c>
      <c r="E10" s="91">
        <f t="shared" si="0"/>
        <v>41095550</v>
      </c>
      <c r="F10" s="86"/>
      <c r="G10" s="86"/>
      <c r="H10" s="86"/>
      <c r="I10" s="10" t="s">
        <v>2192</v>
      </c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45721</v>
      </c>
      <c r="C11" s="86"/>
      <c r="D11" s="86"/>
      <c r="E11" s="91">
        <f t="shared" si="0"/>
        <v>41095550</v>
      </c>
      <c r="F11" s="86"/>
      <c r="G11" s="86"/>
      <c r="H11" s="86">
        <v>70000</v>
      </c>
      <c r="I11" s="1" t="s">
        <v>2193</v>
      </c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45722</v>
      </c>
      <c r="C12" s="86">
        <v>800000</v>
      </c>
      <c r="D12" s="86"/>
      <c r="E12" s="91">
        <f t="shared" si="0"/>
        <v>41895550</v>
      </c>
      <c r="F12" s="86"/>
      <c r="G12" s="86"/>
      <c r="H12" s="86"/>
      <c r="I12" s="1" t="s">
        <v>2195</v>
      </c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32">
        <v>45722</v>
      </c>
      <c r="C13" s="86">
        <v>100000</v>
      </c>
      <c r="D13" s="86"/>
      <c r="E13" s="91">
        <f t="shared" si="0"/>
        <v>41995550</v>
      </c>
      <c r="F13" s="86"/>
      <c r="G13" s="86"/>
      <c r="H13" s="86"/>
      <c r="I13" s="1" t="s">
        <v>2196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45722</v>
      </c>
      <c r="C14" s="86">
        <v>1056000</v>
      </c>
      <c r="D14" s="86"/>
      <c r="E14" s="91">
        <f t="shared" si="0"/>
        <v>43051550</v>
      </c>
      <c r="F14" s="86"/>
      <c r="G14" s="86"/>
      <c r="H14" s="86"/>
      <c r="I14" s="1" t="s">
        <v>2197</v>
      </c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32">
        <v>45723</v>
      </c>
      <c r="C15" s="86"/>
      <c r="D15" s="86"/>
      <c r="E15" s="91">
        <f t="shared" si="0"/>
        <v>43051550</v>
      </c>
      <c r="F15" s="86"/>
      <c r="G15" s="86"/>
      <c r="H15" s="86">
        <v>-125700</v>
      </c>
      <c r="I15" s="10" t="s">
        <v>976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45736</v>
      </c>
      <c r="C16" s="86"/>
      <c r="D16" s="86">
        <v>-12000</v>
      </c>
      <c r="E16" s="91">
        <f t="shared" si="0"/>
        <v>43039550</v>
      </c>
      <c r="F16" s="86"/>
      <c r="G16" s="86"/>
      <c r="H16" s="86"/>
      <c r="I16" s="10" t="s">
        <v>2198</v>
      </c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45736</v>
      </c>
      <c r="C17" s="86"/>
      <c r="D17" s="86">
        <v>-19400</v>
      </c>
      <c r="E17" s="91">
        <f t="shared" si="0"/>
        <v>43020150</v>
      </c>
      <c r="F17" s="86"/>
      <c r="G17" s="86"/>
      <c r="H17" s="86"/>
      <c r="I17" s="1" t="s">
        <v>2200</v>
      </c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45737</v>
      </c>
      <c r="C18" s="86"/>
      <c r="D18" s="86">
        <v>-12000</v>
      </c>
      <c r="E18" s="91">
        <f t="shared" si="0"/>
        <v>43008150</v>
      </c>
      <c r="F18" s="86"/>
      <c r="G18" s="86"/>
      <c r="H18" s="17"/>
      <c r="I18" s="1" t="s">
        <v>2199</v>
      </c>
      <c r="J18" s="50"/>
      <c r="K18" s="69"/>
      <c r="L18" s="70"/>
      <c r="M18" s="73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>
        <v>45737</v>
      </c>
      <c r="C19" s="86">
        <v>5000000</v>
      </c>
      <c r="D19" s="86"/>
      <c r="E19" s="91">
        <f t="shared" si="0"/>
        <v>48008150</v>
      </c>
      <c r="F19" s="86"/>
      <c r="G19" s="86"/>
      <c r="H19" s="86"/>
      <c r="I19" s="1" t="s">
        <v>2201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45737</v>
      </c>
      <c r="C20" s="17"/>
      <c r="D20" s="17"/>
      <c r="E20" s="91">
        <f t="shared" si="0"/>
        <v>48008150</v>
      </c>
      <c r="F20" s="86"/>
      <c r="G20" s="86"/>
      <c r="H20" s="17">
        <v>1759000</v>
      </c>
      <c r="I20" s="10" t="s">
        <v>2202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45741</v>
      </c>
      <c r="C21" s="86"/>
      <c r="D21" s="86">
        <v>-450000</v>
      </c>
      <c r="E21" s="91">
        <f t="shared" si="0"/>
        <v>47558150</v>
      </c>
      <c r="F21" s="86"/>
      <c r="G21" s="86"/>
      <c r="H21" s="17"/>
      <c r="I21" s="10" t="s">
        <v>2203</v>
      </c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45742</v>
      </c>
      <c r="C22" s="86"/>
      <c r="D22" s="86"/>
      <c r="E22" s="91">
        <f t="shared" si="0"/>
        <v>47558150</v>
      </c>
      <c r="F22" s="86"/>
      <c r="G22" s="86"/>
      <c r="H22" s="86">
        <v>-600000</v>
      </c>
      <c r="I22" s="10" t="s">
        <v>2204</v>
      </c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32">
        <v>45742</v>
      </c>
      <c r="C23" s="17"/>
      <c r="D23" s="17">
        <v>-10000000</v>
      </c>
      <c r="E23" s="91">
        <f t="shared" si="0"/>
        <v>37558150</v>
      </c>
      <c r="F23" s="86"/>
      <c r="G23" s="86"/>
      <c r="H23" s="17">
        <v>10000000</v>
      </c>
      <c r="I23" s="10" t="s">
        <v>2205</v>
      </c>
      <c r="J23" s="50"/>
      <c r="K23" s="70"/>
      <c r="L23" s="47"/>
      <c r="M23" s="73"/>
      <c r="N23" s="72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45742</v>
      </c>
      <c r="C24" s="86"/>
      <c r="D24" s="86">
        <v>-403700</v>
      </c>
      <c r="E24" s="91">
        <f t="shared" si="0"/>
        <v>37154450</v>
      </c>
      <c r="F24" s="86"/>
      <c r="G24" s="86"/>
      <c r="H24" s="17"/>
      <c r="I24" s="10" t="s">
        <v>2206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45742</v>
      </c>
      <c r="C25" s="86">
        <v>1000000</v>
      </c>
      <c r="D25" s="86"/>
      <c r="E25" s="91">
        <f t="shared" si="0"/>
        <v>38154450</v>
      </c>
      <c r="F25" s="86"/>
      <c r="G25" s="86"/>
      <c r="H25" s="86"/>
      <c r="I25" s="10" t="s">
        <v>2207</v>
      </c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45743</v>
      </c>
      <c r="C26" s="86"/>
      <c r="D26" s="86"/>
      <c r="E26" s="91">
        <f t="shared" si="0"/>
        <v>38154450</v>
      </c>
      <c r="F26" s="86"/>
      <c r="G26" s="86"/>
      <c r="H26" s="86">
        <v>-413300</v>
      </c>
      <c r="I26" s="10" t="s">
        <v>689</v>
      </c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45743</v>
      </c>
      <c r="C27" s="86"/>
      <c r="D27" s="86"/>
      <c r="E27" s="91">
        <f t="shared" si="0"/>
        <v>38154450</v>
      </c>
      <c r="F27" s="86"/>
      <c r="G27" s="86"/>
      <c r="H27" s="86">
        <v>-413300</v>
      </c>
      <c r="I27" s="1" t="s">
        <v>2209</v>
      </c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45743</v>
      </c>
      <c r="C28" s="17"/>
      <c r="D28" s="17"/>
      <c r="E28" s="91">
        <f t="shared" si="0"/>
        <v>38154450</v>
      </c>
      <c r="F28" s="86"/>
      <c r="G28" s="86"/>
      <c r="H28" s="86">
        <v>-242500</v>
      </c>
      <c r="I28" s="10" t="s">
        <v>917</v>
      </c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45743</v>
      </c>
      <c r="C29" s="86"/>
      <c r="D29" s="86"/>
      <c r="E29" s="91">
        <f t="shared" si="0"/>
        <v>38154450</v>
      </c>
      <c r="F29" s="86"/>
      <c r="G29" s="86"/>
      <c r="H29" s="87">
        <v>1280000</v>
      </c>
      <c r="I29" s="10" t="s">
        <v>2210</v>
      </c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>
        <v>45747</v>
      </c>
      <c r="C30" s="86"/>
      <c r="D30" s="86">
        <v>-10000</v>
      </c>
      <c r="E30" s="91">
        <f t="shared" si="0"/>
        <v>38144450</v>
      </c>
      <c r="F30" s="86"/>
      <c r="G30" s="86"/>
      <c r="H30" s="86"/>
      <c r="I30" s="10" t="s">
        <v>1675</v>
      </c>
      <c r="L30" s="2">
        <v>45341</v>
      </c>
      <c r="M30" s="20">
        <v>10000000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>
        <v>45747</v>
      </c>
      <c r="C31" s="86"/>
      <c r="D31" s="86">
        <v>-5000</v>
      </c>
      <c r="E31" s="91">
        <f t="shared" si="0"/>
        <v>38139450</v>
      </c>
      <c r="F31" s="86">
        <v>-5000</v>
      </c>
      <c r="G31" s="86"/>
      <c r="H31" s="87"/>
      <c r="I31" s="10" t="s">
        <v>295</v>
      </c>
      <c r="L31" s="2">
        <v>45372</v>
      </c>
      <c r="M31" s="20">
        <v>6000000</v>
      </c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>
        <v>45747</v>
      </c>
      <c r="C32" s="86"/>
      <c r="D32" s="86"/>
      <c r="E32" s="91">
        <f t="shared" si="0"/>
        <v>38139450</v>
      </c>
      <c r="F32" s="86"/>
      <c r="G32" s="86"/>
      <c r="H32" s="86">
        <v>-176200</v>
      </c>
      <c r="I32" s="10" t="s">
        <v>76</v>
      </c>
      <c r="L32" s="85">
        <v>45398</v>
      </c>
      <c r="M32" s="70">
        <v>4000000</v>
      </c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86"/>
      <c r="D33" s="86"/>
      <c r="E33" s="91">
        <f t="shared" si="0"/>
        <v>38139450</v>
      </c>
      <c r="F33" s="86"/>
      <c r="G33" s="86"/>
      <c r="H33" s="17"/>
      <c r="J33" s="20"/>
      <c r="L33" s="2">
        <v>45442</v>
      </c>
      <c r="M33" s="70">
        <v>4000000</v>
      </c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86"/>
      <c r="D34" s="86"/>
      <c r="E34" s="91">
        <f t="shared" si="0"/>
        <v>38139450</v>
      </c>
      <c r="F34" s="86"/>
      <c r="G34" s="86"/>
      <c r="H34" s="17">
        <v>-3000000</v>
      </c>
      <c r="I34" s="10" t="s">
        <v>41</v>
      </c>
      <c r="J34" s="20"/>
      <c r="L34" s="2">
        <v>45481</v>
      </c>
      <c r="M34" s="50">
        <v>4816000</v>
      </c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86"/>
      <c r="D35" s="86">
        <v>-3000000</v>
      </c>
      <c r="E35" s="91">
        <f t="shared" si="0"/>
        <v>35139450</v>
      </c>
      <c r="F35" s="86"/>
      <c r="G35" s="86"/>
      <c r="I35" s="10" t="s">
        <v>42</v>
      </c>
      <c r="J35" s="20"/>
      <c r="L35" s="2">
        <v>45565</v>
      </c>
      <c r="M35" s="50">
        <v>1000000</v>
      </c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86"/>
      <c r="D36" s="86"/>
      <c r="E36" s="91">
        <f t="shared" si="0"/>
        <v>35139450</v>
      </c>
      <c r="F36" s="86"/>
      <c r="G36" s="86"/>
      <c r="H36" s="86">
        <f>SUM(H4:H34)</f>
        <v>3167000</v>
      </c>
      <c r="I36" s="10"/>
      <c r="J36" s="20"/>
      <c r="K36" s="70"/>
      <c r="M36" s="53">
        <f>SUM(M27:M35)</f>
        <v>69816000</v>
      </c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28" t="s">
        <v>47</v>
      </c>
      <c r="C37" s="22"/>
      <c r="D37" s="22"/>
      <c r="E37" s="89">
        <f t="shared" si="0"/>
        <v>35139450</v>
      </c>
      <c r="F37" s="88"/>
      <c r="G37" s="88"/>
      <c r="H37" s="88">
        <f>H36-F31</f>
        <v>3172000</v>
      </c>
      <c r="I37" s="10"/>
      <c r="J37" s="20"/>
      <c r="K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86"/>
      <c r="D38" s="86"/>
      <c r="E38" s="91">
        <f t="shared" si="0"/>
        <v>35139450</v>
      </c>
      <c r="F38" s="86"/>
      <c r="G38" s="86"/>
      <c r="H38" s="86"/>
      <c r="I38" s="10"/>
      <c r="K38" s="69"/>
      <c r="L38" s="2">
        <v>45071</v>
      </c>
      <c r="M38" s="70">
        <v>-203200</v>
      </c>
      <c r="N38" s="1" t="s">
        <v>1830</v>
      </c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86"/>
      <c r="D39" s="86"/>
      <c r="E39" s="91">
        <f t="shared" si="0"/>
        <v>35139450</v>
      </c>
      <c r="F39" s="86"/>
      <c r="G39" s="86"/>
      <c r="H39" s="86"/>
      <c r="I39" s="10"/>
      <c r="K39" s="69"/>
      <c r="L39" s="2">
        <v>45072</v>
      </c>
      <c r="M39" s="70">
        <v>-200000</v>
      </c>
      <c r="N39" s="1" t="s">
        <v>1831</v>
      </c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86"/>
      <c r="D40" s="86"/>
      <c r="E40" s="91">
        <f t="shared" si="0"/>
        <v>35139450</v>
      </c>
      <c r="F40" s="86"/>
      <c r="G40" s="86"/>
      <c r="H40" s="86"/>
      <c r="I40" s="10"/>
      <c r="K40" s="69"/>
      <c r="L40" s="2">
        <v>45079</v>
      </c>
      <c r="M40" s="70">
        <v>-200000</v>
      </c>
      <c r="N40" s="1" t="s">
        <v>1842</v>
      </c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86"/>
      <c r="D41" s="86"/>
      <c r="E41" s="91">
        <f t="shared" si="0"/>
        <v>35139450</v>
      </c>
      <c r="F41" s="86"/>
      <c r="G41" s="86"/>
      <c r="H41" s="86"/>
      <c r="I41" s="10"/>
      <c r="L41" s="47">
        <v>45170</v>
      </c>
      <c r="M41" s="70">
        <v>-66000</v>
      </c>
      <c r="N41" s="1" t="s">
        <v>1900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86"/>
      <c r="D42" s="86"/>
      <c r="E42" s="91">
        <f t="shared" si="0"/>
        <v>35139450</v>
      </c>
      <c r="F42" s="86"/>
      <c r="G42" s="86"/>
      <c r="H42" s="86"/>
      <c r="I42" s="10"/>
      <c r="L42" s="69"/>
      <c r="M42" s="69"/>
      <c r="N42" s="69"/>
      <c r="O42" s="69"/>
      <c r="P42" s="69"/>
      <c r="Q42" s="70"/>
      <c r="R42" s="7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86"/>
      <c r="D43" s="86"/>
      <c r="E43" s="91">
        <f t="shared" si="0"/>
        <v>35139450</v>
      </c>
      <c r="F43" s="86"/>
      <c r="G43" s="86"/>
      <c r="H43" s="86"/>
      <c r="I43" s="10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86"/>
      <c r="D44" s="86"/>
      <c r="E44" s="91">
        <f t="shared" si="0"/>
        <v>35139450</v>
      </c>
      <c r="F44" s="86"/>
      <c r="G44" s="86"/>
      <c r="H44" s="86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86"/>
      <c r="D45" s="86"/>
      <c r="E45" s="91">
        <f t="shared" si="0"/>
        <v>35139450</v>
      </c>
      <c r="F45" s="90"/>
      <c r="G45" s="90"/>
      <c r="H45" s="86"/>
      <c r="I45" s="10"/>
      <c r="K45" s="69"/>
      <c r="L45" s="69"/>
      <c r="M45" s="69"/>
      <c r="N45" s="72"/>
      <c r="O45" s="69"/>
      <c r="P45" s="70"/>
      <c r="Q45" s="70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86"/>
      <c r="D46" s="86"/>
      <c r="E46" s="91">
        <f t="shared" si="0"/>
        <v>35139450</v>
      </c>
      <c r="F46" s="86"/>
      <c r="G46" s="86"/>
      <c r="H46" s="86"/>
      <c r="I46" s="10"/>
      <c r="K46" s="69"/>
      <c r="L46" s="2">
        <v>45128</v>
      </c>
      <c r="M46" s="70">
        <v>-600000</v>
      </c>
      <c r="N46" s="34" t="s">
        <v>1869</v>
      </c>
      <c r="O46" s="69"/>
      <c r="P46" s="70"/>
      <c r="Q46" s="70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86"/>
      <c r="D47" s="86"/>
      <c r="E47" s="91">
        <f t="shared" si="0"/>
        <v>35139450</v>
      </c>
      <c r="F47" s="86"/>
      <c r="G47" s="86"/>
      <c r="H47" s="86"/>
      <c r="I47" s="10"/>
      <c r="J47" s="20"/>
      <c r="K47" s="70"/>
      <c r="L47" s="2">
        <v>45134</v>
      </c>
      <c r="M47" s="70">
        <v>-200000</v>
      </c>
      <c r="N47" s="34" t="s">
        <v>1870</v>
      </c>
      <c r="P47" s="20"/>
      <c r="R47" s="20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86"/>
      <c r="D48" s="86"/>
      <c r="E48" s="91">
        <f t="shared" si="0"/>
        <v>35139450</v>
      </c>
      <c r="F48" s="86"/>
      <c r="G48" s="86"/>
      <c r="H48" s="86"/>
      <c r="I48" s="10"/>
      <c r="J48" s="20"/>
      <c r="K48" s="70"/>
      <c r="L48" s="2">
        <v>45160</v>
      </c>
      <c r="M48" s="70">
        <v>-500000</v>
      </c>
      <c r="N48" s="10" t="s">
        <v>1889</v>
      </c>
      <c r="P48" s="20"/>
      <c r="Q48" s="4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86"/>
      <c r="D49" s="86"/>
      <c r="E49" s="91">
        <f t="shared" si="0"/>
        <v>35139450</v>
      </c>
      <c r="F49" s="86"/>
      <c r="G49" s="86"/>
      <c r="H49" s="86"/>
      <c r="I49" s="10"/>
      <c r="J49" s="20"/>
      <c r="K49" s="70"/>
      <c r="L49" s="2">
        <v>45160</v>
      </c>
      <c r="M49" s="70">
        <v>-500000</v>
      </c>
      <c r="N49" s="10" t="s">
        <v>1890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86"/>
      <c r="D50" s="86"/>
      <c r="E50" s="91">
        <f t="shared" si="0"/>
        <v>35139450</v>
      </c>
      <c r="F50" s="86"/>
      <c r="G50" s="86"/>
      <c r="H50" s="86"/>
      <c r="I50" s="10"/>
      <c r="J50" s="20"/>
      <c r="K50" s="70"/>
      <c r="L50" s="47">
        <v>45163</v>
      </c>
      <c r="M50" s="70">
        <v>-480000</v>
      </c>
      <c r="N50" s="69" t="s">
        <v>1895</v>
      </c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86"/>
      <c r="D51" s="86"/>
      <c r="E51" s="91">
        <f t="shared" si="0"/>
        <v>35139450</v>
      </c>
      <c r="F51" s="86"/>
      <c r="G51" s="86"/>
      <c r="H51" s="86"/>
      <c r="I51" s="10"/>
      <c r="K51" s="69"/>
      <c r="L51" s="47">
        <v>45163</v>
      </c>
      <c r="M51" s="70">
        <v>-9000</v>
      </c>
      <c r="N51" s="10" t="s">
        <v>1896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86"/>
      <c r="D52" s="86"/>
      <c r="E52" s="91">
        <f t="shared" si="0"/>
        <v>35139450</v>
      </c>
      <c r="F52" s="86"/>
      <c r="G52" s="86"/>
      <c r="H52" s="86">
        <v>1050000</v>
      </c>
      <c r="I52" s="10" t="s">
        <v>1739</v>
      </c>
      <c r="J52" s="1" t="s">
        <v>1835</v>
      </c>
      <c r="K52" s="69"/>
      <c r="L52" s="47">
        <v>45170</v>
      </c>
      <c r="M52" s="70">
        <v>-500000</v>
      </c>
      <c r="N52" s="10" t="s">
        <v>1901</v>
      </c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86"/>
      <c r="D53" s="86"/>
      <c r="E53" s="91">
        <f t="shared" si="0"/>
        <v>35139450</v>
      </c>
      <c r="F53" s="86"/>
      <c r="G53" s="86"/>
      <c r="H53" s="86"/>
      <c r="K53" s="69"/>
      <c r="L53" s="47">
        <v>45173</v>
      </c>
      <c r="M53" s="70">
        <v>-40000</v>
      </c>
      <c r="N53" s="69" t="s">
        <v>1895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86"/>
      <c r="D54" s="86"/>
      <c r="E54" s="91">
        <f t="shared" si="0"/>
        <v>35139450</v>
      </c>
      <c r="F54" s="86"/>
      <c r="G54" s="86"/>
      <c r="H54" s="87"/>
      <c r="K54" s="69"/>
      <c r="L54" s="47">
        <v>45173</v>
      </c>
      <c r="M54" s="70">
        <v>-244000</v>
      </c>
      <c r="N54" s="10" t="s">
        <v>1902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86"/>
      <c r="D55" s="86"/>
      <c r="E55" s="91">
        <f t="shared" si="0"/>
        <v>35139450</v>
      </c>
      <c r="F55" s="86"/>
      <c r="G55" s="86"/>
      <c r="H55" s="87"/>
      <c r="J55" s="10"/>
      <c r="K55" s="69"/>
      <c r="L55" s="47">
        <v>45183</v>
      </c>
      <c r="M55" s="70">
        <v>-140000</v>
      </c>
      <c r="N55" s="19" t="s">
        <v>1905</v>
      </c>
      <c r="O55" s="76"/>
      <c r="P55" s="76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86"/>
      <c r="D56" s="86"/>
      <c r="E56" s="91">
        <f t="shared" si="0"/>
        <v>35139450</v>
      </c>
      <c r="F56" s="86"/>
      <c r="G56" s="86"/>
      <c r="H56" s="87"/>
      <c r="K56" s="69"/>
      <c r="L56" s="47">
        <v>45194</v>
      </c>
      <c r="M56" s="70">
        <v>-25100</v>
      </c>
      <c r="N56" s="10" t="s">
        <v>1907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86"/>
      <c r="D57" s="86"/>
      <c r="E57" s="91">
        <f t="shared" si="0"/>
        <v>35139450</v>
      </c>
      <c r="F57" s="86"/>
      <c r="G57" s="86"/>
      <c r="H57" s="87"/>
      <c r="J57" s="10"/>
      <c r="K57" s="69"/>
      <c r="L57" s="47">
        <v>45230</v>
      </c>
      <c r="M57" s="70">
        <v>-7300</v>
      </c>
      <c r="N57" s="10" t="s">
        <v>1933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87"/>
      <c r="D58" s="87"/>
      <c r="E58" s="92">
        <f t="shared" si="0"/>
        <v>35139450</v>
      </c>
      <c r="F58" s="86"/>
      <c r="G58" s="86"/>
      <c r="H58" s="87"/>
      <c r="J58" s="10"/>
      <c r="K58" s="69"/>
      <c r="L58" s="47">
        <v>45233</v>
      </c>
      <c r="M58" s="70">
        <v>-10000</v>
      </c>
      <c r="N58" s="69" t="s">
        <v>1938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87"/>
      <c r="D59" s="87"/>
      <c r="E59" s="91">
        <f t="shared" si="0"/>
        <v>35139450</v>
      </c>
      <c r="F59" s="86"/>
      <c r="G59" s="86"/>
      <c r="H59" s="87"/>
      <c r="J59" s="10"/>
      <c r="K59" s="69"/>
      <c r="L59" s="47">
        <v>45233</v>
      </c>
      <c r="M59" s="70">
        <v>-10000</v>
      </c>
      <c r="N59" s="69" t="s">
        <v>1938</v>
      </c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90"/>
      <c r="D60" s="90"/>
      <c r="E60" s="91">
        <f t="shared" si="0"/>
        <v>35139450</v>
      </c>
      <c r="F60" s="90"/>
      <c r="G60" s="90"/>
      <c r="H60" s="87"/>
      <c r="J60" s="10"/>
      <c r="K60" s="69"/>
      <c r="L60" s="47">
        <v>45233</v>
      </c>
      <c r="M60" s="70">
        <v>-10400</v>
      </c>
      <c r="N60" s="10" t="s">
        <v>1940</v>
      </c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87"/>
      <c r="D61" s="87"/>
      <c r="E61" s="91">
        <f t="shared" si="0"/>
        <v>35139450</v>
      </c>
      <c r="F61" s="86"/>
      <c r="G61" s="86"/>
      <c r="H61" s="87"/>
      <c r="J61" s="10"/>
      <c r="K61" s="69"/>
      <c r="L61" s="47">
        <v>45239</v>
      </c>
      <c r="M61" s="70">
        <v>-100000</v>
      </c>
      <c r="N61" s="1" t="s">
        <v>1943</v>
      </c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87"/>
      <c r="D62" s="87"/>
      <c r="E62" s="91">
        <f t="shared" si="0"/>
        <v>35139450</v>
      </c>
      <c r="F62" s="86"/>
      <c r="G62" s="86"/>
      <c r="H62" s="87"/>
      <c r="J62" s="10"/>
      <c r="K62" s="69"/>
      <c r="L62" s="47">
        <v>45251</v>
      </c>
      <c r="M62" s="70">
        <v>-13000</v>
      </c>
      <c r="N62" s="69" t="s">
        <v>1938</v>
      </c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93"/>
      <c r="D63" s="93">
        <v>-16450</v>
      </c>
      <c r="E63" s="92">
        <f t="shared" si="0"/>
        <v>35123000</v>
      </c>
      <c r="F63" s="93"/>
      <c r="G63" s="93"/>
      <c r="H63" s="93"/>
      <c r="I63" s="44" t="s">
        <v>263</v>
      </c>
      <c r="K63" s="17"/>
      <c r="L63" s="47">
        <v>45254</v>
      </c>
      <c r="M63" s="70">
        <v>-15000</v>
      </c>
      <c r="N63" s="10" t="s">
        <v>1939</v>
      </c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86"/>
      <c r="D64" s="86"/>
      <c r="E64" s="91">
        <f t="shared" si="0"/>
        <v>35123000</v>
      </c>
      <c r="F64" s="86"/>
      <c r="G64" s="86"/>
      <c r="H64" s="86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87"/>
      <c r="D65" s="87">
        <v>-30000000</v>
      </c>
      <c r="E65" s="91">
        <f t="shared" si="0"/>
        <v>5123000</v>
      </c>
      <c r="F65" s="87"/>
      <c r="G65" s="87"/>
      <c r="H65" s="87"/>
      <c r="I65" s="1" t="s">
        <v>557</v>
      </c>
      <c r="K65" s="16"/>
      <c r="L65" s="69"/>
      <c r="M65" s="69"/>
      <c r="N65" s="69"/>
      <c r="O65" s="69"/>
      <c r="P65" s="69"/>
      <c r="Q65" s="69"/>
      <c r="R65" s="69"/>
    </row>
    <row r="66" spans="3:18">
      <c r="C66" s="87"/>
      <c r="D66" s="94">
        <v>-4000000</v>
      </c>
      <c r="E66" s="92">
        <f t="shared" si="0"/>
        <v>1123000</v>
      </c>
      <c r="F66" s="87"/>
      <c r="G66" s="87"/>
      <c r="H66" s="87"/>
      <c r="I66" s="2" t="s">
        <v>1772</v>
      </c>
      <c r="L66" s="69"/>
      <c r="M66" s="69"/>
      <c r="N66" s="69"/>
      <c r="O66" s="69"/>
      <c r="P66" s="69"/>
      <c r="Q66" s="69"/>
      <c r="R66" s="69"/>
    </row>
    <row r="67" spans="3:18">
      <c r="C67" s="87"/>
      <c r="D67" s="86"/>
      <c r="E67" s="91">
        <f t="shared" si="0"/>
        <v>1123000</v>
      </c>
      <c r="F67" s="87"/>
      <c r="G67" s="87"/>
      <c r="H67" s="87"/>
      <c r="J67" s="4"/>
      <c r="L67" s="69" t="s">
        <v>1953</v>
      </c>
      <c r="M67" s="69"/>
      <c r="N67" s="69"/>
      <c r="O67" s="69"/>
      <c r="P67" s="69"/>
      <c r="Q67" s="69"/>
      <c r="R67" s="69"/>
    </row>
    <row r="68" spans="3:18">
      <c r="C68" s="87"/>
      <c r="D68" s="87"/>
      <c r="E68" s="91">
        <f t="shared" si="0"/>
        <v>1123000</v>
      </c>
      <c r="F68" s="87"/>
      <c r="G68" s="87"/>
      <c r="H68" s="87"/>
      <c r="J68" s="4"/>
      <c r="K68" s="2"/>
      <c r="L68" s="69" t="s">
        <v>1956</v>
      </c>
      <c r="M68" s="69">
        <v>24</v>
      </c>
      <c r="N68" s="70">
        <v>100000</v>
      </c>
      <c r="O68" s="70">
        <f>M68*N68</f>
        <v>2400000</v>
      </c>
      <c r="P68" s="69"/>
      <c r="Q68" s="69"/>
      <c r="R68" s="69"/>
    </row>
    <row r="69" spans="3:18">
      <c r="C69" s="87"/>
      <c r="D69" s="87"/>
      <c r="E69" s="92">
        <f t="shared" ref="E69:E70" si="1">E68+C69+D69</f>
        <v>1123000</v>
      </c>
      <c r="F69" s="87"/>
      <c r="G69" s="87"/>
      <c r="H69" s="87"/>
      <c r="J69" s="32"/>
      <c r="K69" s="17"/>
      <c r="L69" s="69" t="s">
        <v>1955</v>
      </c>
      <c r="M69" s="69">
        <v>15</v>
      </c>
      <c r="N69" s="70">
        <v>150000</v>
      </c>
      <c r="O69" s="70">
        <f t="shared" ref="O69:O70" si="2">M69*N69</f>
        <v>2250000</v>
      </c>
      <c r="P69" s="69"/>
      <c r="Q69" s="69"/>
      <c r="R69" s="69"/>
    </row>
    <row r="70" spans="3:18">
      <c r="C70" s="87"/>
      <c r="D70" s="87"/>
      <c r="E70" s="91">
        <f t="shared" si="1"/>
        <v>1123000</v>
      </c>
      <c r="F70" s="87"/>
      <c r="G70" s="87"/>
      <c r="H70" s="87"/>
      <c r="J70" s="32"/>
      <c r="K70" s="17"/>
      <c r="L70" s="16" t="s">
        <v>1955</v>
      </c>
      <c r="M70" s="1">
        <v>12</v>
      </c>
      <c r="N70" s="70">
        <v>150000</v>
      </c>
      <c r="O70" s="70">
        <f t="shared" si="2"/>
        <v>1800000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" t="s">
        <v>1954</v>
      </c>
      <c r="M71" s="1">
        <v>1</v>
      </c>
      <c r="N71" s="20">
        <v>60000</v>
      </c>
      <c r="O71" s="20">
        <f>M71*N71</f>
        <v>60000</v>
      </c>
    </row>
    <row r="72" spans="3:18">
      <c r="C72" s="4"/>
      <c r="D72" s="4"/>
      <c r="E72" s="8"/>
      <c r="F72" s="4"/>
      <c r="G72" s="4"/>
      <c r="H72" s="17"/>
      <c r="J72" s="32"/>
      <c r="K72" s="17"/>
      <c r="O72" s="20">
        <f>SUM(O68:O71)</f>
        <v>6510000</v>
      </c>
    </row>
    <row r="73" spans="3:18">
      <c r="C73" s="4"/>
      <c r="D73" s="4"/>
      <c r="E73" s="8"/>
      <c r="F73" s="4"/>
      <c r="G73" s="4"/>
      <c r="J73" s="32"/>
      <c r="K73" s="17"/>
      <c r="L73" s="20"/>
      <c r="O73" s="20">
        <v>-6000000</v>
      </c>
      <c r="P73" s="2">
        <v>45244</v>
      </c>
      <c r="Q73" s="10" t="s">
        <v>1962</v>
      </c>
      <c r="R73" s="10"/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f>SUM(O72:O73)</f>
        <v>510000</v>
      </c>
      <c r="P74" s="1" t="s">
        <v>1964</v>
      </c>
    </row>
    <row r="75" spans="3:18">
      <c r="C75" s="4"/>
      <c r="D75" s="4"/>
      <c r="E75" s="8"/>
      <c r="F75" s="4"/>
      <c r="G75" s="4"/>
      <c r="J75" s="10"/>
      <c r="K75" s="17"/>
      <c r="L75" s="16" t="s">
        <v>1955</v>
      </c>
      <c r="M75" s="10">
        <v>21</v>
      </c>
      <c r="N75" s="70">
        <v>150000</v>
      </c>
      <c r="O75" s="20">
        <f>M75*N75</f>
        <v>3150000</v>
      </c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  <c r="O76" s="20">
        <f>SUM(O74:O75)</f>
        <v>3660000</v>
      </c>
    </row>
    <row r="77" spans="3:18">
      <c r="E77" s="7"/>
      <c r="H77" s="17"/>
      <c r="I77" s="10"/>
      <c r="J77" s="10"/>
      <c r="K77" s="17"/>
      <c r="L77" s="10"/>
      <c r="M77" s="10"/>
      <c r="O77" s="20">
        <v>-1500000</v>
      </c>
      <c r="P77" s="2">
        <v>45260</v>
      </c>
      <c r="Q77" s="1" t="s">
        <v>711</v>
      </c>
    </row>
    <row r="78" spans="3:18">
      <c r="E78" s="7"/>
      <c r="H78" s="17"/>
      <c r="I78" s="10"/>
      <c r="J78" s="10"/>
      <c r="K78" s="17"/>
      <c r="L78" s="10"/>
      <c r="M78" s="10"/>
      <c r="O78" s="55">
        <f>SUM(O76:O77)</f>
        <v>2160000</v>
      </c>
      <c r="P78" s="19" t="s">
        <v>1957</v>
      </c>
    </row>
    <row r="79" spans="3:18">
      <c r="E79" s="7"/>
      <c r="H79" s="17"/>
      <c r="I79" s="10"/>
      <c r="J79" s="10"/>
      <c r="K79" s="17"/>
      <c r="L79" s="10"/>
      <c r="M79" s="10"/>
      <c r="O79" s="20">
        <v>-2160000</v>
      </c>
      <c r="P79" s="2">
        <v>45260</v>
      </c>
      <c r="Q79" s="1" t="s">
        <v>1963</v>
      </c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  <drawing r:id="rId2"/>
</worksheet>
</file>

<file path=xl/worksheets/sheet100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I8" sqref="I8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88"/>
      <c r="D4" s="88"/>
      <c r="E4" s="89">
        <v>35139450</v>
      </c>
      <c r="F4" s="88">
        <v>0</v>
      </c>
      <c r="G4" s="88"/>
      <c r="H4" s="88">
        <v>3172000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90"/>
      <c r="D5" s="90"/>
      <c r="E5" s="91">
        <f t="shared" ref="E5:E68" si="0">E4+C5+D5</f>
        <v>35139450</v>
      </c>
      <c r="F5" s="90"/>
      <c r="G5" s="90"/>
      <c r="H5" s="90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45748</v>
      </c>
      <c r="C6" s="86"/>
      <c r="D6" s="86"/>
      <c r="E6" s="91">
        <f t="shared" si="0"/>
        <v>35139450</v>
      </c>
      <c r="F6" s="86"/>
      <c r="G6" s="86"/>
      <c r="H6" s="86">
        <v>13000</v>
      </c>
      <c r="I6" s="1" t="s">
        <v>2211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45750</v>
      </c>
      <c r="C7" s="86"/>
      <c r="D7" s="86"/>
      <c r="E7" s="91">
        <f t="shared" si="0"/>
        <v>35139450</v>
      </c>
      <c r="F7" s="86"/>
      <c r="G7" s="86"/>
      <c r="H7" s="87">
        <v>788000</v>
      </c>
      <c r="I7" s="1" t="s">
        <v>2212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45750</v>
      </c>
      <c r="C8" s="86"/>
      <c r="D8" s="86"/>
      <c r="E8" s="91">
        <f t="shared" si="0"/>
        <v>35139450</v>
      </c>
      <c r="F8" s="86"/>
      <c r="G8" s="86"/>
      <c r="H8" s="86">
        <v>100000</v>
      </c>
      <c r="I8" s="1" t="s">
        <v>2213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45750</v>
      </c>
      <c r="C9" s="86"/>
      <c r="D9" s="86"/>
      <c r="E9" s="91">
        <f t="shared" si="0"/>
        <v>35139450</v>
      </c>
      <c r="F9" s="86"/>
      <c r="G9" s="86"/>
      <c r="H9" s="86">
        <v>-152600</v>
      </c>
      <c r="I9" s="1" t="s">
        <v>2214</v>
      </c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45751</v>
      </c>
      <c r="C10" s="86"/>
      <c r="D10" s="86"/>
      <c r="E10" s="91">
        <f t="shared" si="0"/>
        <v>35139450</v>
      </c>
      <c r="F10" s="86"/>
      <c r="G10" s="86"/>
      <c r="H10" s="86">
        <v>-92000</v>
      </c>
      <c r="I10" s="10" t="s">
        <v>62</v>
      </c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45751</v>
      </c>
      <c r="C11" s="86"/>
      <c r="D11" s="86"/>
      <c r="E11" s="91">
        <f t="shared" si="0"/>
        <v>35139450</v>
      </c>
      <c r="F11" s="86"/>
      <c r="G11" s="86"/>
      <c r="H11" s="86">
        <v>900000</v>
      </c>
      <c r="I11" s="1" t="s">
        <v>2215</v>
      </c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45751</v>
      </c>
      <c r="C12" s="86"/>
      <c r="D12" s="86"/>
      <c r="E12" s="91">
        <f t="shared" si="0"/>
        <v>35139450</v>
      </c>
      <c r="F12" s="86"/>
      <c r="G12" s="86"/>
      <c r="H12" s="86">
        <v>240000</v>
      </c>
      <c r="I12" s="1" t="s">
        <v>2216</v>
      </c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32">
        <v>45754</v>
      </c>
      <c r="C13" s="86"/>
      <c r="D13" s="86"/>
      <c r="E13" s="91">
        <f t="shared" si="0"/>
        <v>35139450</v>
      </c>
      <c r="F13" s="86"/>
      <c r="G13" s="86"/>
      <c r="H13" s="86">
        <v>700000</v>
      </c>
      <c r="I13" s="1" t="s">
        <v>2217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45755</v>
      </c>
      <c r="C14" s="86"/>
      <c r="D14" s="86"/>
      <c r="E14" s="91">
        <f t="shared" si="0"/>
        <v>35139450</v>
      </c>
      <c r="F14" s="86"/>
      <c r="G14" s="86"/>
      <c r="H14" s="86">
        <v>-5231000</v>
      </c>
      <c r="I14" s="1" t="s">
        <v>371</v>
      </c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2">
        <v>45755</v>
      </c>
      <c r="C15" s="86"/>
      <c r="D15" s="86"/>
      <c r="E15" s="91">
        <f t="shared" si="0"/>
        <v>35139450</v>
      </c>
      <c r="F15" s="86"/>
      <c r="G15" s="86"/>
      <c r="H15" s="86">
        <v>-83300</v>
      </c>
      <c r="I15" s="10" t="s">
        <v>2218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45758</v>
      </c>
      <c r="C16" s="86"/>
      <c r="D16" s="86"/>
      <c r="E16" s="91">
        <f t="shared" si="0"/>
        <v>35139450</v>
      </c>
      <c r="F16" s="86"/>
      <c r="G16" s="86"/>
      <c r="H16" s="86">
        <v>391000</v>
      </c>
      <c r="I16" s="1" t="s">
        <v>2220</v>
      </c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45761</v>
      </c>
      <c r="C17" s="86">
        <v>200000</v>
      </c>
      <c r="D17" s="86"/>
      <c r="E17" s="91">
        <f t="shared" si="0"/>
        <v>35339450</v>
      </c>
      <c r="F17" s="86"/>
      <c r="G17" s="86"/>
      <c r="H17" s="86"/>
      <c r="I17" s="10" t="s">
        <v>2219</v>
      </c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45762</v>
      </c>
      <c r="C18" s="86">
        <v>2000000</v>
      </c>
      <c r="D18" s="86"/>
      <c r="E18" s="91">
        <f t="shared" si="0"/>
        <v>37339450</v>
      </c>
      <c r="F18" s="86"/>
      <c r="G18" s="86"/>
      <c r="H18" s="17"/>
      <c r="I18" s="1" t="s">
        <v>2221</v>
      </c>
      <c r="J18" s="50"/>
      <c r="K18" s="69"/>
      <c r="L18" s="70"/>
      <c r="M18" s="73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>
        <v>45768</v>
      </c>
      <c r="C19" s="86"/>
      <c r="D19" s="86"/>
      <c r="E19" s="91">
        <f t="shared" si="0"/>
        <v>37339450</v>
      </c>
      <c r="F19" s="86"/>
      <c r="G19" s="86"/>
      <c r="H19" s="86">
        <v>-1000000</v>
      </c>
      <c r="I19" s="1" t="s">
        <v>2222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45769</v>
      </c>
      <c r="C20" s="17"/>
      <c r="D20" s="17">
        <v>-12000</v>
      </c>
      <c r="E20" s="91">
        <f t="shared" si="0"/>
        <v>37327450</v>
      </c>
      <c r="F20" s="86"/>
      <c r="G20" s="86"/>
      <c r="H20" s="17"/>
      <c r="I20" s="10" t="s">
        <v>1754</v>
      </c>
      <c r="J20" s="50"/>
      <c r="K20" s="70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45770</v>
      </c>
      <c r="C21" s="86"/>
      <c r="D21" s="86"/>
      <c r="E21" s="91">
        <f t="shared" si="0"/>
        <v>37327450</v>
      </c>
      <c r="F21" s="86"/>
      <c r="G21" s="86"/>
      <c r="H21" s="17">
        <v>-311100</v>
      </c>
      <c r="I21" s="10" t="s">
        <v>917</v>
      </c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45770</v>
      </c>
      <c r="C22" s="86"/>
      <c r="D22" s="86"/>
      <c r="E22" s="91">
        <f t="shared" si="0"/>
        <v>37327450</v>
      </c>
      <c r="F22" s="86"/>
      <c r="G22" s="86"/>
      <c r="H22" s="86">
        <v>45000</v>
      </c>
      <c r="I22" s="10" t="s">
        <v>2223</v>
      </c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">
        <v>45770</v>
      </c>
      <c r="C23" s="18">
        <v>800000</v>
      </c>
      <c r="D23" s="17"/>
      <c r="E23" s="91">
        <f t="shared" si="0"/>
        <v>38127450</v>
      </c>
      <c r="F23" s="86"/>
      <c r="G23" s="86"/>
      <c r="H23" s="17"/>
      <c r="I23" s="10" t="s">
        <v>2225</v>
      </c>
      <c r="J23" s="50"/>
      <c r="K23" s="70"/>
      <c r="L23" s="47"/>
      <c r="M23" s="73"/>
      <c r="N23" s="72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32">
        <v>45772</v>
      </c>
      <c r="C24" s="86"/>
      <c r="D24" s="86">
        <v>-17450</v>
      </c>
      <c r="E24" s="91">
        <f t="shared" si="0"/>
        <v>38110000</v>
      </c>
      <c r="F24" s="86"/>
      <c r="G24" s="86"/>
      <c r="H24" s="17"/>
      <c r="I24" s="10" t="s">
        <v>490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45772</v>
      </c>
      <c r="C25" s="86"/>
      <c r="D25" s="86"/>
      <c r="E25" s="91">
        <f t="shared" si="0"/>
        <v>38110000</v>
      </c>
      <c r="F25" s="86"/>
      <c r="G25" s="86"/>
      <c r="H25" s="86">
        <v>160000</v>
      </c>
      <c r="I25" s="10" t="s">
        <v>2224</v>
      </c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>
        <v>45776</v>
      </c>
      <c r="C26" s="86"/>
      <c r="D26" s="86"/>
      <c r="E26" s="91">
        <f t="shared" si="0"/>
        <v>38110000</v>
      </c>
      <c r="F26" s="86"/>
      <c r="G26" s="86"/>
      <c r="H26" s="86">
        <v>-413300</v>
      </c>
      <c r="I26" s="10" t="s">
        <v>389</v>
      </c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>
        <v>45776</v>
      </c>
      <c r="C27" s="86"/>
      <c r="D27" s="86"/>
      <c r="E27" s="91">
        <f t="shared" si="0"/>
        <v>38110000</v>
      </c>
      <c r="F27" s="86"/>
      <c r="G27" s="86"/>
      <c r="H27" s="86">
        <v>-413300</v>
      </c>
      <c r="I27" s="1" t="s">
        <v>2226</v>
      </c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>
        <v>38472</v>
      </c>
      <c r="C28" s="17"/>
      <c r="D28" s="17">
        <v>-300000</v>
      </c>
      <c r="E28" s="91">
        <f t="shared" si="0"/>
        <v>37810000</v>
      </c>
      <c r="F28" s="86"/>
      <c r="G28" s="86"/>
      <c r="H28" s="86"/>
      <c r="I28" s="10" t="s">
        <v>2227</v>
      </c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>
        <v>45777</v>
      </c>
      <c r="C29" s="86"/>
      <c r="D29" s="86"/>
      <c r="E29" s="91">
        <f t="shared" si="0"/>
        <v>37810000</v>
      </c>
      <c r="F29" s="86"/>
      <c r="G29" s="86"/>
      <c r="H29" s="87">
        <v>-674000</v>
      </c>
      <c r="I29" s="10" t="s">
        <v>2228</v>
      </c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86"/>
      <c r="D30" s="86"/>
      <c r="E30" s="91">
        <f t="shared" si="0"/>
        <v>37810000</v>
      </c>
      <c r="F30" s="86"/>
      <c r="G30" s="86"/>
      <c r="H30" s="17">
        <v>-3000000</v>
      </c>
      <c r="I30" s="10" t="s">
        <v>41</v>
      </c>
      <c r="L30" s="2">
        <v>45341</v>
      </c>
      <c r="M30" s="20">
        <v>10000000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86"/>
      <c r="D31" s="86">
        <v>-3000000</v>
      </c>
      <c r="E31" s="91">
        <f t="shared" si="0"/>
        <v>34810000</v>
      </c>
      <c r="F31" s="86"/>
      <c r="G31" s="86"/>
      <c r="I31" s="10" t="s">
        <v>42</v>
      </c>
      <c r="L31" s="2">
        <v>45372</v>
      </c>
      <c r="M31" s="20">
        <v>6000000</v>
      </c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86"/>
      <c r="D32" s="86"/>
      <c r="E32" s="91">
        <f t="shared" si="0"/>
        <v>34810000</v>
      </c>
      <c r="F32" s="86"/>
      <c r="G32" s="86"/>
      <c r="H32" s="86"/>
      <c r="I32" s="10"/>
      <c r="L32" s="85">
        <v>45398</v>
      </c>
      <c r="M32" s="70">
        <v>4000000</v>
      </c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28" t="s">
        <v>47</v>
      </c>
      <c r="C33" s="22"/>
      <c r="D33" s="22"/>
      <c r="E33" s="89">
        <f t="shared" si="0"/>
        <v>34810000</v>
      </c>
      <c r="F33" s="88"/>
      <c r="G33" s="88"/>
      <c r="H33" s="22">
        <f>SUM(H4:H32)</f>
        <v>-4861600</v>
      </c>
      <c r="J33" s="20"/>
      <c r="L33" s="2">
        <v>45442</v>
      </c>
      <c r="M33" s="70">
        <v>4000000</v>
      </c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86"/>
      <c r="D34" s="86"/>
      <c r="E34" s="91">
        <f t="shared" si="0"/>
        <v>34810000</v>
      </c>
      <c r="F34" s="86"/>
      <c r="G34" s="86"/>
      <c r="H34" s="17"/>
      <c r="I34" s="10"/>
      <c r="J34" s="20"/>
      <c r="L34" s="2">
        <v>45481</v>
      </c>
      <c r="M34" s="50">
        <v>4816000</v>
      </c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86"/>
      <c r="D35" s="86"/>
      <c r="E35" s="91">
        <f t="shared" si="0"/>
        <v>34810000</v>
      </c>
      <c r="F35" s="86"/>
      <c r="G35" s="86"/>
      <c r="H35" s="86"/>
      <c r="I35" s="10"/>
      <c r="J35" s="20"/>
      <c r="L35" s="2">
        <v>45565</v>
      </c>
      <c r="M35" s="50">
        <v>1000000</v>
      </c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86"/>
      <c r="D36" s="86"/>
      <c r="E36" s="91">
        <f t="shared" si="0"/>
        <v>34810000</v>
      </c>
      <c r="F36" s="86"/>
      <c r="G36" s="86"/>
      <c r="H36" s="86"/>
      <c r="I36" s="10"/>
      <c r="J36" s="20"/>
      <c r="K36" s="70"/>
      <c r="M36" s="53">
        <f>SUM(M27:M35)</f>
        <v>69816000</v>
      </c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1">
        <f t="shared" si="0"/>
        <v>34810000</v>
      </c>
      <c r="F37" s="86"/>
      <c r="G37" s="86"/>
      <c r="H37" s="86"/>
      <c r="I37" s="10"/>
      <c r="J37" s="20"/>
      <c r="K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86"/>
      <c r="D38" s="86"/>
      <c r="E38" s="91">
        <f t="shared" si="0"/>
        <v>34810000</v>
      </c>
      <c r="F38" s="86"/>
      <c r="G38" s="86"/>
      <c r="H38" s="86"/>
      <c r="I38" s="10"/>
      <c r="K38" s="69"/>
      <c r="L38" s="2">
        <v>45071</v>
      </c>
      <c r="M38" s="70">
        <v>-203200</v>
      </c>
      <c r="N38" s="1" t="s">
        <v>1830</v>
      </c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86"/>
      <c r="D39" s="86"/>
      <c r="E39" s="91">
        <f t="shared" si="0"/>
        <v>34810000</v>
      </c>
      <c r="F39" s="86"/>
      <c r="G39" s="86"/>
      <c r="H39" s="86"/>
      <c r="I39" s="10"/>
      <c r="K39" s="69"/>
      <c r="L39" s="2">
        <v>45072</v>
      </c>
      <c r="M39" s="70">
        <v>-200000</v>
      </c>
      <c r="N39" s="1" t="s">
        <v>1831</v>
      </c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86"/>
      <c r="D40" s="86"/>
      <c r="E40" s="91">
        <f t="shared" si="0"/>
        <v>34810000</v>
      </c>
      <c r="F40" s="86"/>
      <c r="G40" s="86"/>
      <c r="H40" s="86"/>
      <c r="I40" s="10"/>
      <c r="K40" s="69"/>
      <c r="L40" s="2">
        <v>45079</v>
      </c>
      <c r="M40" s="70">
        <v>-200000</v>
      </c>
      <c r="N40" s="1" t="s">
        <v>1842</v>
      </c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86"/>
      <c r="D41" s="86"/>
      <c r="E41" s="91">
        <f t="shared" si="0"/>
        <v>34810000</v>
      </c>
      <c r="F41" s="86"/>
      <c r="G41" s="86"/>
      <c r="H41" s="86"/>
      <c r="I41" s="10"/>
      <c r="L41" s="47">
        <v>45170</v>
      </c>
      <c r="M41" s="70">
        <v>-66000</v>
      </c>
      <c r="N41" s="1" t="s">
        <v>1900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86"/>
      <c r="D42" s="86"/>
      <c r="E42" s="91">
        <f t="shared" si="0"/>
        <v>34810000</v>
      </c>
      <c r="F42" s="86"/>
      <c r="G42" s="86"/>
      <c r="H42" s="86"/>
      <c r="I42" s="10"/>
      <c r="L42" s="69"/>
      <c r="M42" s="69"/>
      <c r="N42" s="69"/>
      <c r="O42" s="69"/>
      <c r="P42" s="69"/>
      <c r="Q42" s="70"/>
      <c r="R42" s="7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86"/>
      <c r="D43" s="86"/>
      <c r="E43" s="91">
        <f t="shared" si="0"/>
        <v>34810000</v>
      </c>
      <c r="F43" s="86"/>
      <c r="G43" s="86"/>
      <c r="H43" s="86"/>
      <c r="I43" s="10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86"/>
      <c r="D44" s="86"/>
      <c r="E44" s="91">
        <f t="shared" si="0"/>
        <v>34810000</v>
      </c>
      <c r="F44" s="86"/>
      <c r="G44" s="86"/>
      <c r="H44" s="86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86"/>
      <c r="D45" s="86"/>
      <c r="E45" s="91">
        <f t="shared" si="0"/>
        <v>34810000</v>
      </c>
      <c r="F45" s="90"/>
      <c r="G45" s="90"/>
      <c r="H45" s="86"/>
      <c r="I45" s="10"/>
      <c r="K45" s="69"/>
      <c r="L45" s="69"/>
      <c r="M45" s="69"/>
      <c r="N45" s="72"/>
      <c r="O45" s="69"/>
      <c r="P45" s="70"/>
      <c r="Q45" s="70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86"/>
      <c r="D46" s="86"/>
      <c r="E46" s="91">
        <f t="shared" si="0"/>
        <v>34810000</v>
      </c>
      <c r="F46" s="86"/>
      <c r="G46" s="86"/>
      <c r="H46" s="86"/>
      <c r="I46" s="10"/>
      <c r="K46" s="69"/>
      <c r="L46" s="2">
        <v>45128</v>
      </c>
      <c r="M46" s="70">
        <v>-600000</v>
      </c>
      <c r="N46" s="34" t="s">
        <v>1869</v>
      </c>
      <c r="O46" s="69"/>
      <c r="P46" s="70"/>
      <c r="Q46" s="70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86"/>
      <c r="D47" s="86"/>
      <c r="E47" s="91">
        <f t="shared" si="0"/>
        <v>34810000</v>
      </c>
      <c r="F47" s="86"/>
      <c r="G47" s="86"/>
      <c r="H47" s="86"/>
      <c r="I47" s="10"/>
      <c r="J47" s="20"/>
      <c r="K47" s="70"/>
      <c r="L47" s="2">
        <v>45134</v>
      </c>
      <c r="M47" s="70">
        <v>-200000</v>
      </c>
      <c r="N47" s="34" t="s">
        <v>1870</v>
      </c>
      <c r="P47" s="20"/>
      <c r="R47" s="20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86"/>
      <c r="D48" s="86"/>
      <c r="E48" s="91">
        <f t="shared" si="0"/>
        <v>34810000</v>
      </c>
      <c r="F48" s="86"/>
      <c r="G48" s="86"/>
      <c r="H48" s="86"/>
      <c r="I48" s="10"/>
      <c r="J48" s="20"/>
      <c r="K48" s="70"/>
      <c r="L48" s="2">
        <v>45160</v>
      </c>
      <c r="M48" s="70">
        <v>-500000</v>
      </c>
      <c r="N48" s="10" t="s">
        <v>1889</v>
      </c>
      <c r="P48" s="20"/>
      <c r="Q48" s="4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86"/>
      <c r="D49" s="86"/>
      <c r="E49" s="91">
        <f t="shared" si="0"/>
        <v>34810000</v>
      </c>
      <c r="F49" s="86"/>
      <c r="G49" s="86"/>
      <c r="H49" s="86"/>
      <c r="I49" s="10"/>
      <c r="J49" s="20"/>
      <c r="K49" s="70"/>
      <c r="L49" s="2">
        <v>45160</v>
      </c>
      <c r="M49" s="70">
        <v>-500000</v>
      </c>
      <c r="N49" s="10" t="s">
        <v>1890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86"/>
      <c r="D50" s="86"/>
      <c r="E50" s="91">
        <f t="shared" si="0"/>
        <v>34810000</v>
      </c>
      <c r="F50" s="86"/>
      <c r="G50" s="86"/>
      <c r="H50" s="86"/>
      <c r="I50" s="10"/>
      <c r="J50" s="20"/>
      <c r="K50" s="70"/>
      <c r="L50" s="47">
        <v>45163</v>
      </c>
      <c r="M50" s="70">
        <v>-480000</v>
      </c>
      <c r="N50" s="69" t="s">
        <v>1895</v>
      </c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86"/>
      <c r="D51" s="86"/>
      <c r="E51" s="91">
        <f t="shared" si="0"/>
        <v>34810000</v>
      </c>
      <c r="F51" s="86"/>
      <c r="G51" s="86"/>
      <c r="H51" s="86"/>
      <c r="I51" s="10"/>
      <c r="K51" s="69"/>
      <c r="L51" s="47">
        <v>45163</v>
      </c>
      <c r="M51" s="70">
        <v>-9000</v>
      </c>
      <c r="N51" s="10" t="s">
        <v>1896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86"/>
      <c r="D52" s="86"/>
      <c r="E52" s="91">
        <f t="shared" si="0"/>
        <v>34810000</v>
      </c>
      <c r="F52" s="86"/>
      <c r="G52" s="86"/>
      <c r="H52" s="86">
        <v>1050000</v>
      </c>
      <c r="I52" s="10" t="s">
        <v>1739</v>
      </c>
      <c r="J52" s="1" t="s">
        <v>1835</v>
      </c>
      <c r="K52" s="69"/>
      <c r="L52" s="47">
        <v>45170</v>
      </c>
      <c r="M52" s="70">
        <v>-500000</v>
      </c>
      <c r="N52" s="10" t="s">
        <v>1901</v>
      </c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86"/>
      <c r="D53" s="86"/>
      <c r="E53" s="91">
        <f t="shared" si="0"/>
        <v>34810000</v>
      </c>
      <c r="F53" s="86"/>
      <c r="G53" s="86"/>
      <c r="H53" s="86"/>
      <c r="K53" s="69"/>
      <c r="L53" s="47">
        <v>45173</v>
      </c>
      <c r="M53" s="70">
        <v>-40000</v>
      </c>
      <c r="N53" s="69" t="s">
        <v>1895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86"/>
      <c r="D54" s="86"/>
      <c r="E54" s="91">
        <f t="shared" si="0"/>
        <v>34810000</v>
      </c>
      <c r="F54" s="86"/>
      <c r="G54" s="86"/>
      <c r="H54" s="87"/>
      <c r="K54" s="69"/>
      <c r="L54" s="47">
        <v>45173</v>
      </c>
      <c r="M54" s="70">
        <v>-244000</v>
      </c>
      <c r="N54" s="10" t="s">
        <v>1902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86"/>
      <c r="D55" s="86"/>
      <c r="E55" s="91">
        <f t="shared" si="0"/>
        <v>34810000</v>
      </c>
      <c r="F55" s="86"/>
      <c r="G55" s="86"/>
      <c r="H55" s="87"/>
      <c r="J55" s="10"/>
      <c r="K55" s="69"/>
      <c r="L55" s="47">
        <v>45183</v>
      </c>
      <c r="M55" s="70">
        <v>-140000</v>
      </c>
      <c r="N55" s="19" t="s">
        <v>1905</v>
      </c>
      <c r="O55" s="76"/>
      <c r="P55" s="76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86"/>
      <c r="D56" s="86"/>
      <c r="E56" s="91">
        <f t="shared" si="0"/>
        <v>34810000</v>
      </c>
      <c r="F56" s="86"/>
      <c r="G56" s="86"/>
      <c r="H56" s="87"/>
      <c r="K56" s="69"/>
      <c r="L56" s="47">
        <v>45194</v>
      </c>
      <c r="M56" s="70">
        <v>-25100</v>
      </c>
      <c r="N56" s="10" t="s">
        <v>1907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86"/>
      <c r="D57" s="86"/>
      <c r="E57" s="91">
        <f t="shared" si="0"/>
        <v>34810000</v>
      </c>
      <c r="F57" s="86"/>
      <c r="G57" s="86"/>
      <c r="H57" s="87"/>
      <c r="J57" s="10"/>
      <c r="K57" s="69"/>
      <c r="L57" s="47">
        <v>45230</v>
      </c>
      <c r="M57" s="70">
        <v>-7300</v>
      </c>
      <c r="N57" s="10" t="s">
        <v>1933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87"/>
      <c r="D58" s="87"/>
      <c r="E58" s="92">
        <f t="shared" si="0"/>
        <v>34810000</v>
      </c>
      <c r="F58" s="86"/>
      <c r="G58" s="86"/>
      <c r="H58" s="87"/>
      <c r="J58" s="10"/>
      <c r="K58" s="69"/>
      <c r="L58" s="47">
        <v>45233</v>
      </c>
      <c r="M58" s="70">
        <v>-10000</v>
      </c>
      <c r="N58" s="69" t="s">
        <v>1938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87"/>
      <c r="D59" s="87"/>
      <c r="E59" s="91">
        <f t="shared" si="0"/>
        <v>34810000</v>
      </c>
      <c r="F59" s="86"/>
      <c r="G59" s="86"/>
      <c r="H59" s="87"/>
      <c r="J59" s="10"/>
      <c r="K59" s="69"/>
      <c r="L59" s="47">
        <v>45233</v>
      </c>
      <c r="M59" s="70">
        <v>-10000</v>
      </c>
      <c r="N59" s="69" t="s">
        <v>1938</v>
      </c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90"/>
      <c r="D60" s="90"/>
      <c r="E60" s="91">
        <f t="shared" si="0"/>
        <v>34810000</v>
      </c>
      <c r="F60" s="90"/>
      <c r="G60" s="90"/>
      <c r="H60" s="87"/>
      <c r="J60" s="10"/>
      <c r="K60" s="69"/>
      <c r="L60" s="47">
        <v>45233</v>
      </c>
      <c r="M60" s="70">
        <v>-10400</v>
      </c>
      <c r="N60" s="10" t="s">
        <v>1940</v>
      </c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87"/>
      <c r="D61" s="87"/>
      <c r="E61" s="91">
        <f t="shared" si="0"/>
        <v>34810000</v>
      </c>
      <c r="F61" s="86"/>
      <c r="G61" s="86"/>
      <c r="H61" s="87"/>
      <c r="J61" s="10"/>
      <c r="K61" s="69"/>
      <c r="L61" s="47">
        <v>45239</v>
      </c>
      <c r="M61" s="70">
        <v>-100000</v>
      </c>
      <c r="N61" s="1" t="s">
        <v>1943</v>
      </c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87"/>
      <c r="D62" s="87"/>
      <c r="E62" s="91">
        <f t="shared" si="0"/>
        <v>34810000</v>
      </c>
      <c r="F62" s="86"/>
      <c r="G62" s="86"/>
      <c r="H62" s="87"/>
      <c r="J62" s="10"/>
      <c r="K62" s="69"/>
      <c r="L62" s="47">
        <v>45251</v>
      </c>
      <c r="M62" s="70">
        <v>-13000</v>
      </c>
      <c r="N62" s="69" t="s">
        <v>1938</v>
      </c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93"/>
      <c r="D63" s="93">
        <v>-17000</v>
      </c>
      <c r="E63" s="92">
        <f t="shared" si="0"/>
        <v>34793000</v>
      </c>
      <c r="F63" s="93"/>
      <c r="G63" s="93"/>
      <c r="H63" s="93"/>
      <c r="I63" s="44" t="s">
        <v>263</v>
      </c>
      <c r="K63" s="17"/>
      <c r="L63" s="47">
        <v>45254</v>
      </c>
      <c r="M63" s="70">
        <v>-15000</v>
      </c>
      <c r="N63" s="10" t="s">
        <v>1939</v>
      </c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86"/>
      <c r="D64" s="86"/>
      <c r="E64" s="91">
        <f t="shared" si="0"/>
        <v>34793000</v>
      </c>
      <c r="F64" s="86"/>
      <c r="G64" s="86"/>
      <c r="H64" s="86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87"/>
      <c r="D65" s="87">
        <v>-30000000</v>
      </c>
      <c r="E65" s="91">
        <f t="shared" si="0"/>
        <v>4793000</v>
      </c>
      <c r="F65" s="87"/>
      <c r="G65" s="87"/>
      <c r="H65" s="87"/>
      <c r="I65" s="1" t="s">
        <v>557</v>
      </c>
      <c r="K65" s="16"/>
      <c r="L65" s="69"/>
      <c r="M65" s="69"/>
      <c r="N65" s="69"/>
      <c r="O65" s="69"/>
      <c r="P65" s="69"/>
      <c r="Q65" s="69"/>
      <c r="R65" s="69"/>
    </row>
    <row r="66" spans="3:18">
      <c r="C66" s="87"/>
      <c r="D66" s="94">
        <v>-4000000</v>
      </c>
      <c r="E66" s="92">
        <f t="shared" si="0"/>
        <v>793000</v>
      </c>
      <c r="F66" s="87"/>
      <c r="G66" s="87"/>
      <c r="H66" s="87"/>
      <c r="I66" s="2" t="s">
        <v>1772</v>
      </c>
      <c r="L66" s="69"/>
      <c r="M66" s="69"/>
      <c r="N66" s="69"/>
      <c r="O66" s="69"/>
      <c r="P66" s="69"/>
      <c r="Q66" s="69"/>
      <c r="R66" s="69"/>
    </row>
    <row r="67" spans="3:18">
      <c r="C67" s="87"/>
      <c r="D67" s="86"/>
      <c r="E67" s="91">
        <f t="shared" si="0"/>
        <v>793000</v>
      </c>
      <c r="F67" s="87"/>
      <c r="G67" s="87"/>
      <c r="H67" s="87"/>
      <c r="J67" s="4"/>
      <c r="L67" s="69" t="s">
        <v>1953</v>
      </c>
      <c r="M67" s="69"/>
      <c r="N67" s="69"/>
      <c r="O67" s="69"/>
      <c r="P67" s="69"/>
      <c r="Q67" s="69"/>
      <c r="R67" s="69"/>
    </row>
    <row r="68" spans="3:18">
      <c r="C68" s="87"/>
      <c r="D68" s="87"/>
      <c r="E68" s="91">
        <f t="shared" si="0"/>
        <v>793000</v>
      </c>
      <c r="F68" s="87"/>
      <c r="G68" s="87"/>
      <c r="H68" s="87"/>
      <c r="J68" s="4"/>
      <c r="K68" s="2"/>
      <c r="L68" s="69" t="s">
        <v>1956</v>
      </c>
      <c r="M68" s="69">
        <v>24</v>
      </c>
      <c r="N68" s="70">
        <v>100000</v>
      </c>
      <c r="O68" s="70">
        <f>M68*N68</f>
        <v>2400000</v>
      </c>
      <c r="P68" s="69"/>
      <c r="Q68" s="69"/>
      <c r="R68" s="69"/>
    </row>
    <row r="69" spans="3:18">
      <c r="C69" s="87"/>
      <c r="D69" s="87"/>
      <c r="E69" s="92">
        <f t="shared" ref="E69:E70" si="1">E68+C69+D69</f>
        <v>793000</v>
      </c>
      <c r="F69" s="87"/>
      <c r="G69" s="87"/>
      <c r="H69" s="87"/>
      <c r="J69" s="32"/>
      <c r="K69" s="17"/>
      <c r="L69" s="69" t="s">
        <v>1955</v>
      </c>
      <c r="M69" s="69">
        <v>15</v>
      </c>
      <c r="N69" s="70">
        <v>150000</v>
      </c>
      <c r="O69" s="70">
        <f t="shared" ref="O69:O70" si="2">M69*N69</f>
        <v>2250000</v>
      </c>
      <c r="P69" s="69"/>
      <c r="Q69" s="69"/>
      <c r="R69" s="69"/>
    </row>
    <row r="70" spans="3:18">
      <c r="C70" s="87"/>
      <c r="D70" s="87"/>
      <c r="E70" s="91">
        <f t="shared" si="1"/>
        <v>793000</v>
      </c>
      <c r="F70" s="87"/>
      <c r="G70" s="87"/>
      <c r="H70" s="87"/>
      <c r="J70" s="32"/>
      <c r="K70" s="17"/>
      <c r="L70" s="16" t="s">
        <v>1955</v>
      </c>
      <c r="M70" s="1">
        <v>12</v>
      </c>
      <c r="N70" s="70">
        <v>150000</v>
      </c>
      <c r="O70" s="70">
        <f t="shared" si="2"/>
        <v>1800000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" t="s">
        <v>1954</v>
      </c>
      <c r="M71" s="1">
        <v>1</v>
      </c>
      <c r="N71" s="20">
        <v>60000</v>
      </c>
      <c r="O71" s="20">
        <f>M71*N71</f>
        <v>60000</v>
      </c>
    </row>
    <row r="72" spans="3:18">
      <c r="C72" s="4"/>
      <c r="D72" s="4"/>
      <c r="E72" s="8"/>
      <c r="F72" s="4"/>
      <c r="G72" s="4"/>
      <c r="H72" s="17"/>
      <c r="J72" s="32"/>
      <c r="K72" s="17"/>
      <c r="O72" s="20">
        <f>SUM(O68:O71)</f>
        <v>6510000</v>
      </c>
    </row>
    <row r="73" spans="3:18">
      <c r="C73" s="4"/>
      <c r="D73" s="4"/>
      <c r="E73" s="8"/>
      <c r="F73" s="4"/>
      <c r="G73" s="4"/>
      <c r="J73" s="32"/>
      <c r="K73" s="17"/>
      <c r="L73" s="20"/>
      <c r="O73" s="20">
        <v>-6000000</v>
      </c>
      <c r="P73" s="2">
        <v>45244</v>
      </c>
      <c r="Q73" s="10" t="s">
        <v>1962</v>
      </c>
      <c r="R73" s="10"/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f>SUM(O72:O73)</f>
        <v>510000</v>
      </c>
      <c r="P74" s="1" t="s">
        <v>1964</v>
      </c>
    </row>
    <row r="75" spans="3:18">
      <c r="C75" s="4"/>
      <c r="D75" s="4"/>
      <c r="E75" s="8"/>
      <c r="F75" s="4"/>
      <c r="G75" s="4"/>
      <c r="J75" s="10"/>
      <c r="K75" s="17"/>
      <c r="L75" s="16" t="s">
        <v>1955</v>
      </c>
      <c r="M75" s="10">
        <v>21</v>
      </c>
      <c r="N75" s="70">
        <v>150000</v>
      </c>
      <c r="O75" s="20">
        <f>M75*N75</f>
        <v>3150000</v>
      </c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  <c r="O76" s="20">
        <f>SUM(O74:O75)</f>
        <v>3660000</v>
      </c>
    </row>
    <row r="77" spans="3:18">
      <c r="E77" s="7"/>
      <c r="H77" s="17"/>
      <c r="I77" s="10"/>
      <c r="J77" s="10"/>
      <c r="K77" s="17"/>
      <c r="L77" s="10"/>
      <c r="M77" s="10"/>
      <c r="O77" s="20">
        <v>-1500000</v>
      </c>
      <c r="P77" s="2">
        <v>45260</v>
      </c>
      <c r="Q77" s="1" t="s">
        <v>711</v>
      </c>
    </row>
    <row r="78" spans="3:18">
      <c r="E78" s="7"/>
      <c r="H78" s="17"/>
      <c r="I78" s="10"/>
      <c r="J78" s="10"/>
      <c r="K78" s="17"/>
      <c r="L78" s="10"/>
      <c r="M78" s="10"/>
      <c r="O78" s="55">
        <f>SUM(O76:O77)</f>
        <v>2160000</v>
      </c>
      <c r="P78" s="19" t="s">
        <v>1957</v>
      </c>
    </row>
    <row r="79" spans="3:18">
      <c r="E79" s="7"/>
      <c r="H79" s="17"/>
      <c r="I79" s="10"/>
      <c r="J79" s="10"/>
      <c r="K79" s="17"/>
      <c r="L79" s="10"/>
      <c r="M79" s="10"/>
      <c r="O79" s="20">
        <v>-2160000</v>
      </c>
      <c r="P79" s="2">
        <v>45260</v>
      </c>
      <c r="Q79" s="1" t="s">
        <v>1963</v>
      </c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  <drawing r:id="rId2"/>
</worksheet>
</file>

<file path=xl/worksheets/sheet101.xml><?xml version="1.0" encoding="utf-8"?>
<worksheet xmlns="http://schemas.openxmlformats.org/spreadsheetml/2006/main" xmlns:r="http://schemas.openxmlformats.org/officeDocument/2006/relationships">
  <dimension ref="A2:AB100"/>
  <sheetViews>
    <sheetView topLeftCell="A40" workbookViewId="0">
      <selection activeCell="B30" sqref="B30:D30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88"/>
      <c r="D4" s="88"/>
      <c r="E4" s="89">
        <v>34810000</v>
      </c>
      <c r="F4" s="88">
        <v>0</v>
      </c>
      <c r="G4" s="88"/>
      <c r="H4" s="88">
        <v>-4861600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90"/>
      <c r="D5" s="90"/>
      <c r="E5" s="91">
        <f t="shared" ref="E5:E68" si="0">E4+C5+D5</f>
        <v>34810000</v>
      </c>
      <c r="F5" s="90"/>
      <c r="G5" s="90"/>
      <c r="H5" s="90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45778</v>
      </c>
      <c r="C6" s="86"/>
      <c r="D6" s="86">
        <v>-37000</v>
      </c>
      <c r="E6" s="91">
        <f t="shared" si="0"/>
        <v>34773000</v>
      </c>
      <c r="F6" s="86"/>
      <c r="G6" s="86"/>
      <c r="H6" s="86"/>
      <c r="I6" s="1" t="s">
        <v>582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45778</v>
      </c>
      <c r="C7" s="86"/>
      <c r="D7" s="86">
        <v>-10900</v>
      </c>
      <c r="E7" s="91">
        <f t="shared" si="0"/>
        <v>34762100</v>
      </c>
      <c r="F7" s="86"/>
      <c r="G7" s="86"/>
      <c r="H7" s="87"/>
      <c r="I7" s="1" t="s">
        <v>2229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45779</v>
      </c>
      <c r="C8" s="86"/>
      <c r="D8" s="86"/>
      <c r="E8" s="91">
        <f t="shared" si="0"/>
        <v>34762100</v>
      </c>
      <c r="F8" s="86"/>
      <c r="G8" s="86"/>
      <c r="H8" s="86">
        <v>160000</v>
      </c>
      <c r="I8" s="1" t="s">
        <v>2230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45782</v>
      </c>
      <c r="C9" s="86"/>
      <c r="D9" s="86"/>
      <c r="E9" s="91">
        <f t="shared" si="0"/>
        <v>34762100</v>
      </c>
      <c r="F9" s="86"/>
      <c r="G9" s="86"/>
      <c r="H9" s="86">
        <v>153500</v>
      </c>
      <c r="I9" s="1" t="s">
        <v>2232</v>
      </c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45782</v>
      </c>
      <c r="C10" s="86"/>
      <c r="D10" s="86"/>
      <c r="E10" s="91">
        <f t="shared" si="0"/>
        <v>34762100</v>
      </c>
      <c r="F10" s="86"/>
      <c r="G10" s="86"/>
      <c r="H10" s="86">
        <v>350000</v>
      </c>
      <c r="I10" s="10" t="s">
        <v>2231</v>
      </c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45782</v>
      </c>
      <c r="C11" s="86"/>
      <c r="D11" s="86"/>
      <c r="E11" s="91">
        <f t="shared" si="0"/>
        <v>34762100</v>
      </c>
      <c r="F11" s="86"/>
      <c r="G11" s="86"/>
      <c r="H11" s="86">
        <v>-375000</v>
      </c>
      <c r="I11" s="1" t="s">
        <v>1991</v>
      </c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45783</v>
      </c>
      <c r="C12" s="86"/>
      <c r="D12" s="86">
        <v>-5000</v>
      </c>
      <c r="E12" s="91">
        <f t="shared" si="0"/>
        <v>34757100</v>
      </c>
      <c r="F12" s="86"/>
      <c r="G12" s="86"/>
      <c r="H12" s="86"/>
      <c r="I12" s="1" t="s">
        <v>189</v>
      </c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32">
        <v>45785</v>
      </c>
      <c r="C13" s="86"/>
      <c r="D13" s="86"/>
      <c r="E13" s="91">
        <f t="shared" si="0"/>
        <v>34757100</v>
      </c>
      <c r="F13" s="86"/>
      <c r="G13" s="86"/>
      <c r="H13" s="86">
        <v>-90300</v>
      </c>
      <c r="I13" s="1" t="s">
        <v>62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45785</v>
      </c>
      <c r="C14" s="86"/>
      <c r="D14" s="86"/>
      <c r="E14" s="91">
        <f t="shared" si="0"/>
        <v>34757100</v>
      </c>
      <c r="F14" s="86"/>
      <c r="G14" s="86"/>
      <c r="H14" s="86">
        <v>-244800</v>
      </c>
      <c r="I14" s="1" t="s">
        <v>96</v>
      </c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2">
        <v>45785</v>
      </c>
      <c r="C15" s="86"/>
      <c r="D15" s="86"/>
      <c r="E15" s="91">
        <f t="shared" si="0"/>
        <v>34757100</v>
      </c>
      <c r="F15" s="86"/>
      <c r="G15" s="86"/>
      <c r="H15" s="86">
        <v>200000</v>
      </c>
      <c r="I15" s="1" t="s">
        <v>2230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45793</v>
      </c>
      <c r="C16" s="86"/>
      <c r="D16" s="86"/>
      <c r="E16" s="91">
        <f t="shared" si="0"/>
        <v>34757100</v>
      </c>
      <c r="F16" s="86"/>
      <c r="G16" s="86"/>
      <c r="H16" s="86">
        <v>30000</v>
      </c>
      <c r="I16" s="1" t="s">
        <v>2233</v>
      </c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45796</v>
      </c>
      <c r="C17" s="86"/>
      <c r="D17" s="86">
        <v>-65450</v>
      </c>
      <c r="E17" s="91">
        <f t="shared" si="0"/>
        <v>34691650</v>
      </c>
      <c r="F17" s="86"/>
      <c r="G17" s="86"/>
      <c r="H17" s="86"/>
      <c r="I17" s="10" t="s">
        <v>2234</v>
      </c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45798</v>
      </c>
      <c r="C18" s="86"/>
      <c r="D18" s="86"/>
      <c r="E18" s="91">
        <f t="shared" si="0"/>
        <v>34691650</v>
      </c>
      <c r="F18" s="86"/>
      <c r="G18" s="86"/>
      <c r="H18" s="17">
        <v>4000000</v>
      </c>
      <c r="I18" s="1" t="s">
        <v>1395</v>
      </c>
      <c r="J18" s="50"/>
      <c r="K18" s="69"/>
      <c r="L18" s="70"/>
      <c r="M18" s="73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>
        <v>45799</v>
      </c>
      <c r="C19" s="86"/>
      <c r="D19" s="86"/>
      <c r="E19" s="91">
        <f t="shared" si="0"/>
        <v>34691650</v>
      </c>
      <c r="F19" s="86"/>
      <c r="G19" s="86"/>
      <c r="H19" s="86">
        <v>-38000</v>
      </c>
      <c r="I19" s="1" t="s">
        <v>2235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45800</v>
      </c>
      <c r="C20" s="17"/>
      <c r="D20" s="17">
        <v>2000000</v>
      </c>
      <c r="E20" s="91">
        <f t="shared" si="0"/>
        <v>36691650</v>
      </c>
      <c r="F20" s="86"/>
      <c r="G20" s="86"/>
      <c r="H20" s="17"/>
      <c r="I20" s="10" t="s">
        <v>2236</v>
      </c>
      <c r="J20" s="50"/>
      <c r="K20" s="70"/>
      <c r="L20" s="82">
        <v>45806</v>
      </c>
      <c r="M20" s="76" t="s">
        <v>2239</v>
      </c>
      <c r="N20" s="76"/>
      <c r="O20" s="76"/>
      <c r="P20" s="76"/>
      <c r="Q20" s="76"/>
      <c r="R20" s="76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>
        <v>45804</v>
      </c>
      <c r="C21" s="86"/>
      <c r="D21" s="86"/>
      <c r="E21" s="91">
        <f t="shared" si="0"/>
        <v>36691650</v>
      </c>
      <c r="F21" s="86"/>
      <c r="G21" s="86"/>
      <c r="H21" s="17">
        <v>500000</v>
      </c>
      <c r="I21" s="10" t="s">
        <v>2237</v>
      </c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>
        <v>45805</v>
      </c>
      <c r="C22" s="86"/>
      <c r="D22" s="86"/>
      <c r="E22" s="91">
        <f t="shared" si="0"/>
        <v>36691650</v>
      </c>
      <c r="F22" s="86"/>
      <c r="G22" s="86"/>
      <c r="H22" s="86">
        <v>-319200</v>
      </c>
      <c r="I22" s="10" t="s">
        <v>917</v>
      </c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">
        <v>45806</v>
      </c>
      <c r="C23" s="17"/>
      <c r="D23" s="17"/>
      <c r="E23" s="91">
        <f t="shared" si="0"/>
        <v>36691650</v>
      </c>
      <c r="F23" s="86"/>
      <c r="G23" s="86"/>
      <c r="H23" s="86">
        <v>-413300</v>
      </c>
      <c r="I23" s="10" t="s">
        <v>406</v>
      </c>
      <c r="J23" s="50"/>
      <c r="K23" s="70"/>
      <c r="L23" s="47"/>
      <c r="M23" s="73"/>
      <c r="N23" s="72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>
        <v>45806</v>
      </c>
      <c r="C24" s="86"/>
      <c r="D24" s="86"/>
      <c r="E24" s="91">
        <f t="shared" si="0"/>
        <v>36691650</v>
      </c>
      <c r="F24" s="86"/>
      <c r="G24" s="86"/>
      <c r="H24" s="86">
        <v>-413300</v>
      </c>
      <c r="I24" s="1" t="s">
        <v>2238</v>
      </c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>
        <v>45807</v>
      </c>
      <c r="C25" s="86"/>
      <c r="D25" s="86"/>
      <c r="E25" s="91">
        <f t="shared" si="0"/>
        <v>36691650</v>
      </c>
      <c r="F25" s="86"/>
      <c r="G25" s="86"/>
      <c r="H25" s="86">
        <v>100000</v>
      </c>
      <c r="I25" s="10" t="s">
        <v>2240</v>
      </c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/>
      <c r="C26" s="86"/>
      <c r="D26" s="86"/>
      <c r="E26" s="91">
        <f t="shared" si="0"/>
        <v>36691650</v>
      </c>
      <c r="F26" s="86"/>
      <c r="G26" s="86"/>
      <c r="H26" s="86"/>
      <c r="I26" s="10"/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/>
      <c r="C27" s="86"/>
      <c r="D27" s="86"/>
      <c r="E27" s="91">
        <f t="shared" si="0"/>
        <v>36691650</v>
      </c>
      <c r="F27" s="86"/>
      <c r="G27" s="86"/>
      <c r="H27" s="17">
        <v>-3000000</v>
      </c>
      <c r="I27" s="10" t="s">
        <v>41</v>
      </c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/>
      <c r="C28" s="17"/>
      <c r="D28" s="17">
        <v>-3000000</v>
      </c>
      <c r="E28" s="91">
        <f t="shared" si="0"/>
        <v>33691650</v>
      </c>
      <c r="F28" s="86"/>
      <c r="G28" s="86"/>
      <c r="I28" s="10" t="s">
        <v>42</v>
      </c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/>
      <c r="C29" s="86"/>
      <c r="D29" s="86"/>
      <c r="E29" s="91">
        <f t="shared" si="0"/>
        <v>33691650</v>
      </c>
      <c r="F29" s="86"/>
      <c r="G29" s="86"/>
      <c r="H29" s="87"/>
      <c r="I29" s="10"/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28" t="s">
        <v>47</v>
      </c>
      <c r="C30" s="22"/>
      <c r="D30" s="22"/>
      <c r="E30" s="89">
        <f t="shared" si="0"/>
        <v>33691650</v>
      </c>
      <c r="F30" s="88"/>
      <c r="G30" s="88"/>
      <c r="H30" s="22">
        <f>SUM(H4:H29)</f>
        <v>-4262000</v>
      </c>
      <c r="I30" s="10"/>
      <c r="L30" s="2">
        <v>45341</v>
      </c>
      <c r="M30" s="20">
        <v>10000000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86"/>
      <c r="D31" s="86"/>
      <c r="E31" s="91">
        <f t="shared" si="0"/>
        <v>33691650</v>
      </c>
      <c r="F31" s="86"/>
      <c r="G31" s="86"/>
      <c r="I31" s="10"/>
      <c r="L31" s="2">
        <v>45372</v>
      </c>
      <c r="M31" s="20">
        <v>6000000</v>
      </c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86"/>
      <c r="D32" s="86"/>
      <c r="E32" s="91">
        <f t="shared" si="0"/>
        <v>33691650</v>
      </c>
      <c r="F32" s="86"/>
      <c r="G32" s="86"/>
      <c r="H32" s="86"/>
      <c r="I32" s="10"/>
      <c r="L32" s="85">
        <v>45398</v>
      </c>
      <c r="M32" s="70">
        <v>4000000</v>
      </c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/>
      <c r="E33" s="91">
        <f t="shared" si="0"/>
        <v>33691650</v>
      </c>
      <c r="F33" s="86"/>
      <c r="G33" s="86"/>
      <c r="H33" s="17"/>
      <c r="J33" s="20"/>
      <c r="L33" s="2">
        <v>45442</v>
      </c>
      <c r="M33" s="70">
        <v>4000000</v>
      </c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86"/>
      <c r="D34" s="86"/>
      <c r="E34" s="91">
        <f t="shared" si="0"/>
        <v>33691650</v>
      </c>
      <c r="F34" s="86"/>
      <c r="G34" s="86"/>
      <c r="H34" s="17"/>
      <c r="I34" s="10"/>
      <c r="J34" s="20"/>
      <c r="L34" s="2">
        <v>45481</v>
      </c>
      <c r="M34" s="50">
        <v>4816000</v>
      </c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86"/>
      <c r="D35" s="86"/>
      <c r="E35" s="91">
        <f t="shared" si="0"/>
        <v>33691650</v>
      </c>
      <c r="F35" s="86"/>
      <c r="G35" s="86"/>
      <c r="H35" s="86"/>
      <c r="I35" s="10"/>
      <c r="J35" s="20"/>
      <c r="L35" s="2">
        <v>45565</v>
      </c>
      <c r="M35" s="50">
        <v>1000000</v>
      </c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86"/>
      <c r="D36" s="86"/>
      <c r="E36" s="91">
        <f t="shared" si="0"/>
        <v>33691650</v>
      </c>
      <c r="F36" s="86"/>
      <c r="G36" s="86"/>
      <c r="H36" s="86"/>
      <c r="I36" s="10"/>
      <c r="J36" s="20"/>
      <c r="K36" s="70"/>
      <c r="M36" s="53">
        <f>SUM(M27:M35)</f>
        <v>69816000</v>
      </c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1">
        <f t="shared" si="0"/>
        <v>33691650</v>
      </c>
      <c r="F37" s="86"/>
      <c r="G37" s="86"/>
      <c r="H37" s="86"/>
      <c r="I37" s="10"/>
      <c r="J37" s="20"/>
      <c r="K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86"/>
      <c r="D38" s="86"/>
      <c r="E38" s="91">
        <f t="shared" si="0"/>
        <v>33691650</v>
      </c>
      <c r="F38" s="86"/>
      <c r="G38" s="86"/>
      <c r="H38" s="86"/>
      <c r="I38" s="10"/>
      <c r="K38" s="69"/>
      <c r="L38" s="2">
        <v>45071</v>
      </c>
      <c r="M38" s="70">
        <v>-203200</v>
      </c>
      <c r="N38" s="1" t="s">
        <v>1830</v>
      </c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86"/>
      <c r="D39" s="86"/>
      <c r="E39" s="91">
        <f t="shared" si="0"/>
        <v>33691650</v>
      </c>
      <c r="F39" s="86"/>
      <c r="G39" s="86"/>
      <c r="H39" s="86"/>
      <c r="I39" s="10"/>
      <c r="K39" s="69"/>
      <c r="L39" s="2">
        <v>45072</v>
      </c>
      <c r="M39" s="70">
        <v>-200000</v>
      </c>
      <c r="N39" s="1" t="s">
        <v>1831</v>
      </c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86"/>
      <c r="D40" s="86"/>
      <c r="E40" s="91">
        <f t="shared" si="0"/>
        <v>33691650</v>
      </c>
      <c r="F40" s="86"/>
      <c r="G40" s="86"/>
      <c r="H40" s="86"/>
      <c r="I40" s="10"/>
      <c r="K40" s="69"/>
      <c r="L40" s="2">
        <v>45079</v>
      </c>
      <c r="M40" s="70">
        <v>-200000</v>
      </c>
      <c r="N40" s="1" t="s">
        <v>1842</v>
      </c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86"/>
      <c r="D41" s="86"/>
      <c r="E41" s="91">
        <f t="shared" si="0"/>
        <v>33691650</v>
      </c>
      <c r="F41" s="86"/>
      <c r="G41" s="86"/>
      <c r="H41" s="86"/>
      <c r="I41" s="10"/>
      <c r="L41" s="47">
        <v>45170</v>
      </c>
      <c r="M41" s="70">
        <v>-66000</v>
      </c>
      <c r="N41" s="1" t="s">
        <v>1900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86"/>
      <c r="D42" s="86"/>
      <c r="E42" s="91">
        <f t="shared" si="0"/>
        <v>33691650</v>
      </c>
      <c r="F42" s="86"/>
      <c r="G42" s="86"/>
      <c r="H42" s="86"/>
      <c r="I42" s="10"/>
      <c r="L42" s="69"/>
      <c r="M42" s="69"/>
      <c r="N42" s="69"/>
      <c r="O42" s="69"/>
      <c r="P42" s="69"/>
      <c r="Q42" s="70"/>
      <c r="R42" s="7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86"/>
      <c r="D43" s="86"/>
      <c r="E43" s="91">
        <f t="shared" si="0"/>
        <v>33691650</v>
      </c>
      <c r="F43" s="86"/>
      <c r="G43" s="86"/>
      <c r="H43" s="86"/>
      <c r="I43" s="10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86"/>
      <c r="D44" s="86"/>
      <c r="E44" s="91">
        <f t="shared" si="0"/>
        <v>33691650</v>
      </c>
      <c r="F44" s="86"/>
      <c r="G44" s="86"/>
      <c r="H44" s="86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86"/>
      <c r="D45" s="86"/>
      <c r="E45" s="91">
        <f t="shared" si="0"/>
        <v>33691650</v>
      </c>
      <c r="F45" s="90"/>
      <c r="G45" s="90"/>
      <c r="H45" s="86"/>
      <c r="I45" s="10"/>
      <c r="K45" s="69"/>
      <c r="L45" s="69"/>
      <c r="M45" s="69"/>
      <c r="N45" s="72"/>
      <c r="O45" s="69"/>
      <c r="P45" s="70"/>
      <c r="Q45" s="70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86"/>
      <c r="D46" s="86"/>
      <c r="E46" s="91">
        <f t="shared" si="0"/>
        <v>33691650</v>
      </c>
      <c r="F46" s="86"/>
      <c r="G46" s="86"/>
      <c r="H46" s="86"/>
      <c r="I46" s="10"/>
      <c r="K46" s="69"/>
      <c r="L46" s="2">
        <v>45128</v>
      </c>
      <c r="M46" s="70">
        <v>-600000</v>
      </c>
      <c r="N46" s="34" t="s">
        <v>1869</v>
      </c>
      <c r="O46" s="69"/>
      <c r="P46" s="70"/>
      <c r="Q46" s="70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86"/>
      <c r="D47" s="86"/>
      <c r="E47" s="91">
        <f t="shared" si="0"/>
        <v>33691650</v>
      </c>
      <c r="F47" s="86"/>
      <c r="G47" s="86"/>
      <c r="H47" s="86"/>
      <c r="I47" s="10"/>
      <c r="J47" s="20"/>
      <c r="K47" s="70"/>
      <c r="L47" s="2">
        <v>45134</v>
      </c>
      <c r="M47" s="70">
        <v>-200000</v>
      </c>
      <c r="N47" s="34" t="s">
        <v>1870</v>
      </c>
      <c r="P47" s="20"/>
      <c r="R47" s="20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86"/>
      <c r="D48" s="86"/>
      <c r="E48" s="91">
        <f t="shared" si="0"/>
        <v>33691650</v>
      </c>
      <c r="F48" s="86"/>
      <c r="G48" s="86"/>
      <c r="H48" s="86"/>
      <c r="I48" s="10"/>
      <c r="J48" s="20"/>
      <c r="K48" s="70"/>
      <c r="L48" s="2">
        <v>45160</v>
      </c>
      <c r="M48" s="70">
        <v>-500000</v>
      </c>
      <c r="N48" s="10" t="s">
        <v>1889</v>
      </c>
      <c r="P48" s="20"/>
      <c r="Q48" s="4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86"/>
      <c r="D49" s="86"/>
      <c r="E49" s="91">
        <f t="shared" si="0"/>
        <v>33691650</v>
      </c>
      <c r="F49" s="86"/>
      <c r="G49" s="86"/>
      <c r="H49" s="86"/>
      <c r="I49" s="10"/>
      <c r="J49" s="20"/>
      <c r="K49" s="70"/>
      <c r="L49" s="2">
        <v>45160</v>
      </c>
      <c r="M49" s="70">
        <v>-500000</v>
      </c>
      <c r="N49" s="10" t="s">
        <v>1890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86"/>
      <c r="D50" s="86"/>
      <c r="E50" s="91">
        <f t="shared" si="0"/>
        <v>33691650</v>
      </c>
      <c r="F50" s="86"/>
      <c r="G50" s="86"/>
      <c r="H50" s="86"/>
      <c r="I50" s="10"/>
      <c r="J50" s="20"/>
      <c r="K50" s="70"/>
      <c r="L50" s="47">
        <v>45163</v>
      </c>
      <c r="M50" s="70">
        <v>-480000</v>
      </c>
      <c r="N50" s="69" t="s">
        <v>1895</v>
      </c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86"/>
      <c r="D51" s="86"/>
      <c r="E51" s="91">
        <f t="shared" si="0"/>
        <v>33691650</v>
      </c>
      <c r="F51" s="86"/>
      <c r="G51" s="86"/>
      <c r="H51" s="86"/>
      <c r="I51" s="10"/>
      <c r="K51" s="69"/>
      <c r="L51" s="47">
        <v>45163</v>
      </c>
      <c r="M51" s="70">
        <v>-9000</v>
      </c>
      <c r="N51" s="10" t="s">
        <v>1896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86"/>
      <c r="D52" s="86"/>
      <c r="E52" s="91">
        <f t="shared" si="0"/>
        <v>33691650</v>
      </c>
      <c r="F52" s="86"/>
      <c r="G52" s="86"/>
      <c r="H52" s="86">
        <v>1050000</v>
      </c>
      <c r="I52" s="10" t="s">
        <v>1739</v>
      </c>
      <c r="J52" s="1" t="s">
        <v>1835</v>
      </c>
      <c r="K52" s="69"/>
      <c r="L52" s="47">
        <v>45170</v>
      </c>
      <c r="M52" s="70">
        <v>-500000</v>
      </c>
      <c r="N52" s="10" t="s">
        <v>1901</v>
      </c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86"/>
      <c r="D53" s="86"/>
      <c r="E53" s="91">
        <f t="shared" si="0"/>
        <v>33691650</v>
      </c>
      <c r="F53" s="86"/>
      <c r="G53" s="86"/>
      <c r="H53" s="86"/>
      <c r="K53" s="69"/>
      <c r="L53" s="47">
        <v>45173</v>
      </c>
      <c r="M53" s="70">
        <v>-40000</v>
      </c>
      <c r="N53" s="69" t="s">
        <v>1895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86"/>
      <c r="D54" s="86"/>
      <c r="E54" s="91">
        <f t="shared" si="0"/>
        <v>33691650</v>
      </c>
      <c r="F54" s="86"/>
      <c r="G54" s="86"/>
      <c r="H54" s="87"/>
      <c r="K54" s="69"/>
      <c r="L54" s="47">
        <v>45173</v>
      </c>
      <c r="M54" s="70">
        <v>-244000</v>
      </c>
      <c r="N54" s="10" t="s">
        <v>1902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86"/>
      <c r="D55" s="86"/>
      <c r="E55" s="91">
        <f t="shared" si="0"/>
        <v>33691650</v>
      </c>
      <c r="F55" s="86"/>
      <c r="G55" s="86"/>
      <c r="H55" s="87"/>
      <c r="J55" s="10"/>
      <c r="K55" s="69"/>
      <c r="L55" s="47">
        <v>45183</v>
      </c>
      <c r="M55" s="70">
        <v>-140000</v>
      </c>
      <c r="N55" s="19" t="s">
        <v>1905</v>
      </c>
      <c r="O55" s="76"/>
      <c r="P55" s="76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86"/>
      <c r="D56" s="86"/>
      <c r="E56" s="91">
        <f t="shared" si="0"/>
        <v>33691650</v>
      </c>
      <c r="F56" s="86"/>
      <c r="G56" s="86"/>
      <c r="H56" s="87"/>
      <c r="K56" s="69"/>
      <c r="L56" s="47">
        <v>45194</v>
      </c>
      <c r="M56" s="70">
        <v>-25100</v>
      </c>
      <c r="N56" s="10" t="s">
        <v>1907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86"/>
      <c r="D57" s="86"/>
      <c r="E57" s="91">
        <f t="shared" si="0"/>
        <v>33691650</v>
      </c>
      <c r="F57" s="86"/>
      <c r="G57" s="86"/>
      <c r="H57" s="87"/>
      <c r="J57" s="10"/>
      <c r="K57" s="69"/>
      <c r="L57" s="47">
        <v>45230</v>
      </c>
      <c r="M57" s="70">
        <v>-7300</v>
      </c>
      <c r="N57" s="10" t="s">
        <v>1933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87"/>
      <c r="D58" s="87"/>
      <c r="E58" s="92">
        <f t="shared" si="0"/>
        <v>33691650</v>
      </c>
      <c r="F58" s="86"/>
      <c r="G58" s="86"/>
      <c r="H58" s="87"/>
      <c r="J58" s="10"/>
      <c r="K58" s="69"/>
      <c r="L58" s="47">
        <v>45233</v>
      </c>
      <c r="M58" s="70">
        <v>-10000</v>
      </c>
      <c r="N58" s="69" t="s">
        <v>1938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87"/>
      <c r="D59" s="87"/>
      <c r="E59" s="91">
        <f t="shared" si="0"/>
        <v>33691650</v>
      </c>
      <c r="F59" s="86"/>
      <c r="G59" s="86"/>
      <c r="H59" s="87"/>
      <c r="J59" s="10"/>
      <c r="K59" s="69"/>
      <c r="L59" s="47">
        <v>45233</v>
      </c>
      <c r="M59" s="70">
        <v>-10000</v>
      </c>
      <c r="N59" s="69" t="s">
        <v>1938</v>
      </c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90"/>
      <c r="D60" s="90"/>
      <c r="E60" s="91">
        <f t="shared" si="0"/>
        <v>33691650</v>
      </c>
      <c r="F60" s="90"/>
      <c r="G60" s="90"/>
      <c r="H60" s="87"/>
      <c r="J60" s="10"/>
      <c r="K60" s="69"/>
      <c r="L60" s="47">
        <v>45233</v>
      </c>
      <c r="M60" s="70">
        <v>-10400</v>
      </c>
      <c r="N60" s="10" t="s">
        <v>1940</v>
      </c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87"/>
      <c r="D61" s="87"/>
      <c r="E61" s="91">
        <f t="shared" si="0"/>
        <v>33691650</v>
      </c>
      <c r="F61" s="86"/>
      <c r="G61" s="86"/>
      <c r="H61" s="87"/>
      <c r="J61" s="10"/>
      <c r="K61" s="69"/>
      <c r="L61" s="47">
        <v>45239</v>
      </c>
      <c r="M61" s="70">
        <v>-100000</v>
      </c>
      <c r="N61" s="1" t="s">
        <v>1943</v>
      </c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87"/>
      <c r="D62" s="87"/>
      <c r="E62" s="91">
        <f t="shared" si="0"/>
        <v>33691650</v>
      </c>
      <c r="F62" s="86"/>
      <c r="G62" s="86"/>
      <c r="H62" s="87"/>
      <c r="J62" s="10"/>
      <c r="K62" s="69"/>
      <c r="L62" s="47">
        <v>45251</v>
      </c>
      <c r="M62" s="70">
        <v>-13000</v>
      </c>
      <c r="N62" s="69" t="s">
        <v>1938</v>
      </c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93"/>
      <c r="D63" s="93">
        <v>-15650</v>
      </c>
      <c r="E63" s="92">
        <f t="shared" si="0"/>
        <v>33676000</v>
      </c>
      <c r="F63" s="93"/>
      <c r="G63" s="93"/>
      <c r="H63" s="93"/>
      <c r="I63" s="44" t="s">
        <v>263</v>
      </c>
      <c r="K63" s="17"/>
      <c r="L63" s="47">
        <v>45254</v>
      </c>
      <c r="M63" s="70">
        <v>-15000</v>
      </c>
      <c r="N63" s="10" t="s">
        <v>1939</v>
      </c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86"/>
      <c r="D64" s="86"/>
      <c r="E64" s="91">
        <f t="shared" si="0"/>
        <v>33676000</v>
      </c>
      <c r="F64" s="86"/>
      <c r="G64" s="86"/>
      <c r="H64" s="86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87"/>
      <c r="D65" s="87">
        <v>-30000000</v>
      </c>
      <c r="E65" s="91">
        <f t="shared" si="0"/>
        <v>3676000</v>
      </c>
      <c r="F65" s="87"/>
      <c r="G65" s="87"/>
      <c r="H65" s="87"/>
      <c r="I65" s="1" t="s">
        <v>557</v>
      </c>
      <c r="K65" s="16"/>
      <c r="L65" s="69"/>
      <c r="M65" s="69"/>
      <c r="N65" s="69"/>
      <c r="O65" s="69"/>
      <c r="P65" s="69"/>
      <c r="Q65" s="69"/>
      <c r="R65" s="69"/>
    </row>
    <row r="66" spans="3:18">
      <c r="C66" s="87"/>
      <c r="D66" s="94">
        <v>-2000000</v>
      </c>
      <c r="E66" s="92">
        <f t="shared" si="0"/>
        <v>1676000</v>
      </c>
      <c r="F66" s="87"/>
      <c r="G66" s="87"/>
      <c r="H66" s="87"/>
      <c r="I66" s="2" t="s">
        <v>1772</v>
      </c>
      <c r="L66" s="69"/>
      <c r="M66" s="69"/>
      <c r="N66" s="69"/>
      <c r="O66" s="69"/>
      <c r="P66" s="69"/>
      <c r="Q66" s="69"/>
      <c r="R66" s="69"/>
    </row>
    <row r="67" spans="3:18">
      <c r="C67" s="87"/>
      <c r="D67" s="86"/>
      <c r="E67" s="91">
        <f t="shared" si="0"/>
        <v>1676000</v>
      </c>
      <c r="F67" s="87"/>
      <c r="G67" s="87"/>
      <c r="H67" s="87"/>
      <c r="J67" s="4"/>
      <c r="L67" s="69" t="s">
        <v>1953</v>
      </c>
      <c r="M67" s="69"/>
      <c r="N67" s="69"/>
      <c r="O67" s="69"/>
      <c r="P67" s="69"/>
      <c r="Q67" s="69"/>
      <c r="R67" s="69"/>
    </row>
    <row r="68" spans="3:18">
      <c r="C68" s="87"/>
      <c r="D68" s="87"/>
      <c r="E68" s="91">
        <f t="shared" si="0"/>
        <v>1676000</v>
      </c>
      <c r="F68" s="87"/>
      <c r="G68" s="87"/>
      <c r="H68" s="87"/>
      <c r="J68" s="4"/>
      <c r="K68" s="2"/>
      <c r="L68" s="69" t="s">
        <v>1956</v>
      </c>
      <c r="M68" s="69">
        <v>24</v>
      </c>
      <c r="N68" s="70">
        <v>100000</v>
      </c>
      <c r="O68" s="70">
        <f>M68*N68</f>
        <v>2400000</v>
      </c>
      <c r="P68" s="69"/>
      <c r="Q68" s="69"/>
      <c r="R68" s="69"/>
    </row>
    <row r="69" spans="3:18">
      <c r="C69" s="87"/>
      <c r="D69" s="87"/>
      <c r="E69" s="92">
        <f t="shared" ref="E69:E70" si="1">E68+C69+D69</f>
        <v>1676000</v>
      </c>
      <c r="F69" s="87"/>
      <c r="G69" s="87"/>
      <c r="H69" s="87"/>
      <c r="J69" s="32"/>
      <c r="K69" s="17"/>
      <c r="L69" s="69" t="s">
        <v>1955</v>
      </c>
      <c r="M69" s="69">
        <v>15</v>
      </c>
      <c r="N69" s="70">
        <v>150000</v>
      </c>
      <c r="O69" s="70">
        <f t="shared" ref="O69:O70" si="2">M69*N69</f>
        <v>2250000</v>
      </c>
      <c r="P69" s="69"/>
      <c r="Q69" s="69"/>
      <c r="R69" s="69"/>
    </row>
    <row r="70" spans="3:18">
      <c r="C70" s="87"/>
      <c r="D70" s="87"/>
      <c r="E70" s="91">
        <f t="shared" si="1"/>
        <v>1676000</v>
      </c>
      <c r="F70" s="87"/>
      <c r="G70" s="87"/>
      <c r="H70" s="87"/>
      <c r="J70" s="32"/>
      <c r="K70" s="17"/>
      <c r="L70" s="16" t="s">
        <v>1955</v>
      </c>
      <c r="M70" s="1">
        <v>12</v>
      </c>
      <c r="N70" s="70">
        <v>150000</v>
      </c>
      <c r="O70" s="70">
        <f t="shared" si="2"/>
        <v>1800000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" t="s">
        <v>1954</v>
      </c>
      <c r="M71" s="1">
        <v>1</v>
      </c>
      <c r="N71" s="20">
        <v>60000</v>
      </c>
      <c r="O71" s="20">
        <f>M71*N71</f>
        <v>60000</v>
      </c>
    </row>
    <row r="72" spans="3:18">
      <c r="C72" s="4"/>
      <c r="D72" s="4"/>
      <c r="E72" s="8"/>
      <c r="F72" s="4"/>
      <c r="G72" s="4"/>
      <c r="H72" s="17"/>
      <c r="J72" s="32"/>
      <c r="K72" s="17"/>
      <c r="O72" s="20">
        <f>SUM(O68:O71)</f>
        <v>6510000</v>
      </c>
    </row>
    <row r="73" spans="3:18">
      <c r="C73" s="4"/>
      <c r="D73" s="4"/>
      <c r="E73" s="8"/>
      <c r="F73" s="4"/>
      <c r="G73" s="4"/>
      <c r="J73" s="32"/>
      <c r="K73" s="17"/>
      <c r="L73" s="20"/>
      <c r="O73" s="20">
        <v>-6000000</v>
      </c>
      <c r="P73" s="2">
        <v>45244</v>
      </c>
      <c r="Q73" s="10" t="s">
        <v>1962</v>
      </c>
      <c r="R73" s="10"/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f>SUM(O72:O73)</f>
        <v>510000</v>
      </c>
      <c r="P74" s="1" t="s">
        <v>1964</v>
      </c>
    </row>
    <row r="75" spans="3:18">
      <c r="C75" s="4"/>
      <c r="D75" s="4"/>
      <c r="E75" s="8"/>
      <c r="F75" s="4"/>
      <c r="G75" s="4"/>
      <c r="J75" s="10"/>
      <c r="K75" s="17"/>
      <c r="L75" s="16" t="s">
        <v>1955</v>
      </c>
      <c r="M75" s="10">
        <v>21</v>
      </c>
      <c r="N75" s="70">
        <v>150000</v>
      </c>
      <c r="O75" s="20">
        <f>M75*N75</f>
        <v>3150000</v>
      </c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  <c r="O76" s="20">
        <f>SUM(O74:O75)</f>
        <v>3660000</v>
      </c>
    </row>
    <row r="77" spans="3:18">
      <c r="E77" s="7"/>
      <c r="H77" s="17"/>
      <c r="I77" s="10"/>
      <c r="J77" s="10"/>
      <c r="K77" s="17"/>
      <c r="L77" s="10"/>
      <c r="M77" s="10"/>
      <c r="O77" s="20">
        <v>-1500000</v>
      </c>
      <c r="P77" s="2">
        <v>45260</v>
      </c>
      <c r="Q77" s="1" t="s">
        <v>711</v>
      </c>
    </row>
    <row r="78" spans="3:18">
      <c r="E78" s="7"/>
      <c r="H78" s="17"/>
      <c r="I78" s="10"/>
      <c r="J78" s="10"/>
      <c r="K78" s="17"/>
      <c r="L78" s="10"/>
      <c r="M78" s="10"/>
      <c r="O78" s="55">
        <f>SUM(O76:O77)</f>
        <v>2160000</v>
      </c>
      <c r="P78" s="19" t="s">
        <v>1957</v>
      </c>
    </row>
    <row r="79" spans="3:18">
      <c r="E79" s="7"/>
      <c r="H79" s="17"/>
      <c r="I79" s="10"/>
      <c r="J79" s="10"/>
      <c r="K79" s="17"/>
      <c r="L79" s="10"/>
      <c r="M79" s="10"/>
      <c r="O79" s="20">
        <v>-2160000</v>
      </c>
      <c r="P79" s="2">
        <v>45260</v>
      </c>
      <c r="Q79" s="1" t="s">
        <v>1963</v>
      </c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102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G71" sqref="G71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88"/>
      <c r="D4" s="88"/>
      <c r="E4" s="89">
        <v>33691650</v>
      </c>
      <c r="F4" s="88">
        <v>0</v>
      </c>
      <c r="G4" s="88"/>
      <c r="H4" s="88">
        <v>-4262000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90"/>
      <c r="D5" s="90"/>
      <c r="E5" s="91">
        <f t="shared" ref="E5:E68" si="0">E4+C5+D5</f>
        <v>33691650</v>
      </c>
      <c r="F5" s="90"/>
      <c r="G5" s="90"/>
      <c r="H5" s="90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>
        <v>45813</v>
      </c>
      <c r="C6" s="86">
        <v>200000</v>
      </c>
      <c r="D6" s="86"/>
      <c r="E6" s="91">
        <f t="shared" si="0"/>
        <v>33891650</v>
      </c>
      <c r="F6" s="86"/>
      <c r="G6" s="86"/>
      <c r="H6" s="86"/>
      <c r="I6" s="10" t="s">
        <v>2241</v>
      </c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>
        <v>45813</v>
      </c>
      <c r="C7" s="86"/>
      <c r="D7" s="86"/>
      <c r="E7" s="91">
        <f t="shared" si="0"/>
        <v>33891650</v>
      </c>
      <c r="F7" s="86"/>
      <c r="G7" s="86"/>
      <c r="H7" s="87">
        <v>130000</v>
      </c>
      <c r="I7" s="1" t="s">
        <v>2242</v>
      </c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>
        <v>45817</v>
      </c>
      <c r="C8" s="86"/>
      <c r="D8" s="86"/>
      <c r="E8" s="91">
        <f t="shared" si="0"/>
        <v>33891650</v>
      </c>
      <c r="F8" s="86"/>
      <c r="G8" s="86"/>
      <c r="H8" s="86">
        <v>-100000</v>
      </c>
      <c r="I8" s="1" t="s">
        <v>976</v>
      </c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>
        <v>45820</v>
      </c>
      <c r="C9" s="86"/>
      <c r="D9" s="86">
        <v>-54550</v>
      </c>
      <c r="E9" s="91">
        <f t="shared" si="0"/>
        <v>33837100</v>
      </c>
      <c r="F9" s="86"/>
      <c r="G9" s="86"/>
      <c r="H9" s="86"/>
      <c r="I9" s="1" t="s">
        <v>2194</v>
      </c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>
        <v>45820</v>
      </c>
      <c r="C10" s="86"/>
      <c r="D10" s="86"/>
      <c r="E10" s="91">
        <f t="shared" si="0"/>
        <v>33837100</v>
      </c>
      <c r="F10" s="86"/>
      <c r="G10" s="86"/>
      <c r="H10" s="86">
        <v>600000</v>
      </c>
      <c r="I10" s="10" t="s">
        <v>2243</v>
      </c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>
        <v>45820</v>
      </c>
      <c r="C11" s="86">
        <v>577000</v>
      </c>
      <c r="D11" s="86"/>
      <c r="E11" s="91">
        <f t="shared" si="0"/>
        <v>34414100</v>
      </c>
      <c r="F11" s="86"/>
      <c r="G11" s="86"/>
      <c r="H11" s="86"/>
      <c r="I11" s="10" t="s">
        <v>2244</v>
      </c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>
        <v>45821</v>
      </c>
      <c r="C12" s="86"/>
      <c r="D12" s="86"/>
      <c r="E12" s="91">
        <f t="shared" si="0"/>
        <v>34414100</v>
      </c>
      <c r="F12" s="86"/>
      <c r="G12" s="86"/>
      <c r="H12" s="86">
        <v>25000</v>
      </c>
      <c r="I12" s="1" t="s">
        <v>2245</v>
      </c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32">
        <v>45821</v>
      </c>
      <c r="C13" s="86"/>
      <c r="D13" s="86"/>
      <c r="E13" s="91">
        <f t="shared" si="0"/>
        <v>34414100</v>
      </c>
      <c r="F13" s="86"/>
      <c r="G13" s="86"/>
      <c r="H13" s="86">
        <v>1845700</v>
      </c>
      <c r="I13" s="1" t="s">
        <v>2246</v>
      </c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>
        <v>45832</v>
      </c>
      <c r="C14" s="86">
        <v>600000</v>
      </c>
      <c r="D14" s="86"/>
      <c r="E14" s="91">
        <f t="shared" si="0"/>
        <v>35014100</v>
      </c>
      <c r="F14" s="86"/>
      <c r="G14" s="86"/>
      <c r="H14" s="86"/>
      <c r="I14" s="10" t="s">
        <v>2247</v>
      </c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2">
        <v>45833</v>
      </c>
      <c r="C15" s="86"/>
      <c r="D15" s="86"/>
      <c r="E15" s="91">
        <f t="shared" si="0"/>
        <v>35014100</v>
      </c>
      <c r="F15" s="86"/>
      <c r="G15" s="86"/>
      <c r="H15" s="86">
        <v>100000</v>
      </c>
      <c r="I15" s="10" t="s">
        <v>2247</v>
      </c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>
        <v>45834</v>
      </c>
      <c r="C16" s="86">
        <v>500000</v>
      </c>
      <c r="D16" s="86"/>
      <c r="E16" s="91">
        <f t="shared" si="0"/>
        <v>35514100</v>
      </c>
      <c r="F16" s="86"/>
      <c r="G16" s="86"/>
      <c r="H16" s="86"/>
      <c r="I16" s="1" t="s">
        <v>2248</v>
      </c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>
        <v>45835</v>
      </c>
      <c r="C17" s="86"/>
      <c r="D17" s="86">
        <v>-179250</v>
      </c>
      <c r="E17" s="91">
        <f t="shared" si="0"/>
        <v>35334850</v>
      </c>
      <c r="F17" s="86"/>
      <c r="G17" s="86"/>
      <c r="H17" s="86"/>
      <c r="I17" s="10" t="s">
        <v>2249</v>
      </c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>
        <v>45835</v>
      </c>
      <c r="C18" s="86"/>
      <c r="D18" s="86"/>
      <c r="E18" s="91">
        <f t="shared" si="0"/>
        <v>35334850</v>
      </c>
      <c r="F18" s="86"/>
      <c r="G18" s="86"/>
      <c r="H18" s="17">
        <v>130000</v>
      </c>
      <c r="I18" s="1" t="s">
        <v>2250</v>
      </c>
      <c r="J18" s="50"/>
      <c r="K18" s="69"/>
      <c r="L18" s="70"/>
      <c r="M18" s="73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>
        <v>45836</v>
      </c>
      <c r="C19" s="86"/>
      <c r="D19" s="86"/>
      <c r="E19" s="91">
        <f t="shared" si="0"/>
        <v>35334850</v>
      </c>
      <c r="F19" s="86"/>
      <c r="G19" s="86"/>
      <c r="H19" s="86">
        <v>-413300</v>
      </c>
      <c r="I19" s="10" t="s">
        <v>429</v>
      </c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>
        <v>45836</v>
      </c>
      <c r="C20" s="17"/>
      <c r="D20" s="17"/>
      <c r="E20" s="91">
        <f t="shared" si="0"/>
        <v>35334850</v>
      </c>
      <c r="F20" s="86"/>
      <c r="G20" s="86"/>
      <c r="H20" s="86">
        <v>-413300</v>
      </c>
      <c r="I20" s="1" t="s">
        <v>2251</v>
      </c>
      <c r="J20" s="50"/>
      <c r="K20" s="70"/>
      <c r="L20" s="82">
        <v>45806</v>
      </c>
      <c r="M20" s="76" t="s">
        <v>2239</v>
      </c>
      <c r="N20" s="76"/>
      <c r="O20" s="76"/>
      <c r="P20" s="76"/>
      <c r="Q20" s="76"/>
      <c r="R20" s="76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/>
      <c r="C21" s="86"/>
      <c r="D21" s="86"/>
      <c r="E21" s="91">
        <f t="shared" si="0"/>
        <v>35334850</v>
      </c>
      <c r="F21" s="86"/>
      <c r="G21" s="86"/>
      <c r="H21" s="17"/>
      <c r="I21" s="10"/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/>
      <c r="C22" s="86"/>
      <c r="D22" s="86"/>
      <c r="E22" s="91">
        <f t="shared" si="0"/>
        <v>35334850</v>
      </c>
      <c r="F22" s="86"/>
      <c r="G22" s="86"/>
      <c r="H22" s="17">
        <v>-3000000</v>
      </c>
      <c r="I22" s="10" t="s">
        <v>41</v>
      </c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"/>
      <c r="C23" s="17"/>
      <c r="D23" s="17">
        <v>-3000000</v>
      </c>
      <c r="E23" s="91">
        <f t="shared" si="0"/>
        <v>32334850</v>
      </c>
      <c r="F23" s="86"/>
      <c r="G23" s="86"/>
      <c r="I23" s="10" t="s">
        <v>42</v>
      </c>
      <c r="J23" s="50"/>
      <c r="K23" s="70"/>
      <c r="L23" s="47"/>
      <c r="M23" s="73"/>
      <c r="N23" s="72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/>
      <c r="C24" s="86"/>
      <c r="D24" s="86"/>
      <c r="E24" s="91">
        <f t="shared" si="0"/>
        <v>32334850</v>
      </c>
      <c r="F24" s="86"/>
      <c r="G24" s="86"/>
      <c r="H24" s="86"/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28" t="s">
        <v>47</v>
      </c>
      <c r="C25" s="22"/>
      <c r="D25" s="22"/>
      <c r="E25" s="89">
        <f t="shared" si="0"/>
        <v>32334850</v>
      </c>
      <c r="F25" s="88"/>
      <c r="G25" s="88"/>
      <c r="H25" s="88">
        <f>SUM(H4:H24)</f>
        <v>-5357900</v>
      </c>
      <c r="I25" s="10"/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/>
      <c r="C26" s="86"/>
      <c r="D26" s="86"/>
      <c r="E26" s="91">
        <f t="shared" si="0"/>
        <v>32334850</v>
      </c>
      <c r="F26" s="86"/>
      <c r="G26" s="86"/>
      <c r="H26" s="86"/>
      <c r="I26" s="10"/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/>
      <c r="C27" s="86"/>
      <c r="D27" s="86"/>
      <c r="E27" s="91">
        <f t="shared" si="0"/>
        <v>32334850</v>
      </c>
      <c r="F27" s="86"/>
      <c r="G27" s="86"/>
      <c r="H27" s="17"/>
      <c r="I27" s="10"/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/>
      <c r="C28" s="17"/>
      <c r="D28" s="17"/>
      <c r="E28" s="91">
        <f t="shared" si="0"/>
        <v>32334850</v>
      </c>
      <c r="F28" s="86"/>
      <c r="G28" s="86"/>
      <c r="I28" s="10"/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/>
      <c r="C29" s="86"/>
      <c r="D29" s="86"/>
      <c r="E29" s="91">
        <f t="shared" si="0"/>
        <v>32334850</v>
      </c>
      <c r="F29" s="86"/>
      <c r="G29" s="86"/>
      <c r="H29" s="87"/>
      <c r="I29" s="10"/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17"/>
      <c r="D30" s="17"/>
      <c r="E30" s="91">
        <f t="shared" si="0"/>
        <v>32334850</v>
      </c>
      <c r="F30" s="86"/>
      <c r="G30" s="86"/>
      <c r="H30" s="17"/>
      <c r="I30" s="10"/>
      <c r="L30" s="2">
        <v>45341</v>
      </c>
      <c r="M30" s="20">
        <v>10000000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86"/>
      <c r="D31" s="86"/>
      <c r="E31" s="91">
        <f t="shared" si="0"/>
        <v>32334850</v>
      </c>
      <c r="F31" s="86"/>
      <c r="G31" s="86"/>
      <c r="I31" s="10"/>
      <c r="L31" s="2">
        <v>45372</v>
      </c>
      <c r="M31" s="20">
        <v>6000000</v>
      </c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86"/>
      <c r="D32" s="86"/>
      <c r="E32" s="91">
        <f t="shared" si="0"/>
        <v>32334850</v>
      </c>
      <c r="F32" s="86"/>
      <c r="G32" s="86"/>
      <c r="H32" s="86"/>
      <c r="I32" s="10"/>
      <c r="L32" s="85">
        <v>45398</v>
      </c>
      <c r="M32" s="70">
        <v>4000000</v>
      </c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/>
      <c r="E33" s="91">
        <f t="shared" si="0"/>
        <v>32334850</v>
      </c>
      <c r="F33" s="86"/>
      <c r="G33" s="86"/>
      <c r="H33" s="17"/>
      <c r="J33" s="20"/>
      <c r="L33" s="2">
        <v>45442</v>
      </c>
      <c r="M33" s="70">
        <v>4000000</v>
      </c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86"/>
      <c r="D34" s="86"/>
      <c r="E34" s="91">
        <f t="shared" si="0"/>
        <v>32334850</v>
      </c>
      <c r="F34" s="86"/>
      <c r="G34" s="86"/>
      <c r="H34" s="17"/>
      <c r="I34" s="10"/>
      <c r="J34" s="20"/>
      <c r="L34" s="2">
        <v>45481</v>
      </c>
      <c r="M34" s="50">
        <v>4816000</v>
      </c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86"/>
      <c r="D35" s="86"/>
      <c r="E35" s="91">
        <f t="shared" si="0"/>
        <v>32334850</v>
      </c>
      <c r="F35" s="86"/>
      <c r="G35" s="86"/>
      <c r="H35" s="86"/>
      <c r="I35" s="10"/>
      <c r="J35" s="20"/>
      <c r="L35" s="2">
        <v>45565</v>
      </c>
      <c r="M35" s="50">
        <v>1000000</v>
      </c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86"/>
      <c r="D36" s="86"/>
      <c r="E36" s="91">
        <f t="shared" si="0"/>
        <v>32334850</v>
      </c>
      <c r="F36" s="86"/>
      <c r="G36" s="86"/>
      <c r="H36" s="86"/>
      <c r="I36" s="10"/>
      <c r="J36" s="20"/>
      <c r="K36" s="70"/>
      <c r="M36" s="53">
        <f>SUM(M27:M35)</f>
        <v>69816000</v>
      </c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1">
        <f t="shared" si="0"/>
        <v>32334850</v>
      </c>
      <c r="F37" s="86"/>
      <c r="G37" s="86"/>
      <c r="H37" s="86"/>
      <c r="I37" s="10"/>
      <c r="J37" s="20"/>
      <c r="K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86"/>
      <c r="D38" s="86"/>
      <c r="E38" s="91">
        <f t="shared" si="0"/>
        <v>32334850</v>
      </c>
      <c r="F38" s="86"/>
      <c r="G38" s="86"/>
      <c r="H38" s="86"/>
      <c r="I38" s="10"/>
      <c r="K38" s="69"/>
      <c r="L38" s="2">
        <v>45071</v>
      </c>
      <c r="M38" s="70">
        <v>-203200</v>
      </c>
      <c r="N38" s="1" t="s">
        <v>1830</v>
      </c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86"/>
      <c r="D39" s="86"/>
      <c r="E39" s="91">
        <f t="shared" si="0"/>
        <v>32334850</v>
      </c>
      <c r="F39" s="86"/>
      <c r="G39" s="86"/>
      <c r="H39" s="86"/>
      <c r="I39" s="10"/>
      <c r="K39" s="69"/>
      <c r="L39" s="2">
        <v>45072</v>
      </c>
      <c r="M39" s="70">
        <v>-200000</v>
      </c>
      <c r="N39" s="1" t="s">
        <v>1831</v>
      </c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86"/>
      <c r="D40" s="86"/>
      <c r="E40" s="91">
        <f t="shared" si="0"/>
        <v>32334850</v>
      </c>
      <c r="F40" s="86"/>
      <c r="G40" s="86"/>
      <c r="H40" s="86"/>
      <c r="I40" s="10"/>
      <c r="K40" s="69"/>
      <c r="L40" s="2">
        <v>45079</v>
      </c>
      <c r="M40" s="70">
        <v>-200000</v>
      </c>
      <c r="N40" s="1" t="s">
        <v>1842</v>
      </c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86"/>
      <c r="D41" s="86"/>
      <c r="E41" s="91">
        <f t="shared" si="0"/>
        <v>32334850</v>
      </c>
      <c r="F41" s="86"/>
      <c r="G41" s="86"/>
      <c r="H41" s="86"/>
      <c r="I41" s="10"/>
      <c r="L41" s="47">
        <v>45170</v>
      </c>
      <c r="M41" s="70">
        <v>-66000</v>
      </c>
      <c r="N41" s="1" t="s">
        <v>1900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86"/>
      <c r="D42" s="86"/>
      <c r="E42" s="91">
        <f t="shared" si="0"/>
        <v>32334850</v>
      </c>
      <c r="F42" s="86"/>
      <c r="G42" s="86"/>
      <c r="H42" s="86"/>
      <c r="I42" s="10"/>
      <c r="L42" s="69"/>
      <c r="M42" s="69"/>
      <c r="N42" s="69"/>
      <c r="O42" s="69"/>
      <c r="P42" s="69"/>
      <c r="Q42" s="70"/>
      <c r="R42" s="7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86"/>
      <c r="D43" s="86"/>
      <c r="E43" s="91">
        <f t="shared" si="0"/>
        <v>32334850</v>
      </c>
      <c r="F43" s="86"/>
      <c r="G43" s="86"/>
      <c r="H43" s="86"/>
      <c r="I43" s="10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86"/>
      <c r="D44" s="86"/>
      <c r="E44" s="91">
        <f t="shared" si="0"/>
        <v>32334850</v>
      </c>
      <c r="F44" s="86"/>
      <c r="G44" s="86"/>
      <c r="H44" s="86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86"/>
      <c r="D45" s="86"/>
      <c r="E45" s="91">
        <f t="shared" si="0"/>
        <v>32334850</v>
      </c>
      <c r="F45" s="90"/>
      <c r="G45" s="90"/>
      <c r="H45" s="86"/>
      <c r="I45" s="10"/>
      <c r="K45" s="69"/>
      <c r="L45" s="69"/>
      <c r="M45" s="69"/>
      <c r="N45" s="72"/>
      <c r="O45" s="69"/>
      <c r="P45" s="70"/>
      <c r="Q45" s="70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86"/>
      <c r="D46" s="86"/>
      <c r="E46" s="91">
        <f t="shared" si="0"/>
        <v>32334850</v>
      </c>
      <c r="F46" s="86"/>
      <c r="G46" s="86"/>
      <c r="H46" s="86"/>
      <c r="I46" s="10"/>
      <c r="K46" s="69"/>
      <c r="L46" s="2">
        <v>45128</v>
      </c>
      <c r="M46" s="70">
        <v>-600000</v>
      </c>
      <c r="N46" s="34" t="s">
        <v>1869</v>
      </c>
      <c r="O46" s="69"/>
      <c r="P46" s="70"/>
      <c r="Q46" s="70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86"/>
      <c r="D47" s="86"/>
      <c r="E47" s="91">
        <f t="shared" si="0"/>
        <v>32334850</v>
      </c>
      <c r="F47" s="86"/>
      <c r="G47" s="86"/>
      <c r="H47" s="86"/>
      <c r="I47" s="10"/>
      <c r="J47" s="20"/>
      <c r="K47" s="70"/>
      <c r="L47" s="2">
        <v>45134</v>
      </c>
      <c r="M47" s="70">
        <v>-200000</v>
      </c>
      <c r="N47" s="34" t="s">
        <v>1870</v>
      </c>
      <c r="P47" s="20"/>
      <c r="R47" s="20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86"/>
      <c r="D48" s="86"/>
      <c r="E48" s="91">
        <f t="shared" si="0"/>
        <v>32334850</v>
      </c>
      <c r="F48" s="86"/>
      <c r="G48" s="86"/>
      <c r="H48" s="86"/>
      <c r="I48" s="10"/>
      <c r="J48" s="20"/>
      <c r="K48" s="70"/>
      <c r="L48" s="2">
        <v>45160</v>
      </c>
      <c r="M48" s="70">
        <v>-500000</v>
      </c>
      <c r="N48" s="10" t="s">
        <v>1889</v>
      </c>
      <c r="P48" s="20"/>
      <c r="Q48" s="4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86"/>
      <c r="D49" s="86"/>
      <c r="E49" s="91">
        <f t="shared" si="0"/>
        <v>32334850</v>
      </c>
      <c r="F49" s="86"/>
      <c r="G49" s="86"/>
      <c r="H49" s="86"/>
      <c r="I49" s="10"/>
      <c r="J49" s="20"/>
      <c r="K49" s="70"/>
      <c r="L49" s="2">
        <v>45160</v>
      </c>
      <c r="M49" s="70">
        <v>-500000</v>
      </c>
      <c r="N49" s="10" t="s">
        <v>1890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86"/>
      <c r="D50" s="86"/>
      <c r="E50" s="91">
        <f t="shared" si="0"/>
        <v>32334850</v>
      </c>
      <c r="F50" s="86"/>
      <c r="G50" s="86"/>
      <c r="H50" s="86"/>
      <c r="I50" s="10"/>
      <c r="J50" s="20"/>
      <c r="K50" s="70"/>
      <c r="L50" s="47">
        <v>45163</v>
      </c>
      <c r="M50" s="70">
        <v>-480000</v>
      </c>
      <c r="N50" s="69" t="s">
        <v>1895</v>
      </c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86"/>
      <c r="D51" s="86"/>
      <c r="E51" s="91">
        <f t="shared" si="0"/>
        <v>32334850</v>
      </c>
      <c r="F51" s="86"/>
      <c r="G51" s="86"/>
      <c r="H51" s="86"/>
      <c r="I51" s="10"/>
      <c r="K51" s="69"/>
      <c r="L51" s="47">
        <v>45163</v>
      </c>
      <c r="M51" s="70">
        <v>-9000</v>
      </c>
      <c r="N51" s="10" t="s">
        <v>1896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86"/>
      <c r="D52" s="86"/>
      <c r="E52" s="91">
        <f t="shared" si="0"/>
        <v>32334850</v>
      </c>
      <c r="F52" s="86"/>
      <c r="G52" s="86"/>
      <c r="H52" s="86">
        <v>1050000</v>
      </c>
      <c r="I52" s="10" t="s">
        <v>1739</v>
      </c>
      <c r="J52" s="1" t="s">
        <v>1835</v>
      </c>
      <c r="K52" s="69"/>
      <c r="L52" s="47">
        <v>45170</v>
      </c>
      <c r="M52" s="70">
        <v>-500000</v>
      </c>
      <c r="N52" s="10" t="s">
        <v>1901</v>
      </c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86"/>
      <c r="D53" s="86"/>
      <c r="E53" s="91">
        <f t="shared" si="0"/>
        <v>32334850</v>
      </c>
      <c r="F53" s="86"/>
      <c r="G53" s="86"/>
      <c r="H53" s="86"/>
      <c r="K53" s="69"/>
      <c r="L53" s="47">
        <v>45173</v>
      </c>
      <c r="M53" s="70">
        <v>-40000</v>
      </c>
      <c r="N53" s="69" t="s">
        <v>1895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86"/>
      <c r="D54" s="86"/>
      <c r="E54" s="91">
        <f t="shared" si="0"/>
        <v>32334850</v>
      </c>
      <c r="F54" s="86"/>
      <c r="G54" s="86"/>
      <c r="H54" s="87"/>
      <c r="K54" s="69"/>
      <c r="L54" s="47">
        <v>45173</v>
      </c>
      <c r="M54" s="70">
        <v>-244000</v>
      </c>
      <c r="N54" s="10" t="s">
        <v>1902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86"/>
      <c r="D55" s="86"/>
      <c r="E55" s="91">
        <f t="shared" si="0"/>
        <v>32334850</v>
      </c>
      <c r="F55" s="86"/>
      <c r="G55" s="86"/>
      <c r="H55" s="87"/>
      <c r="J55" s="10"/>
      <c r="K55" s="69"/>
      <c r="L55" s="47">
        <v>45183</v>
      </c>
      <c r="M55" s="70">
        <v>-140000</v>
      </c>
      <c r="N55" s="19" t="s">
        <v>1905</v>
      </c>
      <c r="O55" s="76"/>
      <c r="P55" s="76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86"/>
      <c r="D56" s="86"/>
      <c r="E56" s="91">
        <f t="shared" si="0"/>
        <v>32334850</v>
      </c>
      <c r="F56" s="86"/>
      <c r="G56" s="86"/>
      <c r="H56" s="87"/>
      <c r="K56" s="69"/>
      <c r="L56" s="47">
        <v>45194</v>
      </c>
      <c r="M56" s="70">
        <v>-25100</v>
      </c>
      <c r="N56" s="10" t="s">
        <v>1907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86"/>
      <c r="D57" s="86"/>
      <c r="E57" s="91">
        <f t="shared" si="0"/>
        <v>32334850</v>
      </c>
      <c r="F57" s="86"/>
      <c r="G57" s="86"/>
      <c r="H57" s="87"/>
      <c r="J57" s="10"/>
      <c r="K57" s="69"/>
      <c r="L57" s="47">
        <v>45230</v>
      </c>
      <c r="M57" s="70">
        <v>-7300</v>
      </c>
      <c r="N57" s="10" t="s">
        <v>1933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87"/>
      <c r="D58" s="87"/>
      <c r="E58" s="92">
        <f t="shared" si="0"/>
        <v>32334850</v>
      </c>
      <c r="F58" s="86"/>
      <c r="G58" s="86"/>
      <c r="H58" s="87"/>
      <c r="J58" s="10"/>
      <c r="K58" s="69"/>
      <c r="L58" s="47">
        <v>45233</v>
      </c>
      <c r="M58" s="70">
        <v>-10000</v>
      </c>
      <c r="N58" s="69" t="s">
        <v>1938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87"/>
      <c r="D59" s="87"/>
      <c r="E59" s="91">
        <f t="shared" si="0"/>
        <v>32334850</v>
      </c>
      <c r="F59" s="86"/>
      <c r="G59" s="86"/>
      <c r="H59" s="87"/>
      <c r="J59" s="10"/>
      <c r="K59" s="69"/>
      <c r="L59" s="47">
        <v>45233</v>
      </c>
      <c r="M59" s="70">
        <v>-10000</v>
      </c>
      <c r="N59" s="69" t="s">
        <v>1938</v>
      </c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90"/>
      <c r="D60" s="90"/>
      <c r="E60" s="91">
        <f t="shared" si="0"/>
        <v>32334850</v>
      </c>
      <c r="F60" s="90"/>
      <c r="G60" s="90"/>
      <c r="H60" s="87"/>
      <c r="J60" s="10"/>
      <c r="K60" s="69"/>
      <c r="L60" s="47">
        <v>45233</v>
      </c>
      <c r="M60" s="70">
        <v>-10400</v>
      </c>
      <c r="N60" s="10" t="s">
        <v>1940</v>
      </c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87"/>
      <c r="D61" s="87"/>
      <c r="E61" s="91">
        <f t="shared" si="0"/>
        <v>32334850</v>
      </c>
      <c r="F61" s="86"/>
      <c r="G61" s="86"/>
      <c r="H61" s="87"/>
      <c r="J61" s="10"/>
      <c r="K61" s="69"/>
      <c r="L61" s="47">
        <v>45239</v>
      </c>
      <c r="M61" s="70">
        <v>-100000</v>
      </c>
      <c r="N61" s="1" t="s">
        <v>1943</v>
      </c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87"/>
      <c r="D62" s="87"/>
      <c r="E62" s="91">
        <f t="shared" si="0"/>
        <v>32334850</v>
      </c>
      <c r="F62" s="86"/>
      <c r="G62" s="86"/>
      <c r="H62" s="87"/>
      <c r="J62" s="10"/>
      <c r="K62" s="69"/>
      <c r="L62" s="47">
        <v>45251</v>
      </c>
      <c r="M62" s="70">
        <v>-13000</v>
      </c>
      <c r="N62" s="69" t="s">
        <v>1938</v>
      </c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93"/>
      <c r="D63" s="93">
        <v>-15850</v>
      </c>
      <c r="E63" s="92">
        <f t="shared" si="0"/>
        <v>32319000</v>
      </c>
      <c r="F63" s="93"/>
      <c r="G63" s="93"/>
      <c r="H63" s="93"/>
      <c r="I63" s="44" t="s">
        <v>263</v>
      </c>
      <c r="K63" s="17"/>
      <c r="L63" s="47">
        <v>45254</v>
      </c>
      <c r="M63" s="70">
        <v>-15000</v>
      </c>
      <c r="N63" s="10" t="s">
        <v>1939</v>
      </c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86"/>
      <c r="D64" s="86"/>
      <c r="E64" s="91">
        <f t="shared" si="0"/>
        <v>32319000</v>
      </c>
      <c r="F64" s="86"/>
      <c r="G64" s="86"/>
      <c r="H64" s="86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87"/>
      <c r="D65" s="87">
        <v>-30000000</v>
      </c>
      <c r="E65" s="91">
        <f t="shared" si="0"/>
        <v>2319000</v>
      </c>
      <c r="F65" s="87"/>
      <c r="G65" s="87"/>
      <c r="H65" s="87"/>
      <c r="I65" s="1" t="s">
        <v>557</v>
      </c>
      <c r="K65" s="16"/>
      <c r="L65" s="69"/>
      <c r="M65" s="69"/>
      <c r="N65" s="69"/>
      <c r="O65" s="69"/>
      <c r="P65" s="69"/>
      <c r="Q65" s="69"/>
      <c r="R65" s="69"/>
    </row>
    <row r="66" spans="3:18">
      <c r="C66" s="87"/>
      <c r="D66" s="94">
        <v>0</v>
      </c>
      <c r="E66" s="92">
        <f t="shared" si="0"/>
        <v>2319000</v>
      </c>
      <c r="F66" s="87"/>
      <c r="G66" s="87"/>
      <c r="H66" s="87"/>
      <c r="I66" s="2" t="s">
        <v>1772</v>
      </c>
      <c r="L66" s="69"/>
      <c r="M66" s="69"/>
      <c r="N66" s="69"/>
      <c r="O66" s="69"/>
      <c r="P66" s="69"/>
      <c r="Q66" s="69"/>
      <c r="R66" s="69"/>
    </row>
    <row r="67" spans="3:18">
      <c r="C67" s="87"/>
      <c r="D67" s="86"/>
      <c r="E67" s="91">
        <f t="shared" si="0"/>
        <v>2319000</v>
      </c>
      <c r="F67" s="87"/>
      <c r="G67" s="87"/>
      <c r="H67" s="87"/>
      <c r="J67" s="4"/>
      <c r="L67" s="69" t="s">
        <v>1953</v>
      </c>
      <c r="M67" s="69"/>
      <c r="N67" s="69"/>
      <c r="O67" s="69"/>
      <c r="P67" s="69"/>
      <c r="Q67" s="69"/>
      <c r="R67" s="69"/>
    </row>
    <row r="68" spans="3:18">
      <c r="C68" s="87"/>
      <c r="D68" s="87"/>
      <c r="E68" s="91">
        <f t="shared" si="0"/>
        <v>2319000</v>
      </c>
      <c r="F68" s="87"/>
      <c r="G68" s="87"/>
      <c r="H68" s="87"/>
      <c r="J68" s="4"/>
      <c r="K68" s="2"/>
      <c r="L68" s="69" t="s">
        <v>1956</v>
      </c>
      <c r="M68" s="69">
        <v>24</v>
      </c>
      <c r="N68" s="70">
        <v>100000</v>
      </c>
      <c r="O68" s="70">
        <f>M68*N68</f>
        <v>2400000</v>
      </c>
      <c r="P68" s="69"/>
      <c r="Q68" s="69"/>
      <c r="R68" s="69"/>
    </row>
    <row r="69" spans="3:18">
      <c r="C69" s="87"/>
      <c r="D69" s="87"/>
      <c r="E69" s="92">
        <f t="shared" ref="E69:E70" si="1">E68+C69+D69</f>
        <v>2319000</v>
      </c>
      <c r="F69" s="87"/>
      <c r="G69" s="87"/>
      <c r="H69" s="87"/>
      <c r="J69" s="32"/>
      <c r="K69" s="17"/>
      <c r="L69" s="69" t="s">
        <v>1955</v>
      </c>
      <c r="M69" s="69">
        <v>15</v>
      </c>
      <c r="N69" s="70">
        <v>150000</v>
      </c>
      <c r="O69" s="70">
        <f t="shared" ref="O69:O70" si="2">M69*N69</f>
        <v>2250000</v>
      </c>
      <c r="P69" s="69"/>
      <c r="Q69" s="69"/>
      <c r="R69" s="69"/>
    </row>
    <row r="70" spans="3:18">
      <c r="C70" s="87"/>
      <c r="D70" s="87"/>
      <c r="E70" s="91">
        <f t="shared" si="1"/>
        <v>2319000</v>
      </c>
      <c r="F70" s="87"/>
      <c r="G70" s="87"/>
      <c r="H70" s="87"/>
      <c r="J70" s="32"/>
      <c r="K70" s="17"/>
      <c r="L70" s="16" t="s">
        <v>1955</v>
      </c>
      <c r="M70" s="1">
        <v>12</v>
      </c>
      <c r="N70" s="70">
        <v>150000</v>
      </c>
      <c r="O70" s="70">
        <f t="shared" si="2"/>
        <v>1800000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" t="s">
        <v>1954</v>
      </c>
      <c r="M71" s="1">
        <v>1</v>
      </c>
      <c r="N71" s="20">
        <v>60000</v>
      </c>
      <c r="O71" s="20">
        <f>M71*N71</f>
        <v>60000</v>
      </c>
    </row>
    <row r="72" spans="3:18">
      <c r="C72" s="4"/>
      <c r="D72" s="4"/>
      <c r="E72" s="8"/>
      <c r="F72" s="4"/>
      <c r="G72" s="4"/>
      <c r="H72" s="17"/>
      <c r="J72" s="32"/>
      <c r="K72" s="17"/>
      <c r="O72" s="20">
        <f>SUM(O68:O71)</f>
        <v>6510000</v>
      </c>
    </row>
    <row r="73" spans="3:18">
      <c r="C73" s="4"/>
      <c r="D73" s="4"/>
      <c r="E73" s="8"/>
      <c r="F73" s="4"/>
      <c r="G73" s="4"/>
      <c r="J73" s="32"/>
      <c r="K73" s="17"/>
      <c r="L73" s="20"/>
      <c r="O73" s="20">
        <v>-6000000</v>
      </c>
      <c r="P73" s="2">
        <v>45244</v>
      </c>
      <c r="Q73" s="10" t="s">
        <v>1962</v>
      </c>
      <c r="R73" s="10"/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f>SUM(O72:O73)</f>
        <v>510000</v>
      </c>
      <c r="P74" s="1" t="s">
        <v>1964</v>
      </c>
    </row>
    <row r="75" spans="3:18">
      <c r="C75" s="4"/>
      <c r="D75" s="4"/>
      <c r="E75" s="8"/>
      <c r="F75" s="4"/>
      <c r="G75" s="4"/>
      <c r="J75" s="10"/>
      <c r="K75" s="17"/>
      <c r="L75" s="16" t="s">
        <v>1955</v>
      </c>
      <c r="M75" s="10">
        <v>21</v>
      </c>
      <c r="N75" s="70">
        <v>150000</v>
      </c>
      <c r="O75" s="20">
        <f>M75*N75</f>
        <v>3150000</v>
      </c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  <c r="O76" s="20">
        <f>SUM(O74:O75)</f>
        <v>3660000</v>
      </c>
    </row>
    <row r="77" spans="3:18">
      <c r="E77" s="7"/>
      <c r="H77" s="17"/>
      <c r="I77" s="10"/>
      <c r="J77" s="10"/>
      <c r="K77" s="17"/>
      <c r="L77" s="10"/>
      <c r="M77" s="10"/>
      <c r="O77" s="20">
        <v>-1500000</v>
      </c>
      <c r="P77" s="2">
        <v>45260</v>
      </c>
      <c r="Q77" s="1" t="s">
        <v>711</v>
      </c>
    </row>
    <row r="78" spans="3:18">
      <c r="E78" s="7"/>
      <c r="H78" s="17"/>
      <c r="I78" s="10"/>
      <c r="J78" s="10"/>
      <c r="K78" s="17"/>
      <c r="L78" s="10"/>
      <c r="M78" s="10"/>
      <c r="O78" s="55">
        <f>SUM(O76:O77)</f>
        <v>2160000</v>
      </c>
      <c r="P78" s="19" t="s">
        <v>1957</v>
      </c>
    </row>
    <row r="79" spans="3:18">
      <c r="E79" s="7"/>
      <c r="H79" s="17"/>
      <c r="I79" s="10"/>
      <c r="J79" s="10"/>
      <c r="K79" s="17"/>
      <c r="L79" s="10"/>
      <c r="M79" s="10"/>
      <c r="O79" s="20">
        <v>-2160000</v>
      </c>
      <c r="P79" s="2">
        <v>45260</v>
      </c>
      <c r="Q79" s="1" t="s">
        <v>1963</v>
      </c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xl/worksheets/sheet103.xml><?xml version="1.0" encoding="utf-8"?>
<worksheet xmlns="http://schemas.openxmlformats.org/spreadsheetml/2006/main" xmlns:r="http://schemas.openxmlformats.org/officeDocument/2006/relationships">
  <dimension ref="A2:AB100"/>
  <sheetViews>
    <sheetView tabSelected="1" workbookViewId="0">
      <selection activeCell="H19" sqref="H19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7</v>
      </c>
      <c r="C2" s="3" t="s">
        <v>8</v>
      </c>
      <c r="D2" s="3" t="s">
        <v>3</v>
      </c>
      <c r="E2" s="6" t="s">
        <v>12</v>
      </c>
      <c r="F2" s="1" t="s">
        <v>9</v>
      </c>
      <c r="G2" s="1" t="s">
        <v>10</v>
      </c>
      <c r="H2" s="1" t="s">
        <v>17</v>
      </c>
      <c r="I2" s="3" t="s">
        <v>11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2:28">
      <c r="C3" s="3"/>
      <c r="D3" s="3"/>
      <c r="E3" s="6"/>
      <c r="I3" s="3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2:28">
      <c r="B4" s="13" t="s">
        <v>36</v>
      </c>
      <c r="C4" s="88"/>
      <c r="D4" s="88"/>
      <c r="E4" s="89">
        <v>32334850</v>
      </c>
      <c r="F4" s="88">
        <v>0</v>
      </c>
      <c r="G4" s="88"/>
      <c r="H4" s="88">
        <v>-5357900</v>
      </c>
      <c r="K4" s="69"/>
      <c r="L4" s="47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2:28" s="10" customFormat="1">
      <c r="B5" s="48"/>
      <c r="C5" s="90"/>
      <c r="D5" s="90"/>
      <c r="E5" s="91">
        <f t="shared" ref="E5:E68" si="0">E4+C5+D5</f>
        <v>32334850</v>
      </c>
      <c r="F5" s="90"/>
      <c r="G5" s="90"/>
      <c r="H5" s="90"/>
      <c r="K5" s="69"/>
      <c r="L5" s="47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2:28">
      <c r="B6" s="32"/>
      <c r="C6" s="86"/>
      <c r="D6" s="86"/>
      <c r="E6" s="91">
        <f t="shared" si="0"/>
        <v>32334850</v>
      </c>
      <c r="F6" s="86"/>
      <c r="G6" s="86"/>
      <c r="H6" s="86"/>
      <c r="I6" s="10"/>
      <c r="K6" s="47"/>
      <c r="L6" s="70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2:28">
      <c r="B7" s="32"/>
      <c r="C7" s="86"/>
      <c r="D7" s="86"/>
      <c r="E7" s="91">
        <f t="shared" si="0"/>
        <v>32334850</v>
      </c>
      <c r="F7" s="86"/>
      <c r="G7" s="86"/>
      <c r="H7" s="87"/>
      <c r="J7" s="10"/>
      <c r="K7" s="47"/>
      <c r="L7" s="70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2:28">
      <c r="B8" s="32"/>
      <c r="C8" s="86"/>
      <c r="D8" s="86"/>
      <c r="E8" s="91">
        <f t="shared" si="0"/>
        <v>32334850</v>
      </c>
      <c r="F8" s="86"/>
      <c r="G8" s="86"/>
      <c r="H8" s="86"/>
      <c r="J8" s="10"/>
      <c r="K8" s="47"/>
      <c r="L8" s="70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2:28">
      <c r="B9" s="32"/>
      <c r="C9" s="86"/>
      <c r="D9" s="86"/>
      <c r="E9" s="91">
        <f t="shared" si="0"/>
        <v>32334850</v>
      </c>
      <c r="F9" s="86"/>
      <c r="G9" s="86"/>
      <c r="H9" s="86"/>
      <c r="J9" s="10"/>
      <c r="K9" s="47"/>
      <c r="L9" s="10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2:28">
      <c r="B10" s="32"/>
      <c r="C10" s="86"/>
      <c r="D10" s="86"/>
      <c r="E10" s="91">
        <f t="shared" si="0"/>
        <v>32334850</v>
      </c>
      <c r="F10" s="86"/>
      <c r="G10" s="86"/>
      <c r="H10" s="86"/>
      <c r="I10" s="10"/>
      <c r="J10" s="10"/>
      <c r="K10" s="69"/>
      <c r="L10" s="47"/>
      <c r="M10" s="70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2:28">
      <c r="B11" s="32"/>
      <c r="C11" s="86"/>
      <c r="D11" s="86"/>
      <c r="E11" s="91">
        <f t="shared" si="0"/>
        <v>32334850</v>
      </c>
      <c r="F11" s="86"/>
      <c r="G11" s="86"/>
      <c r="H11" s="86"/>
      <c r="I11" s="10"/>
      <c r="J11" s="10"/>
      <c r="K11" s="69"/>
      <c r="L11" s="47"/>
      <c r="M11" s="70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2:28">
      <c r="B12" s="32"/>
      <c r="C12" s="86"/>
      <c r="D12" s="86"/>
      <c r="E12" s="91">
        <f t="shared" si="0"/>
        <v>32334850</v>
      </c>
      <c r="F12" s="86"/>
      <c r="G12" s="86"/>
      <c r="H12" s="86"/>
      <c r="J12" s="50"/>
      <c r="K12" s="69"/>
      <c r="L12" s="69"/>
      <c r="M12" s="70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2:28">
      <c r="B13" s="32"/>
      <c r="C13" s="86"/>
      <c r="D13" s="86"/>
      <c r="E13" s="91">
        <f t="shared" si="0"/>
        <v>32334850</v>
      </c>
      <c r="F13" s="86"/>
      <c r="G13" s="86"/>
      <c r="H13" s="86"/>
      <c r="J13" s="50"/>
      <c r="K13" s="47"/>
      <c r="L13" s="70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2:28">
      <c r="B14" s="2"/>
      <c r="C14" s="86"/>
      <c r="D14" s="86"/>
      <c r="E14" s="91">
        <f t="shared" si="0"/>
        <v>32334850</v>
      </c>
      <c r="F14" s="86"/>
      <c r="G14" s="86"/>
      <c r="H14" s="86"/>
      <c r="I14" s="10"/>
      <c r="J14" s="50"/>
      <c r="K14" s="47"/>
      <c r="L14" s="70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2:28">
      <c r="B15" s="2"/>
      <c r="C15" s="86"/>
      <c r="D15" s="86"/>
      <c r="E15" s="91">
        <f t="shared" si="0"/>
        <v>32334850</v>
      </c>
      <c r="F15" s="86"/>
      <c r="G15" s="86"/>
      <c r="H15" s="86"/>
      <c r="I15" s="10"/>
      <c r="J15" s="50"/>
      <c r="K15" s="47"/>
      <c r="L15" s="70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2:28">
      <c r="B16" s="32"/>
      <c r="C16" s="86"/>
      <c r="D16" s="86"/>
      <c r="E16" s="91">
        <f t="shared" si="0"/>
        <v>32334850</v>
      </c>
      <c r="F16" s="86"/>
      <c r="G16" s="86"/>
      <c r="H16" s="86"/>
      <c r="J16" s="50"/>
      <c r="K16" s="47"/>
      <c r="L16" s="47"/>
      <c r="M16" s="70"/>
      <c r="N16" s="10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2:28">
      <c r="B17" s="32"/>
      <c r="C17" s="86"/>
      <c r="D17" s="86"/>
      <c r="E17" s="91">
        <f t="shared" si="0"/>
        <v>32334850</v>
      </c>
      <c r="F17" s="86"/>
      <c r="G17" s="86"/>
      <c r="H17" s="86"/>
      <c r="I17" s="10"/>
      <c r="J17" s="50"/>
      <c r="K17" s="47"/>
      <c r="L17" s="47"/>
      <c r="M17" s="70"/>
      <c r="N17" s="10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2:28">
      <c r="B18" s="32"/>
      <c r="C18" s="86"/>
      <c r="D18" s="86"/>
      <c r="E18" s="91">
        <f t="shared" si="0"/>
        <v>32334850</v>
      </c>
      <c r="F18" s="86"/>
      <c r="G18" s="86"/>
      <c r="H18" s="17"/>
      <c r="J18" s="50"/>
      <c r="K18" s="69"/>
      <c r="L18" s="70"/>
      <c r="M18" s="73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2:28">
      <c r="B19" s="32"/>
      <c r="C19" s="86"/>
      <c r="D19" s="86"/>
      <c r="E19" s="91">
        <f t="shared" si="0"/>
        <v>32334850</v>
      </c>
      <c r="F19" s="86"/>
      <c r="G19" s="86"/>
      <c r="H19" s="86"/>
      <c r="I19" s="10"/>
      <c r="J19" s="50"/>
      <c r="K19" s="47"/>
      <c r="L19" s="70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2:28">
      <c r="B20" s="32"/>
      <c r="C20" s="17"/>
      <c r="D20" s="17"/>
      <c r="E20" s="91">
        <f t="shared" si="0"/>
        <v>32334850</v>
      </c>
      <c r="F20" s="86"/>
      <c r="G20" s="86"/>
      <c r="H20" s="86"/>
      <c r="J20" s="50"/>
      <c r="K20" s="70"/>
      <c r="L20" s="82">
        <v>45806</v>
      </c>
      <c r="M20" s="76" t="s">
        <v>2239</v>
      </c>
      <c r="N20" s="76"/>
      <c r="O20" s="76"/>
      <c r="P20" s="76"/>
      <c r="Q20" s="76"/>
      <c r="R20" s="76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2:28">
      <c r="B21" s="32"/>
      <c r="C21" s="86"/>
      <c r="D21" s="86"/>
      <c r="E21" s="91">
        <f t="shared" si="0"/>
        <v>32334850</v>
      </c>
      <c r="F21" s="86"/>
      <c r="G21" s="86"/>
      <c r="H21" s="17"/>
      <c r="I21" s="10"/>
      <c r="J21" s="50"/>
      <c r="K21" s="70"/>
      <c r="L21" s="47"/>
      <c r="M21" s="70"/>
      <c r="N21" s="10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2:28">
      <c r="B22" s="32"/>
      <c r="C22" s="86"/>
      <c r="D22" s="86"/>
      <c r="E22" s="91">
        <f t="shared" si="0"/>
        <v>32334850</v>
      </c>
      <c r="F22" s="86"/>
      <c r="G22" s="86"/>
      <c r="H22" s="17"/>
      <c r="I22" s="10"/>
      <c r="J22" s="50"/>
      <c r="K22" s="70"/>
      <c r="L22" s="47"/>
      <c r="M22" s="70"/>
      <c r="N22" s="69"/>
      <c r="O22" s="10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2:28">
      <c r="B23" s="2"/>
      <c r="C23" s="17"/>
      <c r="D23" s="17"/>
      <c r="E23" s="91">
        <f t="shared" si="0"/>
        <v>32334850</v>
      </c>
      <c r="F23" s="86"/>
      <c r="G23" s="86"/>
      <c r="I23" s="10"/>
      <c r="J23" s="50"/>
      <c r="K23" s="70"/>
      <c r="L23" s="47"/>
      <c r="M23" s="73"/>
      <c r="N23" s="72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2:28">
      <c r="B24" s="2"/>
      <c r="C24" s="86"/>
      <c r="D24" s="86"/>
      <c r="E24" s="91">
        <f t="shared" si="0"/>
        <v>32334850</v>
      </c>
      <c r="F24" s="86"/>
      <c r="G24" s="86"/>
      <c r="H24" s="86"/>
      <c r="J24" s="50"/>
      <c r="K24" s="70"/>
      <c r="L24" s="70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2:28">
      <c r="B25" s="32"/>
      <c r="C25" s="17"/>
      <c r="D25" s="17"/>
      <c r="E25" s="91">
        <f t="shared" si="0"/>
        <v>32334850</v>
      </c>
      <c r="F25" s="86"/>
      <c r="G25" s="86"/>
      <c r="H25" s="86"/>
      <c r="I25" s="10"/>
      <c r="J25" s="50"/>
      <c r="K25" s="70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2:28">
      <c r="B26" s="32"/>
      <c r="C26" s="86"/>
      <c r="D26" s="86"/>
      <c r="E26" s="91">
        <f t="shared" si="0"/>
        <v>32334850</v>
      </c>
      <c r="F26" s="86"/>
      <c r="G26" s="86"/>
      <c r="H26" s="86"/>
      <c r="I26" s="10"/>
      <c r="K26" s="70"/>
      <c r="L26" s="72" t="s">
        <v>1984</v>
      </c>
      <c r="M26" s="79"/>
      <c r="N26" s="70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2:28">
      <c r="B27" s="32"/>
      <c r="C27" s="86"/>
      <c r="D27" s="86"/>
      <c r="E27" s="91">
        <f t="shared" si="0"/>
        <v>32334850</v>
      </c>
      <c r="F27" s="86"/>
      <c r="G27" s="86"/>
      <c r="H27" s="17"/>
      <c r="I27" s="10"/>
      <c r="L27" s="2">
        <v>44810</v>
      </c>
      <c r="M27" s="20">
        <v>10000000</v>
      </c>
      <c r="N27" s="70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2:28">
      <c r="B28" s="32"/>
      <c r="C28" s="17"/>
      <c r="D28" s="17"/>
      <c r="E28" s="91">
        <f t="shared" si="0"/>
        <v>32334850</v>
      </c>
      <c r="F28" s="86"/>
      <c r="G28" s="86"/>
      <c r="I28" s="10"/>
      <c r="L28" s="2">
        <v>44883</v>
      </c>
      <c r="M28" s="20">
        <v>5000000</v>
      </c>
      <c r="N28" s="70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2:28">
      <c r="B29" s="32"/>
      <c r="C29" s="86"/>
      <c r="D29" s="86"/>
      <c r="E29" s="91">
        <f t="shared" si="0"/>
        <v>32334850</v>
      </c>
      <c r="F29" s="86"/>
      <c r="G29" s="86"/>
      <c r="H29" s="87"/>
      <c r="I29" s="10"/>
      <c r="L29" s="2">
        <v>45138</v>
      </c>
      <c r="M29" s="20">
        <v>25000000</v>
      </c>
      <c r="N29" s="70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2:28">
      <c r="B30" s="32"/>
      <c r="C30" s="17"/>
      <c r="D30" s="17"/>
      <c r="E30" s="91">
        <f t="shared" si="0"/>
        <v>32334850</v>
      </c>
      <c r="F30" s="86"/>
      <c r="G30" s="86"/>
      <c r="H30" s="17"/>
      <c r="I30" s="10"/>
      <c r="L30" s="2">
        <v>45341</v>
      </c>
      <c r="M30" s="20">
        <v>10000000</v>
      </c>
      <c r="N30" s="70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2:28">
      <c r="B31" s="32"/>
      <c r="C31" s="86"/>
      <c r="D31" s="86"/>
      <c r="E31" s="91">
        <f t="shared" si="0"/>
        <v>32334850</v>
      </c>
      <c r="F31" s="86"/>
      <c r="G31" s="86"/>
      <c r="I31" s="10"/>
      <c r="L31" s="2">
        <v>45372</v>
      </c>
      <c r="M31" s="20">
        <v>6000000</v>
      </c>
      <c r="N31" s="70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2:28">
      <c r="B32" s="32"/>
      <c r="C32" s="86"/>
      <c r="D32" s="86"/>
      <c r="E32" s="91">
        <f t="shared" si="0"/>
        <v>32334850</v>
      </c>
      <c r="F32" s="86"/>
      <c r="G32" s="86"/>
      <c r="H32" s="86"/>
      <c r="I32" s="10"/>
      <c r="L32" s="85">
        <v>45398</v>
      </c>
      <c r="M32" s="70">
        <v>4000000</v>
      </c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2:28">
      <c r="B33" s="32"/>
      <c r="C33" s="17"/>
      <c r="D33" s="17"/>
      <c r="E33" s="91">
        <f t="shared" si="0"/>
        <v>32334850</v>
      </c>
      <c r="F33" s="86"/>
      <c r="G33" s="86"/>
      <c r="H33" s="17"/>
      <c r="J33" s="20"/>
      <c r="L33" s="2">
        <v>45442</v>
      </c>
      <c r="M33" s="70">
        <v>4000000</v>
      </c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2:28">
      <c r="B34" s="32"/>
      <c r="C34" s="86"/>
      <c r="D34" s="86"/>
      <c r="E34" s="91">
        <f t="shared" si="0"/>
        <v>32334850</v>
      </c>
      <c r="F34" s="86"/>
      <c r="G34" s="86"/>
      <c r="H34" s="17"/>
      <c r="I34" s="10"/>
      <c r="J34" s="20"/>
      <c r="L34" s="2">
        <v>45481</v>
      </c>
      <c r="M34" s="50">
        <v>4816000</v>
      </c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2:28">
      <c r="B35" s="32"/>
      <c r="C35" s="86"/>
      <c r="D35" s="86"/>
      <c r="E35" s="91">
        <f t="shared" si="0"/>
        <v>32334850</v>
      </c>
      <c r="F35" s="86"/>
      <c r="G35" s="86"/>
      <c r="H35" s="86"/>
      <c r="I35" s="10"/>
      <c r="J35" s="20"/>
      <c r="L35" s="2">
        <v>45565</v>
      </c>
      <c r="M35" s="50">
        <v>1000000</v>
      </c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2:28">
      <c r="B36" s="32"/>
      <c r="C36" s="86"/>
      <c r="D36" s="86"/>
      <c r="E36" s="91">
        <f t="shared" si="0"/>
        <v>32334850</v>
      </c>
      <c r="F36" s="86"/>
      <c r="G36" s="86"/>
      <c r="H36" s="86"/>
      <c r="I36" s="10"/>
      <c r="J36" s="20"/>
      <c r="K36" s="70"/>
      <c r="M36" s="53">
        <f>SUM(M27:M35)</f>
        <v>69816000</v>
      </c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2:28">
      <c r="B37" s="32"/>
      <c r="C37" s="17"/>
      <c r="D37" s="17"/>
      <c r="E37" s="91">
        <f t="shared" si="0"/>
        <v>32334850</v>
      </c>
      <c r="F37" s="86"/>
      <c r="G37" s="86"/>
      <c r="H37" s="86"/>
      <c r="I37" s="10"/>
      <c r="J37" s="20"/>
      <c r="K37" s="70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2:28">
      <c r="B38" s="32"/>
      <c r="C38" s="86"/>
      <c r="D38" s="86"/>
      <c r="E38" s="91">
        <f t="shared" si="0"/>
        <v>32334850</v>
      </c>
      <c r="F38" s="86"/>
      <c r="G38" s="86"/>
      <c r="H38" s="86"/>
      <c r="I38" s="10"/>
      <c r="K38" s="69"/>
      <c r="L38" s="2">
        <v>45071</v>
      </c>
      <c r="M38" s="70">
        <v>-203200</v>
      </c>
      <c r="N38" s="1" t="s">
        <v>1830</v>
      </c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2:28">
      <c r="B39" s="32"/>
      <c r="C39" s="86"/>
      <c r="D39" s="86"/>
      <c r="E39" s="91">
        <f t="shared" si="0"/>
        <v>32334850</v>
      </c>
      <c r="F39" s="86"/>
      <c r="G39" s="86"/>
      <c r="H39" s="86"/>
      <c r="I39" s="10"/>
      <c r="K39" s="69"/>
      <c r="L39" s="2">
        <v>45072</v>
      </c>
      <c r="M39" s="70">
        <v>-200000</v>
      </c>
      <c r="N39" s="1" t="s">
        <v>1831</v>
      </c>
      <c r="O39" s="69"/>
      <c r="P39" s="70"/>
      <c r="Q39" s="70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2:28">
      <c r="B40" s="32"/>
      <c r="C40" s="86"/>
      <c r="D40" s="86"/>
      <c r="E40" s="91">
        <f t="shared" si="0"/>
        <v>32334850</v>
      </c>
      <c r="F40" s="86"/>
      <c r="G40" s="86"/>
      <c r="H40" s="86"/>
      <c r="I40" s="10"/>
      <c r="K40" s="69"/>
      <c r="L40" s="2">
        <v>45079</v>
      </c>
      <c r="M40" s="70">
        <v>-200000</v>
      </c>
      <c r="N40" s="1" t="s">
        <v>1842</v>
      </c>
      <c r="O40" s="69"/>
      <c r="P40" s="70"/>
      <c r="Q40" s="70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2:28">
      <c r="B41" s="32"/>
      <c r="C41" s="86"/>
      <c r="D41" s="86"/>
      <c r="E41" s="91">
        <f t="shared" si="0"/>
        <v>32334850</v>
      </c>
      <c r="F41" s="86"/>
      <c r="G41" s="86"/>
      <c r="H41" s="86"/>
      <c r="I41" s="10"/>
      <c r="L41" s="47">
        <v>45170</v>
      </c>
      <c r="M41" s="70">
        <v>-66000</v>
      </c>
      <c r="N41" s="1" t="s">
        <v>1900</v>
      </c>
      <c r="O41" s="69"/>
      <c r="P41" s="70"/>
      <c r="Q41" s="70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2:28">
      <c r="B42" s="32"/>
      <c r="C42" s="86"/>
      <c r="D42" s="86"/>
      <c r="E42" s="91">
        <f t="shared" si="0"/>
        <v>32334850</v>
      </c>
      <c r="F42" s="86"/>
      <c r="G42" s="86"/>
      <c r="H42" s="86"/>
      <c r="I42" s="10"/>
      <c r="L42" s="69"/>
      <c r="M42" s="69"/>
      <c r="N42" s="69"/>
      <c r="O42" s="69"/>
      <c r="P42" s="69"/>
      <c r="Q42" s="70"/>
      <c r="R42" s="70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2:28">
      <c r="B43" s="32"/>
      <c r="C43" s="86"/>
      <c r="D43" s="86"/>
      <c r="E43" s="91">
        <f t="shared" si="0"/>
        <v>32334850</v>
      </c>
      <c r="F43" s="86"/>
      <c r="G43" s="86"/>
      <c r="H43" s="86"/>
      <c r="I43" s="10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2:28">
      <c r="B44" s="32"/>
      <c r="C44" s="86"/>
      <c r="D44" s="86"/>
      <c r="E44" s="91">
        <f t="shared" si="0"/>
        <v>32334850</v>
      </c>
      <c r="F44" s="86"/>
      <c r="G44" s="86"/>
      <c r="H44" s="86"/>
      <c r="I44" s="10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2:28">
      <c r="B45" s="32"/>
      <c r="C45" s="86"/>
      <c r="D45" s="86"/>
      <c r="E45" s="91">
        <f t="shared" si="0"/>
        <v>32334850</v>
      </c>
      <c r="F45" s="90"/>
      <c r="G45" s="90"/>
      <c r="H45" s="86"/>
      <c r="I45" s="10"/>
      <c r="K45" s="69"/>
      <c r="L45" s="69"/>
      <c r="M45" s="69"/>
      <c r="N45" s="72"/>
      <c r="O45" s="69"/>
      <c r="P45" s="70"/>
      <c r="Q45" s="70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2:28">
      <c r="B46" s="32"/>
      <c r="C46" s="86"/>
      <c r="D46" s="86"/>
      <c r="E46" s="91">
        <f t="shared" si="0"/>
        <v>32334850</v>
      </c>
      <c r="F46" s="86"/>
      <c r="G46" s="86"/>
      <c r="H46" s="86"/>
      <c r="I46" s="10"/>
      <c r="K46" s="69"/>
      <c r="L46" s="2">
        <v>45128</v>
      </c>
      <c r="M46" s="70">
        <v>-600000</v>
      </c>
      <c r="N46" s="34" t="s">
        <v>1869</v>
      </c>
      <c r="O46" s="69"/>
      <c r="P46" s="70"/>
      <c r="Q46" s="70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2:28">
      <c r="B47" s="32"/>
      <c r="C47" s="86"/>
      <c r="D47" s="86"/>
      <c r="E47" s="91">
        <f t="shared" si="0"/>
        <v>32334850</v>
      </c>
      <c r="F47" s="86"/>
      <c r="G47" s="86"/>
      <c r="H47" s="86"/>
      <c r="I47" s="10"/>
      <c r="J47" s="20"/>
      <c r="K47" s="70"/>
      <c r="L47" s="2">
        <v>45134</v>
      </c>
      <c r="M47" s="70">
        <v>-200000</v>
      </c>
      <c r="N47" s="34" t="s">
        <v>1870</v>
      </c>
      <c r="P47" s="20"/>
      <c r="R47" s="20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2:28">
      <c r="B48" s="32"/>
      <c r="C48" s="86"/>
      <c r="D48" s="86"/>
      <c r="E48" s="91">
        <f t="shared" si="0"/>
        <v>32334850</v>
      </c>
      <c r="F48" s="86"/>
      <c r="G48" s="86"/>
      <c r="H48" s="86"/>
      <c r="I48" s="10"/>
      <c r="J48" s="20"/>
      <c r="K48" s="70"/>
      <c r="L48" s="2">
        <v>45160</v>
      </c>
      <c r="M48" s="70">
        <v>-500000</v>
      </c>
      <c r="N48" s="10" t="s">
        <v>1889</v>
      </c>
      <c r="P48" s="20"/>
      <c r="Q48" s="4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B49" s="32"/>
      <c r="C49" s="86"/>
      <c r="D49" s="86"/>
      <c r="E49" s="91">
        <f t="shared" si="0"/>
        <v>32334850</v>
      </c>
      <c r="F49" s="86"/>
      <c r="G49" s="86"/>
      <c r="H49" s="86"/>
      <c r="I49" s="10"/>
      <c r="J49" s="20"/>
      <c r="K49" s="70"/>
      <c r="L49" s="2">
        <v>45160</v>
      </c>
      <c r="M49" s="70">
        <v>-500000</v>
      </c>
      <c r="N49" s="10" t="s">
        <v>1890</v>
      </c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B50" s="32"/>
      <c r="C50" s="86"/>
      <c r="D50" s="86"/>
      <c r="E50" s="91">
        <f t="shared" si="0"/>
        <v>32334850</v>
      </c>
      <c r="F50" s="86"/>
      <c r="G50" s="86"/>
      <c r="H50" s="86"/>
      <c r="I50" s="10"/>
      <c r="J50" s="20"/>
      <c r="K50" s="70"/>
      <c r="L50" s="47">
        <v>45163</v>
      </c>
      <c r="M50" s="70">
        <v>-480000</v>
      </c>
      <c r="N50" s="69" t="s">
        <v>1895</v>
      </c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B51" s="32"/>
      <c r="C51" s="86"/>
      <c r="D51" s="86"/>
      <c r="E51" s="91">
        <f t="shared" si="0"/>
        <v>32334850</v>
      </c>
      <c r="F51" s="86"/>
      <c r="G51" s="86"/>
      <c r="H51" s="86"/>
      <c r="I51" s="10"/>
      <c r="K51" s="69"/>
      <c r="L51" s="47">
        <v>45163</v>
      </c>
      <c r="M51" s="70">
        <v>-9000</v>
      </c>
      <c r="N51" s="10" t="s">
        <v>1896</v>
      </c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B52" s="32"/>
      <c r="C52" s="86"/>
      <c r="D52" s="86"/>
      <c r="E52" s="91">
        <f t="shared" si="0"/>
        <v>32334850</v>
      </c>
      <c r="F52" s="86"/>
      <c r="G52" s="86"/>
      <c r="H52" s="86">
        <v>1050000</v>
      </c>
      <c r="I52" s="10" t="s">
        <v>1739</v>
      </c>
      <c r="J52" s="1" t="s">
        <v>1835</v>
      </c>
      <c r="K52" s="69"/>
      <c r="L52" s="47">
        <v>45170</v>
      </c>
      <c r="M52" s="70">
        <v>-500000</v>
      </c>
      <c r="N52" s="10" t="s">
        <v>1901</v>
      </c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B53" s="32"/>
      <c r="C53" s="86"/>
      <c r="D53" s="86"/>
      <c r="E53" s="91">
        <f t="shared" si="0"/>
        <v>32334850</v>
      </c>
      <c r="F53" s="86"/>
      <c r="G53" s="86"/>
      <c r="H53" s="86"/>
      <c r="K53" s="69"/>
      <c r="L53" s="47">
        <v>45173</v>
      </c>
      <c r="M53" s="70">
        <v>-40000</v>
      </c>
      <c r="N53" s="69" t="s">
        <v>1895</v>
      </c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B54" s="32"/>
      <c r="C54" s="86"/>
      <c r="D54" s="86"/>
      <c r="E54" s="91">
        <f t="shared" si="0"/>
        <v>32334850</v>
      </c>
      <c r="F54" s="86"/>
      <c r="G54" s="86"/>
      <c r="H54" s="87"/>
      <c r="K54" s="69"/>
      <c r="L54" s="47">
        <v>45173</v>
      </c>
      <c r="M54" s="70">
        <v>-244000</v>
      </c>
      <c r="N54" s="10" t="s">
        <v>1902</v>
      </c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B55" s="32"/>
      <c r="C55" s="86"/>
      <c r="D55" s="86"/>
      <c r="E55" s="91">
        <f t="shared" si="0"/>
        <v>32334850</v>
      </c>
      <c r="F55" s="86"/>
      <c r="G55" s="86"/>
      <c r="H55" s="87"/>
      <c r="J55" s="10"/>
      <c r="K55" s="69"/>
      <c r="L55" s="47">
        <v>45183</v>
      </c>
      <c r="M55" s="70">
        <v>-140000</v>
      </c>
      <c r="N55" s="19" t="s">
        <v>1905</v>
      </c>
      <c r="O55" s="76"/>
      <c r="P55" s="76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B56" s="32"/>
      <c r="C56" s="86"/>
      <c r="D56" s="86"/>
      <c r="E56" s="91">
        <f t="shared" si="0"/>
        <v>32334850</v>
      </c>
      <c r="F56" s="86"/>
      <c r="G56" s="86"/>
      <c r="H56" s="87"/>
      <c r="K56" s="69"/>
      <c r="L56" s="47">
        <v>45194</v>
      </c>
      <c r="M56" s="70">
        <v>-25100</v>
      </c>
      <c r="N56" s="10" t="s">
        <v>1907</v>
      </c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B57" s="32"/>
      <c r="C57" s="86"/>
      <c r="D57" s="86"/>
      <c r="E57" s="91">
        <f t="shared" si="0"/>
        <v>32334850</v>
      </c>
      <c r="F57" s="86"/>
      <c r="G57" s="86"/>
      <c r="H57" s="87"/>
      <c r="J57" s="10"/>
      <c r="K57" s="69"/>
      <c r="L57" s="47">
        <v>45230</v>
      </c>
      <c r="M57" s="70">
        <v>-7300</v>
      </c>
      <c r="N57" s="10" t="s">
        <v>1933</v>
      </c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B58" s="2"/>
      <c r="C58" s="87"/>
      <c r="D58" s="87"/>
      <c r="E58" s="92">
        <f t="shared" si="0"/>
        <v>32334850</v>
      </c>
      <c r="F58" s="86"/>
      <c r="G58" s="86"/>
      <c r="H58" s="87"/>
      <c r="J58" s="10"/>
      <c r="K58" s="69"/>
      <c r="L58" s="47">
        <v>45233</v>
      </c>
      <c r="M58" s="70">
        <v>-10000</v>
      </c>
      <c r="N58" s="69" t="s">
        <v>1938</v>
      </c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B59" s="2"/>
      <c r="C59" s="87"/>
      <c r="D59" s="87"/>
      <c r="E59" s="91">
        <f t="shared" si="0"/>
        <v>32334850</v>
      </c>
      <c r="F59" s="86"/>
      <c r="G59" s="86"/>
      <c r="H59" s="87"/>
      <c r="J59" s="10"/>
      <c r="K59" s="69"/>
      <c r="L59" s="47">
        <v>45233</v>
      </c>
      <c r="M59" s="70">
        <v>-10000</v>
      </c>
      <c r="N59" s="69" t="s">
        <v>1938</v>
      </c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B60" s="39"/>
      <c r="C60" s="90"/>
      <c r="D60" s="90"/>
      <c r="E60" s="91">
        <f t="shared" si="0"/>
        <v>32334850</v>
      </c>
      <c r="F60" s="90"/>
      <c r="G60" s="90"/>
      <c r="H60" s="87"/>
      <c r="J60" s="10"/>
      <c r="K60" s="69"/>
      <c r="L60" s="47">
        <v>45233</v>
      </c>
      <c r="M60" s="70">
        <v>-10400</v>
      </c>
      <c r="N60" s="10" t="s">
        <v>1940</v>
      </c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B61" s="2"/>
      <c r="C61" s="87"/>
      <c r="D61" s="87"/>
      <c r="E61" s="91">
        <f t="shared" si="0"/>
        <v>32334850</v>
      </c>
      <c r="F61" s="86"/>
      <c r="G61" s="86"/>
      <c r="H61" s="87"/>
      <c r="J61" s="10"/>
      <c r="K61" s="69"/>
      <c r="L61" s="47">
        <v>45239</v>
      </c>
      <c r="M61" s="70">
        <v>-100000</v>
      </c>
      <c r="N61" s="1" t="s">
        <v>1943</v>
      </c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B62" s="2"/>
      <c r="C62" s="87"/>
      <c r="D62" s="87"/>
      <c r="E62" s="91">
        <f t="shared" si="0"/>
        <v>32334850</v>
      </c>
      <c r="F62" s="86"/>
      <c r="G62" s="86"/>
      <c r="H62" s="87"/>
      <c r="J62" s="10"/>
      <c r="K62" s="69"/>
      <c r="L62" s="47">
        <v>45251</v>
      </c>
      <c r="M62" s="70">
        <v>-13000</v>
      </c>
      <c r="N62" s="69" t="s">
        <v>1938</v>
      </c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44"/>
      <c r="B63" s="44"/>
      <c r="C63" s="93"/>
      <c r="D63" s="93">
        <v>-15850</v>
      </c>
      <c r="E63" s="92">
        <f t="shared" si="0"/>
        <v>32319000</v>
      </c>
      <c r="F63" s="93"/>
      <c r="G63" s="93"/>
      <c r="H63" s="93"/>
      <c r="I63" s="44" t="s">
        <v>263</v>
      </c>
      <c r="K63" s="17"/>
      <c r="L63" s="47">
        <v>45254</v>
      </c>
      <c r="M63" s="70">
        <v>-15000</v>
      </c>
      <c r="N63" s="10" t="s">
        <v>1939</v>
      </c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B64" s="39"/>
      <c r="C64" s="86"/>
      <c r="D64" s="86"/>
      <c r="E64" s="91">
        <f t="shared" si="0"/>
        <v>32319000</v>
      </c>
      <c r="F64" s="86"/>
      <c r="G64" s="86"/>
      <c r="H64" s="86"/>
      <c r="I64" s="10"/>
      <c r="K64" s="16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3:18">
      <c r="C65" s="87"/>
      <c r="D65" s="87">
        <v>-30000000</v>
      </c>
      <c r="E65" s="91">
        <f t="shared" si="0"/>
        <v>2319000</v>
      </c>
      <c r="F65" s="87"/>
      <c r="G65" s="87"/>
      <c r="H65" s="87"/>
      <c r="I65" s="1" t="s">
        <v>557</v>
      </c>
      <c r="K65" s="16"/>
      <c r="L65" s="69"/>
      <c r="M65" s="69"/>
      <c r="N65" s="69"/>
      <c r="O65" s="69"/>
      <c r="P65" s="69"/>
      <c r="Q65" s="69"/>
      <c r="R65" s="69"/>
    </row>
    <row r="66" spans="3:18">
      <c r="C66" s="87"/>
      <c r="D66" s="94">
        <v>0</v>
      </c>
      <c r="E66" s="92">
        <f t="shared" si="0"/>
        <v>2319000</v>
      </c>
      <c r="F66" s="87"/>
      <c r="G66" s="87"/>
      <c r="H66" s="87"/>
      <c r="I66" s="2" t="s">
        <v>1772</v>
      </c>
      <c r="L66" s="69"/>
      <c r="M66" s="69"/>
      <c r="N66" s="69"/>
      <c r="O66" s="69"/>
      <c r="P66" s="69"/>
      <c r="Q66" s="69"/>
      <c r="R66" s="69"/>
    </row>
    <row r="67" spans="3:18">
      <c r="C67" s="87"/>
      <c r="D67" s="86"/>
      <c r="E67" s="91">
        <f t="shared" si="0"/>
        <v>2319000</v>
      </c>
      <c r="F67" s="87"/>
      <c r="G67" s="87"/>
      <c r="H67" s="87"/>
      <c r="J67" s="4"/>
      <c r="L67" s="69" t="s">
        <v>1953</v>
      </c>
      <c r="M67" s="69"/>
      <c r="N67" s="69"/>
      <c r="O67" s="69"/>
      <c r="P67" s="69"/>
      <c r="Q67" s="69"/>
      <c r="R67" s="69"/>
    </row>
    <row r="68" spans="3:18">
      <c r="C68" s="87"/>
      <c r="D68" s="87"/>
      <c r="E68" s="91">
        <f t="shared" si="0"/>
        <v>2319000</v>
      </c>
      <c r="F68" s="87"/>
      <c r="G68" s="87"/>
      <c r="H68" s="87"/>
      <c r="J68" s="4"/>
      <c r="K68" s="2"/>
      <c r="L68" s="69" t="s">
        <v>1956</v>
      </c>
      <c r="M68" s="69">
        <v>24</v>
      </c>
      <c r="N68" s="70">
        <v>100000</v>
      </c>
      <c r="O68" s="70">
        <f>M68*N68</f>
        <v>2400000</v>
      </c>
      <c r="P68" s="69"/>
      <c r="Q68" s="69"/>
      <c r="R68" s="69"/>
    </row>
    <row r="69" spans="3:18">
      <c r="C69" s="87"/>
      <c r="D69" s="87"/>
      <c r="E69" s="92">
        <f t="shared" ref="E69:E70" si="1">E68+C69+D69</f>
        <v>2319000</v>
      </c>
      <c r="F69" s="87"/>
      <c r="G69" s="87"/>
      <c r="H69" s="87"/>
      <c r="J69" s="32"/>
      <c r="K69" s="17"/>
      <c r="L69" s="69" t="s">
        <v>1955</v>
      </c>
      <c r="M69" s="69">
        <v>15</v>
      </c>
      <c r="N69" s="70">
        <v>150000</v>
      </c>
      <c r="O69" s="70">
        <f t="shared" ref="O69:O70" si="2">M69*N69</f>
        <v>2250000</v>
      </c>
      <c r="P69" s="69"/>
      <c r="Q69" s="69"/>
      <c r="R69" s="69"/>
    </row>
    <row r="70" spans="3:18">
      <c r="C70" s="87"/>
      <c r="D70" s="87"/>
      <c r="E70" s="91">
        <f t="shared" si="1"/>
        <v>2319000</v>
      </c>
      <c r="F70" s="87"/>
      <c r="G70" s="87"/>
      <c r="H70" s="87"/>
      <c r="J70" s="32"/>
      <c r="K70" s="17"/>
      <c r="L70" s="16" t="s">
        <v>1955</v>
      </c>
      <c r="M70" s="1">
        <v>12</v>
      </c>
      <c r="N70" s="70">
        <v>150000</v>
      </c>
      <c r="O70" s="70">
        <f t="shared" si="2"/>
        <v>1800000</v>
      </c>
    </row>
    <row r="71" spans="3:18">
      <c r="C71" s="4"/>
      <c r="D71" s="4"/>
      <c r="E71" s="8"/>
      <c r="F71" s="4"/>
      <c r="G71" s="4"/>
      <c r="H71" s="17"/>
      <c r="I71" s="10"/>
      <c r="J71" s="32"/>
      <c r="K71" s="17"/>
      <c r="L71" s="1" t="s">
        <v>1954</v>
      </c>
      <c r="M71" s="1">
        <v>1</v>
      </c>
      <c r="N71" s="20">
        <v>60000</v>
      </c>
      <c r="O71" s="20">
        <f>M71*N71</f>
        <v>60000</v>
      </c>
    </row>
    <row r="72" spans="3:18">
      <c r="C72" s="4"/>
      <c r="D72" s="4"/>
      <c r="E72" s="8"/>
      <c r="F72" s="4"/>
      <c r="G72" s="4"/>
      <c r="H72" s="17"/>
      <c r="J72" s="32"/>
      <c r="K72" s="17"/>
      <c r="O72" s="20">
        <f>SUM(O68:O71)</f>
        <v>6510000</v>
      </c>
    </row>
    <row r="73" spans="3:18">
      <c r="C73" s="4"/>
      <c r="D73" s="4"/>
      <c r="E73" s="8"/>
      <c r="F73" s="4"/>
      <c r="G73" s="4"/>
      <c r="J73" s="32"/>
      <c r="K73" s="17"/>
      <c r="L73" s="20"/>
      <c r="O73" s="20">
        <v>-6000000</v>
      </c>
      <c r="P73" s="2">
        <v>45244</v>
      </c>
      <c r="Q73" s="10" t="s">
        <v>1962</v>
      </c>
      <c r="R73" s="10"/>
    </row>
    <row r="74" spans="3:18">
      <c r="C74" s="4"/>
      <c r="D74" s="4"/>
      <c r="E74" s="8"/>
      <c r="F74" s="4"/>
      <c r="G74" s="4"/>
      <c r="J74" s="10"/>
      <c r="K74" s="17"/>
      <c r="L74" s="10"/>
      <c r="M74" s="10"/>
      <c r="O74" s="20">
        <f>SUM(O72:O73)</f>
        <v>510000</v>
      </c>
      <c r="P74" s="1" t="s">
        <v>1964</v>
      </c>
    </row>
    <row r="75" spans="3:18">
      <c r="C75" s="4"/>
      <c r="D75" s="4"/>
      <c r="E75" s="8"/>
      <c r="F75" s="4"/>
      <c r="G75" s="4"/>
      <c r="J75" s="10"/>
      <c r="K75" s="17"/>
      <c r="L75" s="16" t="s">
        <v>1955</v>
      </c>
      <c r="M75" s="10">
        <v>21</v>
      </c>
      <c r="N75" s="70">
        <v>150000</v>
      </c>
      <c r="O75" s="20">
        <f>M75*N75</f>
        <v>3150000</v>
      </c>
    </row>
    <row r="76" spans="3:18">
      <c r="C76" s="4"/>
      <c r="D76" s="4"/>
      <c r="E76" s="8"/>
      <c r="F76" s="4"/>
      <c r="G76" s="4"/>
      <c r="H76" s="10"/>
      <c r="I76" s="10"/>
      <c r="J76" s="10"/>
      <c r="K76" s="17"/>
      <c r="L76" s="10"/>
      <c r="M76" s="10"/>
      <c r="O76" s="20">
        <f>SUM(O74:O75)</f>
        <v>3660000</v>
      </c>
    </row>
    <row r="77" spans="3:18">
      <c r="E77" s="7"/>
      <c r="H77" s="17"/>
      <c r="I77" s="10"/>
      <c r="J77" s="10"/>
      <c r="K77" s="17"/>
      <c r="L77" s="10"/>
      <c r="M77" s="10"/>
      <c r="O77" s="20">
        <v>-1500000</v>
      </c>
      <c r="P77" s="2">
        <v>45260</v>
      </c>
      <c r="Q77" s="1" t="s">
        <v>711</v>
      </c>
    </row>
    <row r="78" spans="3:18">
      <c r="E78" s="7"/>
      <c r="H78" s="17"/>
      <c r="I78" s="10"/>
      <c r="J78" s="10"/>
      <c r="K78" s="17"/>
      <c r="L78" s="10"/>
      <c r="M78" s="10"/>
      <c r="O78" s="55">
        <f>SUM(O76:O77)</f>
        <v>2160000</v>
      </c>
      <c r="P78" s="19" t="s">
        <v>1957</v>
      </c>
    </row>
    <row r="79" spans="3:18">
      <c r="E79" s="7"/>
      <c r="H79" s="17"/>
      <c r="I79" s="10"/>
      <c r="J79" s="10"/>
      <c r="K79" s="17"/>
      <c r="L79" s="10"/>
      <c r="M79" s="10"/>
      <c r="O79" s="20">
        <v>-2160000</v>
      </c>
      <c r="P79" s="2">
        <v>45260</v>
      </c>
      <c r="Q79" s="1" t="s">
        <v>1963</v>
      </c>
    </row>
    <row r="80" spans="3:18">
      <c r="H80" s="17"/>
      <c r="I80" s="10"/>
      <c r="J80" s="10"/>
      <c r="K80" s="17"/>
      <c r="L80" s="10"/>
      <c r="M80" s="10"/>
    </row>
    <row r="81" spans="8:13">
      <c r="H81" s="17"/>
      <c r="I81" s="10"/>
      <c r="J81" s="10"/>
      <c r="K81" s="17"/>
      <c r="L81" s="10"/>
      <c r="M81" s="10"/>
    </row>
    <row r="82" spans="8:13">
      <c r="H82" s="17"/>
      <c r="I82" s="10"/>
      <c r="J82" s="32"/>
      <c r="K82" s="17"/>
      <c r="L82" s="10"/>
      <c r="M82" s="10"/>
    </row>
    <row r="83" spans="8:13">
      <c r="H83" s="17"/>
      <c r="I83" s="10"/>
      <c r="J83" s="32"/>
      <c r="K83" s="17"/>
      <c r="L83" s="10"/>
      <c r="M83" s="10"/>
    </row>
    <row r="84" spans="8:13">
      <c r="H84" s="17"/>
      <c r="I84" s="10"/>
      <c r="J84" s="32"/>
      <c r="K84" s="17"/>
      <c r="L84" s="10"/>
      <c r="M84" s="10"/>
    </row>
    <row r="85" spans="8:13">
      <c r="H85" s="17"/>
      <c r="I85" s="10"/>
      <c r="J85" s="32"/>
      <c r="K85" s="17"/>
      <c r="L85" s="10"/>
      <c r="M85" s="10"/>
    </row>
    <row r="86" spans="8:13">
      <c r="H86" s="17"/>
      <c r="I86" s="10"/>
      <c r="J86" s="32"/>
      <c r="K86" s="17"/>
      <c r="L86" s="10"/>
      <c r="M86" s="10"/>
    </row>
    <row r="87" spans="8:13">
      <c r="H87" s="17"/>
      <c r="I87" s="10"/>
      <c r="J87" s="32"/>
      <c r="K87" s="17"/>
      <c r="L87" s="10"/>
      <c r="M87" s="10"/>
    </row>
    <row r="88" spans="8:13">
      <c r="H88" s="17"/>
      <c r="I88" s="10"/>
      <c r="J88" s="32"/>
      <c r="K88" s="17"/>
      <c r="L88" s="10"/>
      <c r="M88" s="10"/>
    </row>
    <row r="89" spans="8:13">
      <c r="H89" s="17"/>
      <c r="I89" s="10"/>
      <c r="J89" s="32"/>
      <c r="K89" s="17"/>
      <c r="L89" s="10"/>
      <c r="M89" s="10"/>
    </row>
    <row r="90" spans="8:13">
      <c r="H90" s="17"/>
      <c r="I90" s="10"/>
      <c r="J90" s="32"/>
      <c r="K90" s="10"/>
      <c r="L90" s="10"/>
      <c r="M90" s="10"/>
    </row>
    <row r="91" spans="8:13">
      <c r="H91" s="17"/>
      <c r="I91" s="10"/>
      <c r="J91" s="32"/>
      <c r="K91" s="17"/>
      <c r="L91" s="10"/>
      <c r="M91" s="10"/>
    </row>
    <row r="92" spans="8:13">
      <c r="H92" s="17"/>
      <c r="I92" s="10"/>
      <c r="J92" s="32"/>
      <c r="K92" s="17"/>
      <c r="L92" s="10"/>
      <c r="M92" s="10"/>
    </row>
    <row r="93" spans="8:13">
      <c r="H93" s="17"/>
      <c r="I93" s="10"/>
      <c r="J93" s="32"/>
      <c r="K93" s="17"/>
      <c r="L93" s="10"/>
      <c r="M93" s="10"/>
    </row>
    <row r="94" spans="8:13">
      <c r="H94" s="17"/>
      <c r="I94" s="10"/>
      <c r="J94" s="32"/>
      <c r="K94" s="17"/>
      <c r="L94" s="10"/>
      <c r="M94" s="10"/>
    </row>
    <row r="95" spans="8:13">
      <c r="H95" s="17"/>
      <c r="I95" s="10"/>
      <c r="J95" s="32"/>
      <c r="K95" s="36"/>
      <c r="L95" s="48"/>
      <c r="M95" s="10"/>
    </row>
    <row r="96" spans="8:13">
      <c r="H96" s="17"/>
      <c r="I96" s="10"/>
      <c r="J96" s="32"/>
      <c r="K96" s="36"/>
      <c r="L96" s="81"/>
      <c r="M96" s="10"/>
    </row>
    <row r="97" spans="8:13">
      <c r="H97" s="17"/>
      <c r="I97" s="10"/>
      <c r="J97" s="32"/>
      <c r="K97" s="17"/>
      <c r="L97" s="10"/>
      <c r="M97" s="10"/>
    </row>
    <row r="98" spans="8:13">
      <c r="H98" s="17"/>
      <c r="I98" s="10"/>
      <c r="J98" s="32"/>
      <c r="K98" s="17"/>
      <c r="L98" s="10"/>
      <c r="M98" s="10"/>
    </row>
    <row r="99" spans="8:13">
      <c r="H99" s="17"/>
      <c r="I99" s="10"/>
      <c r="J99" s="32"/>
      <c r="K99" s="10"/>
      <c r="L99" s="10"/>
      <c r="M99" s="10"/>
    </row>
    <row r="100" spans="8:13">
      <c r="H100" s="10"/>
      <c r="I100" s="10"/>
      <c r="J100" s="10"/>
      <c r="K100" s="10"/>
      <c r="L100" s="10"/>
      <c r="M100" s="1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103</vt:i4>
      </vt:variant>
    </vt:vector>
  </HeadingPairs>
  <TitlesOfParts>
    <vt:vector size="103" baseType="lpstr">
      <vt:lpstr>0117</vt:lpstr>
      <vt:lpstr>0217</vt:lpstr>
      <vt:lpstr>0317</vt:lpstr>
      <vt:lpstr>0417</vt:lpstr>
      <vt:lpstr>0517</vt:lpstr>
      <vt:lpstr>0617</vt:lpstr>
      <vt:lpstr>0717</vt:lpstr>
      <vt:lpstr>0817</vt:lpstr>
      <vt:lpstr>0917</vt:lpstr>
      <vt:lpstr>1017</vt:lpstr>
      <vt:lpstr>1117</vt:lpstr>
      <vt:lpstr>1217</vt:lpstr>
      <vt:lpstr>0118</vt:lpstr>
      <vt:lpstr>0218</vt:lpstr>
      <vt:lpstr>0318</vt:lpstr>
      <vt:lpstr>0418</vt:lpstr>
      <vt:lpstr>0518</vt:lpstr>
      <vt:lpstr>0618</vt:lpstr>
      <vt:lpstr>0718</vt:lpstr>
      <vt:lpstr>0818</vt:lpstr>
      <vt:lpstr>0918</vt:lpstr>
      <vt:lpstr>1018</vt:lpstr>
      <vt:lpstr>1118</vt:lpstr>
      <vt:lpstr>1218</vt:lpstr>
      <vt:lpstr>0119</vt:lpstr>
      <vt:lpstr>0219</vt:lpstr>
      <vt:lpstr>0319</vt:lpstr>
      <vt:lpstr>0419</vt:lpstr>
      <vt:lpstr>0519</vt:lpstr>
      <vt:lpstr>0619</vt:lpstr>
      <vt:lpstr>0719</vt:lpstr>
      <vt:lpstr>0819</vt:lpstr>
      <vt:lpstr>0919</vt:lpstr>
      <vt:lpstr>1019</vt:lpstr>
      <vt:lpstr>1119</vt:lpstr>
      <vt:lpstr>1219</vt:lpstr>
      <vt:lpstr>0120</vt:lpstr>
      <vt:lpstr>0220</vt:lpstr>
      <vt:lpstr>0320</vt:lpstr>
      <vt:lpstr>0420</vt:lpstr>
      <vt:lpstr>0520</vt:lpstr>
      <vt:lpstr>0620</vt:lpstr>
      <vt:lpstr>0720</vt:lpstr>
      <vt:lpstr>0820</vt:lpstr>
      <vt:lpstr>0920</vt:lpstr>
      <vt:lpstr>1020</vt:lpstr>
      <vt:lpstr>1120</vt:lpstr>
      <vt:lpstr>1220</vt:lpstr>
      <vt:lpstr>0121</vt:lpstr>
      <vt:lpstr>0221</vt:lpstr>
      <vt:lpstr>0321</vt:lpstr>
      <vt:lpstr>0421</vt:lpstr>
      <vt:lpstr>0521</vt:lpstr>
      <vt:lpstr>0621</vt:lpstr>
      <vt:lpstr>0721</vt:lpstr>
      <vt:lpstr>0821</vt:lpstr>
      <vt:lpstr>0921</vt:lpstr>
      <vt:lpstr>1021</vt:lpstr>
      <vt:lpstr>1121</vt:lpstr>
      <vt:lpstr>1221</vt:lpstr>
      <vt:lpstr>0122</vt:lpstr>
      <vt:lpstr>0222</vt:lpstr>
      <vt:lpstr>0322</vt:lpstr>
      <vt:lpstr>0422</vt:lpstr>
      <vt:lpstr>0522</vt:lpstr>
      <vt:lpstr>0622</vt:lpstr>
      <vt:lpstr>0722</vt:lpstr>
      <vt:lpstr>0822</vt:lpstr>
      <vt:lpstr>0922</vt:lpstr>
      <vt:lpstr>1022</vt:lpstr>
      <vt:lpstr>1122</vt:lpstr>
      <vt:lpstr>1222</vt:lpstr>
      <vt:lpstr>0123</vt:lpstr>
      <vt:lpstr>0223</vt:lpstr>
      <vt:lpstr>0323</vt:lpstr>
      <vt:lpstr>0423</vt:lpstr>
      <vt:lpstr>0523</vt:lpstr>
      <vt:lpstr>0623</vt:lpstr>
      <vt:lpstr>0723</vt:lpstr>
      <vt:lpstr>0823</vt:lpstr>
      <vt:lpstr>0923</vt:lpstr>
      <vt:lpstr>1023</vt:lpstr>
      <vt:lpstr>1123</vt:lpstr>
      <vt:lpstr>1223</vt:lpstr>
      <vt:lpstr>0124</vt:lpstr>
      <vt:lpstr>0224</vt:lpstr>
      <vt:lpstr>0324</vt:lpstr>
      <vt:lpstr>0424</vt:lpstr>
      <vt:lpstr>0524</vt:lpstr>
      <vt:lpstr>0624</vt:lpstr>
      <vt:lpstr>0724</vt:lpstr>
      <vt:lpstr>0824</vt:lpstr>
      <vt:lpstr>0924</vt:lpstr>
      <vt:lpstr>1024</vt:lpstr>
      <vt:lpstr>1124</vt:lpstr>
      <vt:lpstr>1224</vt:lpstr>
      <vt:lpstr>0125</vt:lpstr>
      <vt:lpstr>0225</vt:lpstr>
      <vt:lpstr>0325</vt:lpstr>
      <vt:lpstr>0425</vt:lpstr>
      <vt:lpstr>0525</vt:lpstr>
      <vt:lpstr>0625</vt:lpstr>
      <vt:lpstr>0725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METALTRONICOS</cp:lastModifiedBy>
  <dcterms:created xsi:type="dcterms:W3CDTF">2017-01-13T13:42:33Z</dcterms:created>
  <dcterms:modified xsi:type="dcterms:W3CDTF">2025-07-01T14:36:52Z</dcterms:modified>
</cp:coreProperties>
</file>