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5" yWindow="-15" windowWidth="12435" windowHeight="10170" activeTab="10"/>
  </bookViews>
  <sheets>
    <sheet name="0125" sheetId="100" r:id="rId1"/>
    <sheet name="0225" sheetId="101" r:id="rId2"/>
    <sheet name="0325" sheetId="102" r:id="rId3"/>
    <sheet name="0425" sheetId="103" r:id="rId4"/>
    <sheet name="0525" sheetId="104" r:id="rId5"/>
    <sheet name="0625" sheetId="105" r:id="rId6"/>
    <sheet name="0725" sheetId="106" r:id="rId7"/>
    <sheet name="0825" sheetId="107" r:id="rId8"/>
    <sheet name="0925" sheetId="108" r:id="rId9"/>
    <sheet name="1025" sheetId="109" r:id="rId10"/>
    <sheet name="1125" sheetId="110" r:id="rId11"/>
  </sheets>
  <calcPr calcId="124519"/>
</workbook>
</file>

<file path=xl/calcChain.xml><?xml version="1.0" encoding="utf-8"?>
<calcChain xmlns="http://schemas.openxmlformats.org/spreadsheetml/2006/main">
  <c r="O75" i="110"/>
  <c r="O74"/>
  <c r="O76" s="1"/>
  <c r="O78" s="1"/>
  <c r="O72"/>
  <c r="O71"/>
  <c r="O70"/>
  <c r="O69"/>
  <c r="O68"/>
  <c r="M36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5"/>
  <c r="H35" i="109"/>
  <c r="H34"/>
  <c r="O75" l="1"/>
  <c r="O74"/>
  <c r="O76" s="1"/>
  <c r="O78" s="1"/>
  <c r="O72"/>
  <c r="O7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2" i="108"/>
  <c r="H31"/>
  <c r="H28" i="107"/>
  <c r="H27"/>
  <c r="O75" i="108"/>
  <c r="O74"/>
  <c r="O76" s="1"/>
  <c r="O78" s="1"/>
  <c r="O72"/>
  <c r="O7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0" i="106"/>
  <c r="H31" s="1"/>
  <c r="O75" i="107"/>
  <c r="O71"/>
  <c r="O72" s="1"/>
  <c r="O74" s="1"/>
  <c r="O76" s="1"/>
  <c r="O78" s="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O75" i="106"/>
  <c r="O7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H25" i="105"/>
  <c r="O72" i="106" l="1"/>
  <c r="O74" s="1"/>
  <c r="O76" s="1"/>
  <c r="O78" s="1"/>
  <c r="E32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O75" i="105" l="1"/>
  <c r="O71"/>
  <c r="O70"/>
  <c r="O69"/>
  <c r="O72" s="1"/>
  <c r="O74" s="1"/>
  <c r="O76" s="1"/>
  <c r="O78" s="1"/>
  <c r="O68"/>
  <c r="M36"/>
  <c r="E6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E5"/>
  <c r="H30" i="104"/>
  <c r="O78" l="1"/>
  <c r="O76"/>
  <c r="O75"/>
  <c r="O74"/>
  <c r="O72"/>
  <c r="O7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3" i="103"/>
  <c r="O75"/>
  <c r="O71"/>
  <c r="O72" s="1"/>
  <c r="O74" s="1"/>
  <c r="O76" s="1"/>
  <c r="O78" s="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37" i="102"/>
  <c r="H36"/>
  <c r="O75"/>
  <c r="O74"/>
  <c r="O76" s="1"/>
  <c r="O78" s="1"/>
  <c r="O72"/>
  <c r="O71"/>
  <c r="O70"/>
  <c r="O69"/>
  <c r="O68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23" i="101" l="1"/>
  <c r="O75" l="1"/>
  <c r="O71"/>
  <c r="O70"/>
  <c r="O69"/>
  <c r="O68"/>
  <c r="O72" s="1"/>
  <c r="O74" s="1"/>
  <c r="O76" s="1"/>
  <c r="O78" s="1"/>
  <c r="M36"/>
  <c r="E5"/>
  <c r="E6" s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E30" s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  <c r="H20" i="100"/>
  <c r="E6" l="1"/>
  <c r="E7" s="1"/>
  <c r="E8" s="1"/>
  <c r="E9" s="1"/>
  <c r="E10" s="1"/>
  <c r="E11" s="1"/>
  <c r="E12" s="1"/>
  <c r="E13" s="1"/>
  <c r="E14" s="1"/>
  <c r="E15" s="1"/>
  <c r="E16" s="1"/>
  <c r="E17" s="1"/>
  <c r="E18" s="1"/>
  <c r="E19" s="1"/>
  <c r="E20" s="1"/>
  <c r="E21" s="1"/>
  <c r="E22" s="1"/>
  <c r="E23" s="1"/>
  <c r="E24" s="1"/>
  <c r="E25" s="1"/>
  <c r="E26" s="1"/>
  <c r="E27" s="1"/>
  <c r="E28" s="1"/>
  <c r="E29" s="1"/>
  <c r="O75"/>
  <c r="O74"/>
  <c r="O76" s="1"/>
  <c r="O78" s="1"/>
  <c r="O72"/>
  <c r="O71"/>
  <c r="O70"/>
  <c r="O69"/>
  <c r="O68"/>
  <c r="M36"/>
  <c r="E5"/>
  <c r="E30" l="1"/>
  <c r="E31" s="1"/>
  <c r="E32" s="1"/>
  <c r="E33" s="1"/>
  <c r="E34" s="1"/>
  <c r="E35" s="1"/>
  <c r="E36" s="1"/>
  <c r="E37" s="1"/>
  <c r="E38" s="1"/>
  <c r="E39" s="1"/>
  <c r="E40" s="1"/>
  <c r="E41" s="1"/>
  <c r="E42" s="1"/>
  <c r="E43" s="1"/>
  <c r="E44" s="1"/>
  <c r="E45" s="1"/>
  <c r="E46" s="1"/>
  <c r="E47" s="1"/>
  <c r="E48" s="1"/>
  <c r="E49" s="1"/>
  <c r="E50" s="1"/>
  <c r="E51" s="1"/>
  <c r="E52" s="1"/>
  <c r="E53" s="1"/>
  <c r="E54" s="1"/>
  <c r="E55" s="1"/>
  <c r="E56" s="1"/>
  <c r="E57" s="1"/>
  <c r="E58" s="1"/>
  <c r="E59" s="1"/>
  <c r="E60" s="1"/>
  <c r="E61" s="1"/>
  <c r="E62" s="1"/>
  <c r="E63" s="1"/>
  <c r="E64" s="1"/>
  <c r="E65" s="1"/>
  <c r="E66" s="1"/>
  <c r="E67" s="1"/>
  <c r="E68" s="1"/>
  <c r="E69" s="1"/>
  <c r="E70" s="1"/>
</calcChain>
</file>

<file path=xl/sharedStrings.xml><?xml version="1.0" encoding="utf-8"?>
<sst xmlns="http://schemas.openxmlformats.org/spreadsheetml/2006/main" count="784" uniqueCount="235">
  <si>
    <t>EGRESOS</t>
  </si>
  <si>
    <t>FECHA</t>
  </si>
  <si>
    <t>INGRESOS</t>
  </si>
  <si>
    <t>E.G.</t>
  </si>
  <si>
    <t>W.V.</t>
  </si>
  <si>
    <t>DESCRIPCION</t>
  </si>
  <si>
    <t>SALDO CAJA</t>
  </si>
  <si>
    <t>TRANSFERENCIAS</t>
  </si>
  <si>
    <t>MES ANTERIOR</t>
  </si>
  <si>
    <t>UTILIDADES E.G.</t>
  </si>
  <si>
    <t>UTILIDADES W.V.</t>
  </si>
  <si>
    <t>PASA SALDO</t>
  </si>
  <si>
    <t>MOVISTAR FIJO</t>
  </si>
  <si>
    <t>HERRATEC INSERTOS</t>
  </si>
  <si>
    <t>ACUEDUCTO</t>
  </si>
  <si>
    <t>BOLSAS BASURA</t>
  </si>
  <si>
    <t>MONEDA</t>
  </si>
  <si>
    <t>EFECTIVO A E.G.</t>
  </si>
  <si>
    <t>IMPUESTO PREDIAL INGLES</t>
  </si>
  <si>
    <t>MI PLANILLA W.V. ABRIL</t>
  </si>
  <si>
    <t>MI PLANILLA W.V. MAYO</t>
  </si>
  <si>
    <t>MI PLANILLA W.V. JUNIO</t>
  </si>
  <si>
    <t>PAPEL HIGIENICO</t>
  </si>
  <si>
    <t>CHATARRA</t>
  </si>
  <si>
    <t>BODEGA</t>
  </si>
  <si>
    <t>GUANTES NITRILO</t>
  </si>
  <si>
    <t>MI PLANILLA W.V. ENERO</t>
  </si>
  <si>
    <t>MI PLANILLA W.V. FEBRERO</t>
  </si>
  <si>
    <t>MI PLANILLA W.V. MARZO</t>
  </si>
  <si>
    <t>EFECTIVO</t>
  </si>
  <si>
    <t>CODENSA PSE</t>
  </si>
  <si>
    <t>MOVISTAR FIJO PSE</t>
  </si>
  <si>
    <t>ACUEDUCTO PSE</t>
  </si>
  <si>
    <t>ENRIQUE ABONO EFECTIVO E.G.</t>
  </si>
  <si>
    <t>OXICORTES BARBOSA: MATERIAL ENRIQUE</t>
  </si>
  <si>
    <t>J.C. MECANIZADO ISMAEL</t>
  </si>
  <si>
    <t>MOLDES EMPA A $220</t>
  </si>
  <si>
    <t>STRECH VINIPEL</t>
  </si>
  <si>
    <t>CAJA</t>
  </si>
  <si>
    <t>PINTURA TORNO JAVIER CENTRO</t>
  </si>
  <si>
    <t>ALEX ABONO PINTADA TORNO JAVIER CENTRO</t>
  </si>
  <si>
    <t>J.C. $110 X 3 + 25 = $355</t>
  </si>
  <si>
    <t>ALEX ABONO PINTADA TORNO JAVIER CENTRO (ASEO)</t>
  </si>
  <si>
    <t>SCANNER MICHELIN</t>
  </si>
  <si>
    <t>ABONO MOLDE SOMBRERO Y RUEDAS MICHELIN</t>
  </si>
  <si>
    <t>ABONO DISEÑADOR MICHELIN</t>
  </si>
  <si>
    <t>ABONO MATERIAL ALUMINIO FUNDICION MOLDE MICHELIN</t>
  </si>
  <si>
    <t>MATERIAL ALUMINIO FUNDICION MOLDE MICHELIN</t>
  </si>
  <si>
    <t>TAXI MATERIAL ALUMINIO FUNDICION MOLDE MICHELIN</t>
  </si>
  <si>
    <t>CABLES TORNO JAVIER CENTRO</t>
  </si>
  <si>
    <t>SALDO DISEÑADOR MICHELIN</t>
  </si>
  <si>
    <t>BARBOSA: MATERIAL MICHELIN</t>
  </si>
  <si>
    <t>J.C. HERRAMIENTA PARA MOLDE MICHELIN, PARA DESCONTAR</t>
  </si>
  <si>
    <t>DIMETALES: MATERIAL ENCOLUMNADO MOLDE MIOCHELIN</t>
  </si>
  <si>
    <t>DIMETALES: 4140 RDO 7" BOQUILLA MICHELIN</t>
  </si>
  <si>
    <t>TAXI MOLDE MICHELIN</t>
  </si>
  <si>
    <t xml:space="preserve">TAXI MOLDE MICHELIN </t>
  </si>
  <si>
    <t>TORNILLOS BRISTOL 8mm MICHELIN</t>
  </si>
  <si>
    <t>PRUEBA SOPLADO MOLDE MICHELIN</t>
  </si>
  <si>
    <t>GERMAN SEPULVEDA</t>
  </si>
  <si>
    <t>SOPORTE MECANIZADO</t>
  </si>
  <si>
    <t>PC TOTALES</t>
  </si>
  <si>
    <t>PC CORTADAS</t>
  </si>
  <si>
    <t>SALDO 30/11/2023</t>
  </si>
  <si>
    <t>PAGO J.C. $3M 30/11/2023</t>
  </si>
  <si>
    <t>TRANSF A J.C.</t>
  </si>
  <si>
    <t>SALDO 14/11/2023</t>
  </si>
  <si>
    <t>ABONOS JAVIER FONSECA TORNO GSK</t>
  </si>
  <si>
    <t>OXICORTES BARBOSA MATERIAL ENRIQUE</t>
  </si>
  <si>
    <t>J.C. MECANIZADO JOSE</t>
  </si>
  <si>
    <t>NEQUI ENVIO LINKSYS A SAN ANDRES</t>
  </si>
  <si>
    <t>J.C. MECANIZADO GUSTAVO 2 TORNILLOS ACETAL</t>
  </si>
  <si>
    <t>MI PLANILLA E.G. ENERO TOTAL ($1.058.000)</t>
  </si>
  <si>
    <t>J.C. $350 GUSTAVO $450 DIMARCO AEREO</t>
  </si>
  <si>
    <t>J.C. ANTICIPO JOSE</t>
  </si>
  <si>
    <t>INDUCCION ROUTER BLUE ELEPHANT 7 DE AGOSTO</t>
  </si>
  <si>
    <t>CAPACITACION ASPIRE ROUTER BLUE ELEPHANT 7 DE AGOSTO</t>
  </si>
  <si>
    <t>J.C. CAMBIO EFECTIVO A CUENTA</t>
  </si>
  <si>
    <t>EASY: REFRIGERANTE AZUL PARA ROUTER CNC</t>
  </si>
  <si>
    <t>J.C. ABONO JOSE</t>
  </si>
  <si>
    <t>J.C. PLACAS SERBIO</t>
  </si>
  <si>
    <t>J.C. TUERCAS SERBIO</t>
  </si>
  <si>
    <t>PILA CR2032 PC LUIS GUITARRAS</t>
  </si>
  <si>
    <t>LUIS GUITARRAS REVISION PC</t>
  </si>
  <si>
    <t>PRODUCTOS ASEO</t>
  </si>
  <si>
    <t>J.C. SALDO JOSE (TOTAL $2.600 / 2 = $1.300) 26/02/2025</t>
  </si>
  <si>
    <t>J.C. CHAPARRO</t>
  </si>
  <si>
    <t>MLT RACORES C.C. 001 HUECOS BRONCE 528 PC</t>
  </si>
  <si>
    <t>4 PILAS CR2032</t>
  </si>
  <si>
    <t>OXICORTES BARBOSA: MATERIAL ACUSTEC</t>
  </si>
  <si>
    <t>ENVIO TORNILLO SFU2505 ACUSTEC GERMAN SEPULVEDA</t>
  </si>
  <si>
    <t>ENRIQUE ABONO EFECTIVO W.V.</t>
  </si>
  <si>
    <t>ACUSTEC C.C. 002 (EL VALOR ES DE $1.650.000 SOBRA $109.000)</t>
  </si>
  <si>
    <t>J.C. MECANICA ACUSTEC $250 + $200</t>
  </si>
  <si>
    <t>E.G. PAGO TORNILLO TUERCA SFU2505 ENVIADO POR GERMAN SEPULVEDA</t>
  </si>
  <si>
    <t>SE ENTREGA EN EFECTIVO A E.G.</t>
  </si>
  <si>
    <t>ACEFER MATERIAL ENRIQUE ROTULAS</t>
  </si>
  <si>
    <t>THFIBERGLASS ABONO RODAMIENTOS SPINDLE (2 JUEGOS $600 C/U, $600 MANO DE OBRA CADA UNO)</t>
  </si>
  <si>
    <t>MI PLANILLA E.G. FEBRERO TOTAL ($1.058.000)</t>
  </si>
  <si>
    <t>MI PLANILLA E.G. MARZO TOTAL ($1.058.000)</t>
  </si>
  <si>
    <t>J.C. $100 DIMARCO AEREO, $180 ISMAEL, $1.000 ABONO CONTRAMOLDES</t>
  </si>
  <si>
    <t>NEQUI CORSO RUTEO PAGADO 18/03/25</t>
  </si>
  <si>
    <t>FREDY REYES ABONO VALVULA</t>
  </si>
  <si>
    <t>RUTEO TAPAS SILLAS IGLESIA CRISTIANA</t>
  </si>
  <si>
    <t>PLINARES CINTA SINFÍN</t>
  </si>
  <si>
    <t>J.C. SALDO CONTRAMOLDES, TOTAL $3.800.000</t>
  </si>
  <si>
    <t>SALDO RUTEO TAPAS SILLAS IGLESIA CRISTIANA (17 TAPAS A $20.000)</t>
  </si>
  <si>
    <t>SPINDLE JIMMY DUQUE (TOTAL $1.600 - $900 E.G.)</t>
  </si>
  <si>
    <t>HERRATEC INSERTOS TRONZADO</t>
  </si>
  <si>
    <t>J.C. MIGUEL FX MECANIZADO</t>
  </si>
  <si>
    <t>ACUSTEC C.C. 004</t>
  </si>
  <si>
    <t>J.C. ANTICIPO JOSE CALIBRADORES</t>
  </si>
  <si>
    <t>HERRAMIENTAS IMPORTADAS MULTIDIRECCIONALES E.G.</t>
  </si>
  <si>
    <t>RUTEO HUMBERTO CORSO EFECTIVO E.G.</t>
  </si>
  <si>
    <t>RUTEO ORLANDO ROCHA NEQUI</t>
  </si>
  <si>
    <t>THFIBERGLASS SALDO RODAMIENTOS SPINDLE (2 JUEGOS $600 C/U, $600 MANO DE OBRA CADA UNO) TOTAL PAGADO $1.800</t>
  </si>
  <si>
    <t>MI PLANILLA E.G. ABRIL TOTAL ($1.058.000)</t>
  </si>
  <si>
    <t>2 JUEGOS DE RODAMIENTOS SPINDLE THFIBERGLASS</t>
  </si>
  <si>
    <t>4 PILAS AA TACOMETRO LASER</t>
  </si>
  <si>
    <t>NEQUI RUTEO ACRILICO PARA NEON</t>
  </si>
  <si>
    <t>J.C. JOSE TROQUELES PILDORAS</t>
  </si>
  <si>
    <t>J.C. CONECTOR CORONA VERIVOLT 22PC = $520.000 - ($8.000*22=$176.000 ISMAEL) - ($37.000 MATERIAL)</t>
  </si>
  <si>
    <t>NEQUI RUTEO HUMBERTO CORSO</t>
  </si>
  <si>
    <t>JUEGO BOQUILLAS ER25 AMAZON</t>
  </si>
  <si>
    <t>J.C. SALDO JOSE CALIBRADORES FALTAN $200</t>
  </si>
  <si>
    <t>PARAMETRIZACION ROUTER BLUE ELEPHANT 7 DE AGOSTO</t>
  </si>
  <si>
    <t>MI PLANILLA E.G. MAYO TOTAL ($1.058.000)</t>
  </si>
  <si>
    <t>E.G. EFECTIVO A W.V. $250.000 / VARIADOR JAVIER FONSECA $1M - $500 =$500 / 2</t>
  </si>
  <si>
    <t>ACUSTEC C.C. 008</t>
  </si>
  <si>
    <t>J.C. SALDO JOSE CALIBRADORES</t>
  </si>
  <si>
    <t>NEQUI RUTEO ALUCOBOND</t>
  </si>
  <si>
    <t>RODILLOS EMPACK GERARDO ABONO NEQUI</t>
  </si>
  <si>
    <t>RODILLOS EMPACK GERARDO SALDO</t>
  </si>
  <si>
    <t>CHATARRA NEQUI</t>
  </si>
  <si>
    <t>PANATECH JHONATHAN C.C. 006 / C.C. 007</t>
  </si>
  <si>
    <t>RODILLOS EMPACK GERARDO SEGUNDA TANDA</t>
  </si>
  <si>
    <t>HENRY CASTELLANOS CAPACITACION / CONFIGURACION ROUTER VALLADOLID</t>
  </si>
  <si>
    <t>CODENSA PAGATODO</t>
  </si>
  <si>
    <t>RUTEO PANELES IGLESIA CRISTIANA</t>
  </si>
  <si>
    <t>MI PLANILLA E.G. JUNIO TOTAL ($1.058.000)</t>
  </si>
  <si>
    <t>VARSOL</t>
  </si>
  <si>
    <t>ALMUERZO MANTENIMIENTO ROUTER</t>
  </si>
  <si>
    <t>1 LITRO ACEITE ISO 68 HENRY CASTILLANOS</t>
  </si>
  <si>
    <t>MANTENIMIENTO ROUTER HENRY CASTILLANOS BARRIO VALLADOLID</t>
  </si>
  <si>
    <t>$120 FLAUTA LUBRICACION / $40 8m MANGUERA 4mm LUBRICACION</t>
  </si>
  <si>
    <t>J.C. MANO OBRA MANTENIMIENTO ROUTER HENRY CASTELLANOS</t>
  </si>
  <si>
    <t>J.C. PLACAS SANTAFE 25 x $140,000</t>
  </si>
  <si>
    <t>J.C. EXCEDENTE HERRATEC PALPADOR INSIZE $191,590 - NOTA CREDITO $126,140 09/05/2025</t>
  </si>
  <si>
    <t>CORSO RUTEO 3mm</t>
  </si>
  <si>
    <t>DEKONSTRUCTODO C.C. 005</t>
  </si>
  <si>
    <t>E.G. $120 FLAUTA LUBRICACION / $40 8m MANGUERA 4mm</t>
  </si>
  <si>
    <t>JAVIER FONSECA ASESORIA REMOTA ROUTER AMARILLO</t>
  </si>
  <si>
    <t>2 DISIPADORES OICOM TOTAL $1.400 ($700 J.C.)</t>
  </si>
  <si>
    <t>J.C. CAMBIO RODAMIENTOS SPINDLE THFIBERGLASS</t>
  </si>
  <si>
    <t>E.G. ENVIO DESDE PALMIRA</t>
  </si>
  <si>
    <t>FERNANDO LEON ABONO RUTEO PISTAS CARROS</t>
  </si>
  <si>
    <t>FERNANDO LEON SALDO RUTEO PISTAS CARROS</t>
  </si>
  <si>
    <t>MI PLANILLA W.V. JULIO</t>
  </si>
  <si>
    <t>MI PLANILLA E.G. JULIO TOTAL ($1.058.000)</t>
  </si>
  <si>
    <t>BOTAS DOTACION W</t>
  </si>
  <si>
    <t>AFILADORA BROCAS CHINA</t>
  </si>
  <si>
    <t>E.G. CINTA ENMASCARAR</t>
  </si>
  <si>
    <t>ALUCOBOND TAEKWONDO</t>
  </si>
  <si>
    <t>J.C. ABONO MECANIZADOS</t>
  </si>
  <si>
    <t>J.C. SALDO MECANIZADOS</t>
  </si>
  <si>
    <t>2 OCTAVOS FOAMI NEGRO</t>
  </si>
  <si>
    <t>ALMUERZO ESPERANZA LOPEZ</t>
  </si>
  <si>
    <t>MATERIAL LUIS PARA PIEZA MLT RACORES</t>
  </si>
  <si>
    <t>NEQUI DEVOLUCION BOTAS DOTACION W</t>
  </si>
  <si>
    <t>DEKONSTRUCTODO C.C. 009</t>
  </si>
  <si>
    <t>NEQUI HUMBERTO CORSO RUTEO</t>
  </si>
  <si>
    <t>MONTACARGAS 3T PARA TORNOS CHINOS</t>
  </si>
  <si>
    <t>J.C. PIEZAS ISMAEL</t>
  </si>
  <si>
    <t>J.C. MECANIZADO JULIAN MOLINA $350 / 2 = $175 + $40 MATERIAL</t>
  </si>
  <si>
    <t>MI PLANILLA W.V. AGOSTO</t>
  </si>
  <si>
    <t>MI PLANILLA E.G. AGOSTO TOTAL ($1.058.000)</t>
  </si>
  <si>
    <t>E.G. DINERO ENTRAGADO A ESPERANZA LOPEZ PARA ALMUERZO</t>
  </si>
  <si>
    <t>ARTICULOS ASEO</t>
  </si>
  <si>
    <t>BOLSAS MANIJA 10K PARA PAPELERA</t>
  </si>
  <si>
    <t>RODILLOS EMPACK GERARDO ABONO TERCERA TANDA</t>
  </si>
  <si>
    <t>MECANIZADO PLATINAS JORGE MAJAROF</t>
  </si>
  <si>
    <t>GUSTAVO ACOPLE TUERCA TORNILLO</t>
  </si>
  <si>
    <t>E.G. JUEGO TUERCA TORNILLO PARA GUSTAVO</t>
  </si>
  <si>
    <t>J.C. MANO DE OBRA GUSTAVO ($380-$250) / 2</t>
  </si>
  <si>
    <t>J.C. HERRAMIENTAS NELSON ESC 10mm REDONDO Y 6mm REDONDO</t>
  </si>
  <si>
    <t>CORREA T5 PROYECTO VALVULA FREDY REYES</t>
  </si>
  <si>
    <t>RODILLOS EMPACK GERARDO SALDO TERCERA TANDA (TOTAL $1.680 - $150 MATERIAL QUE SE DAÑO = $1530)</t>
  </si>
  <si>
    <t>CABLE CONTROL TORNO JAVIER FONCECA</t>
  </si>
  <si>
    <t>CABLE ENCAUCHETADO TORNO JAVIER FONCECA</t>
  </si>
  <si>
    <t>VINIPEL STRECH 6"</t>
  </si>
  <si>
    <t>BOLSAS BASURA X 2</t>
  </si>
  <si>
    <t>EFECTIVO ENTREGADO A E.G. PARA ESPERANZA LOPEZ</t>
  </si>
  <si>
    <t>RUTEO BAQUELITA EDUARD MORENO</t>
  </si>
  <si>
    <t>DEKONSTRUCTODO C.C. 010 QUEDAN DEBIENDO $8.000 RETENCIONES</t>
  </si>
  <si>
    <t>RUTEO RODILLO 140D X 300L</t>
  </si>
  <si>
    <t>DINERO ENTREGADO A E.G. PARA ENVIAR POR NEQUI A GORDI ALVARADO X RODILLO</t>
  </si>
  <si>
    <t>J.C. $7.380 ISMAEL JOSE ANGEL /2</t>
  </si>
  <si>
    <t>EFECTIVO DADO A J.C.</t>
  </si>
  <si>
    <t>EFECTIVO A ESPERANZA LOPEZ</t>
  </si>
  <si>
    <t>HUMBERTO CORSO RUTEO</t>
  </si>
  <si>
    <t>SWITCH EMERGENCIA PARA FSS INTER SAS</t>
  </si>
  <si>
    <t>J.C. ARREGLO SOPORTE JASON ROBOTS</t>
  </si>
  <si>
    <t>TALADRADO PIEZAS JASON ROBOTRS x 43 PC $10.000 C/U + 20 ARREGLO SOPORTE J.C.</t>
  </si>
  <si>
    <t>3 RODILLOS DANILO IDEA MAKER YORDI</t>
  </si>
  <si>
    <t>FSS INTER SAS C.C. 011</t>
  </si>
  <si>
    <t>FREDY REYES SALDO VALVULA C.C. 012</t>
  </si>
  <si>
    <t>J.C. EFECTIVO ENTREGADO A E.G. ANTICIPO MOLDE ISMAEL</t>
  </si>
  <si>
    <t>J.C. MOLDE ISMAEL $6.000 - $300 (herramientas y soldaura) =$5.700/2 =$2.850  -$1.000 abonado 02/10/2025</t>
  </si>
  <si>
    <t>1 RODILLO DANILO IDEA MAKER YORDI</t>
  </si>
  <si>
    <t>RUTEO HUECOS MELAMINICO ABEL INNOVA 7 LAMINAS X $120</t>
  </si>
  <si>
    <t>RUTEO HUECOS MELAMINICO INNOVA 10 x $20 / 2 x $26 = $252</t>
  </si>
  <si>
    <t>RUTEO HUECOS MELAMINICO INNOVA 1 x $100 / 1 x $45 = $145</t>
  </si>
  <si>
    <t>JASON: 10 SOPORTES MOTOR ROBOT ($52 C/U)</t>
  </si>
  <si>
    <t>ABONO ENRIQUE ENTREGADO A E.G.</t>
  </si>
  <si>
    <t>RUTEO HUECOS MELAMINICO INNOVA TOTAL $261 SALDO $161</t>
  </si>
  <si>
    <t>RUTEO HUECOS MELAMINICO INNOVA PAGA SALDO $161</t>
  </si>
  <si>
    <t>NEQUI MYRLADYS SERVICIO TORNO 11/09/20225 $400 SERVICIO $141 CABLE</t>
  </si>
  <si>
    <t>MLT RACORES JULIAN 515 PIEZAS (TIP BORDEN MICROMOTOR) COMPLETAS RANURADO Y HUECOS $2.500 C/U</t>
  </si>
  <si>
    <t>JASON 24 (SoporteMotor Finger V2)  $52.000 C/U</t>
  </si>
  <si>
    <t>YORDI RODILLO DE CORTE 105MM</t>
  </si>
  <si>
    <t>CEDICOH C.C. 014</t>
  </si>
  <si>
    <t>NEQUI GERARDO RODILLO 60CM X 7CM SERV YORDI</t>
  </si>
  <si>
    <t>RODILLO JHON CASTILLO YORDI</t>
  </si>
  <si>
    <t>LUIS VARGAS $35 MECANIZADO, $60 ALUCOBOND, QUEDO DEBIENDO $5</t>
  </si>
  <si>
    <t>2 DISIPADORES OICOM TOTAL $1.200 ($600 J.C.)</t>
  </si>
  <si>
    <t>EFECTIVO ENTREGADO A E.G.</t>
  </si>
  <si>
    <t>BODEGA W.V.</t>
  </si>
  <si>
    <t>2 RODILLOS DANILO IDEA MAKER YORDI</t>
  </si>
  <si>
    <t>J.C. ARREGLO COUPLING JIMMY DUQUE</t>
  </si>
  <si>
    <t>E.G. DRIVER 2M982 JIMMY DUQUE</t>
  </si>
  <si>
    <t>E.G. MOTOR NEMA 34 JIMMY DUQUE</t>
  </si>
  <si>
    <t>W.V. GANANCIA MOTOR + DRIVER JIMMY DUQUE</t>
  </si>
  <si>
    <t>NEQUI JIMMY DUQUE SERVICIO CAMBIO MOTOR EJE Y ROUTER TOTAL $400</t>
  </si>
  <si>
    <t>FSS INTER C.C. 015</t>
  </si>
  <si>
    <t>NEQUI RODILLO DANILO IDEA MAKER YORDI</t>
  </si>
</sst>
</file>

<file path=xl/styles.xml><?xml version="1.0" encoding="utf-8"?>
<styleSheet xmlns="http://schemas.openxmlformats.org/spreadsheetml/2006/main">
  <numFmts count="4">
    <numFmt numFmtId="164" formatCode="&quot;$&quot;\ #,##0_);[Red]\(&quot;$&quot;\ #,##0\)"/>
    <numFmt numFmtId="165" formatCode="&quot;$&quot;\ #,##0"/>
    <numFmt numFmtId="166" formatCode="&quot;$&quot;\ #,##0;[Red]&quot;$&quot;\ #,##0"/>
    <numFmt numFmtId="167" formatCode="[$$-240A]\ #,##0;[Red][$$-240A]\ #,##0"/>
  </numFmts>
  <fonts count="3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165" fontId="1" fillId="0" borderId="0" xfId="0" applyNumberFormat="1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65" fontId="1" fillId="0" borderId="1" xfId="0" applyNumberFormat="1" applyFont="1" applyBorder="1"/>
    <xf numFmtId="0" fontId="1" fillId="0" borderId="0" xfId="0" applyFont="1" applyFill="1"/>
    <xf numFmtId="0" fontId="2" fillId="2" borderId="0" xfId="0" applyFont="1" applyFill="1"/>
    <xf numFmtId="166" fontId="1" fillId="0" borderId="0" xfId="0" applyNumberFormat="1" applyFont="1"/>
    <xf numFmtId="166" fontId="1" fillId="0" borderId="0" xfId="0" applyNumberFormat="1" applyFont="1" applyFill="1"/>
    <xf numFmtId="166" fontId="1" fillId="3" borderId="0" xfId="0" applyNumberFormat="1" applyFont="1" applyFill="1"/>
    <xf numFmtId="0" fontId="1" fillId="3" borderId="0" xfId="0" applyFont="1" applyFill="1"/>
    <xf numFmtId="164" fontId="1" fillId="0" borderId="0" xfId="0" applyNumberFormat="1" applyFont="1"/>
    <xf numFmtId="166" fontId="2" fillId="2" borderId="0" xfId="0" applyNumberFormat="1" applyFont="1" applyFill="1"/>
    <xf numFmtId="14" fontId="2" fillId="2" borderId="0" xfId="0" applyNumberFormat="1" applyFont="1" applyFill="1"/>
    <xf numFmtId="14" fontId="1" fillId="0" borderId="0" xfId="0" applyNumberFormat="1" applyFont="1" applyFill="1"/>
    <xf numFmtId="0" fontId="1" fillId="4" borderId="0" xfId="0" applyFont="1" applyFill="1"/>
    <xf numFmtId="166" fontId="2" fillId="0" borderId="0" xfId="0" applyNumberFormat="1" applyFont="1" applyFill="1"/>
    <xf numFmtId="166" fontId="1" fillId="2" borderId="0" xfId="0" applyNumberFormat="1" applyFont="1" applyFill="1"/>
    <xf numFmtId="14" fontId="2" fillId="0" borderId="0" xfId="0" applyNumberFormat="1" applyFont="1" applyFill="1"/>
    <xf numFmtId="0" fontId="2" fillId="3" borderId="0" xfId="0" applyFont="1" applyFill="1"/>
    <xf numFmtId="14" fontId="1" fillId="0" borderId="0" xfId="0" applyNumberFormat="1" applyFont="1" applyFill="1" applyBorder="1"/>
    <xf numFmtId="0" fontId="2" fillId="0" borderId="0" xfId="0" applyFont="1" applyFill="1"/>
    <xf numFmtId="164" fontId="1" fillId="0" borderId="0" xfId="0" applyNumberFormat="1" applyFont="1" applyFill="1"/>
    <xf numFmtId="164" fontId="2" fillId="3" borderId="0" xfId="0" applyNumberFormat="1" applyFont="1" applyFill="1"/>
    <xf numFmtId="164" fontId="1" fillId="3" borderId="0" xfId="0" applyNumberFormat="1" applyFont="1" applyFill="1"/>
    <xf numFmtId="0" fontId="1" fillId="0" borderId="0" xfId="0" applyFont="1" applyFill="1" applyBorder="1"/>
    <xf numFmtId="164" fontId="1" fillId="0" borderId="0" xfId="0" applyNumberFormat="1" applyFont="1" applyFill="1" applyBorder="1"/>
    <xf numFmtId="0" fontId="2" fillId="0" borderId="0" xfId="0" applyFont="1" applyFill="1" applyBorder="1"/>
    <xf numFmtId="164" fontId="2" fillId="0" borderId="0" xfId="0" applyNumberFormat="1" applyFont="1" applyFill="1" applyBorder="1"/>
    <xf numFmtId="0" fontId="1" fillId="3" borderId="0" xfId="0" applyFont="1" applyFill="1" applyBorder="1"/>
    <xf numFmtId="0" fontId="2" fillId="0" borderId="0" xfId="0" applyFont="1"/>
    <xf numFmtId="9" fontId="2" fillId="0" borderId="0" xfId="0" applyNumberFormat="1" applyFont="1" applyFill="1"/>
    <xf numFmtId="14" fontId="1" fillId="3" borderId="0" xfId="0" applyNumberFormat="1" applyFont="1" applyFill="1" applyBorder="1"/>
    <xf numFmtId="14" fontId="1" fillId="0" borderId="0" xfId="0" applyNumberFormat="1" applyFont="1" applyFill="1" applyAlignment="1">
      <alignment horizontal="right"/>
    </xf>
    <xf numFmtId="167" fontId="1" fillId="0" borderId="0" xfId="0" applyNumberFormat="1" applyFont="1" applyFill="1"/>
    <xf numFmtId="167" fontId="1" fillId="0" borderId="0" xfId="0" applyNumberFormat="1" applyFont="1"/>
    <xf numFmtId="167" fontId="2" fillId="2" borderId="0" xfId="0" applyNumberFormat="1" applyFont="1" applyFill="1"/>
    <xf numFmtId="167" fontId="2" fillId="2" borderId="1" xfId="0" applyNumberFormat="1" applyFont="1" applyFill="1" applyBorder="1"/>
    <xf numFmtId="167" fontId="2" fillId="0" borderId="0" xfId="0" applyNumberFormat="1" applyFont="1" applyFill="1"/>
    <xf numFmtId="167" fontId="1" fillId="0" borderId="1" xfId="0" applyNumberFormat="1" applyFont="1" applyFill="1" applyBorder="1"/>
    <xf numFmtId="167" fontId="1" fillId="0" borderId="1" xfId="0" applyNumberFormat="1" applyFont="1" applyBorder="1"/>
    <xf numFmtId="167" fontId="2" fillId="3" borderId="0" xfId="0" applyNumberFormat="1" applyFont="1" applyFill="1"/>
    <xf numFmtId="167" fontId="1" fillId="3" borderId="0" xfId="0" applyNumberFormat="1" applyFont="1" applyFill="1"/>
    <xf numFmtId="167" fontId="1" fillId="2" borderId="1" xfId="0" applyNumberFormat="1" applyFont="1" applyFill="1" applyBorder="1"/>
    <xf numFmtId="167" fontId="1" fillId="2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552451</xdr:colOff>
      <xdr:row>0</xdr:row>
      <xdr:rowOff>57151</xdr:rowOff>
    </xdr:from>
    <xdr:to>
      <xdr:col>14</xdr:col>
      <xdr:colOff>878316</xdr:colOff>
      <xdr:row>24</xdr:row>
      <xdr:rowOff>85725</xdr:rowOff>
    </xdr:to>
    <xdr:pic>
      <xdr:nvPicPr>
        <xdr:cNvPr id="2" name="1 Imagen" descr="JC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39151" y="57151"/>
          <a:ext cx="3831065" cy="36861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552451</xdr:colOff>
      <xdr:row>0</xdr:row>
      <xdr:rowOff>57151</xdr:rowOff>
    </xdr:from>
    <xdr:to>
      <xdr:col>14</xdr:col>
      <xdr:colOff>878316</xdr:colOff>
      <xdr:row>24</xdr:row>
      <xdr:rowOff>85725</xdr:rowOff>
    </xdr:to>
    <xdr:pic>
      <xdr:nvPicPr>
        <xdr:cNvPr id="2" name="1 Imagen" descr="JC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39151" y="57151"/>
          <a:ext cx="3831065" cy="36861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552451</xdr:colOff>
      <xdr:row>0</xdr:row>
      <xdr:rowOff>57151</xdr:rowOff>
    </xdr:from>
    <xdr:to>
      <xdr:col>14</xdr:col>
      <xdr:colOff>878316</xdr:colOff>
      <xdr:row>24</xdr:row>
      <xdr:rowOff>85725</xdr:rowOff>
    </xdr:to>
    <xdr:pic>
      <xdr:nvPicPr>
        <xdr:cNvPr id="2" name="1 Imagen" descr="JC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39151" y="57151"/>
          <a:ext cx="3831065" cy="36861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552451</xdr:colOff>
      <xdr:row>0</xdr:row>
      <xdr:rowOff>57151</xdr:rowOff>
    </xdr:from>
    <xdr:to>
      <xdr:col>14</xdr:col>
      <xdr:colOff>878316</xdr:colOff>
      <xdr:row>24</xdr:row>
      <xdr:rowOff>85725</xdr:rowOff>
    </xdr:to>
    <xdr:pic>
      <xdr:nvPicPr>
        <xdr:cNvPr id="2" name="1 Imagen" descr="JC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39151" y="57151"/>
          <a:ext cx="3831065" cy="36861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26</xdr:row>
      <xdr:rowOff>142875</xdr:rowOff>
    </xdr:from>
    <xdr:to>
      <xdr:col>10</xdr:col>
      <xdr:colOff>142875</xdr:colOff>
      <xdr:row>59</xdr:row>
      <xdr:rowOff>76200</xdr:rowOff>
    </xdr:to>
    <xdr:pic>
      <xdr:nvPicPr>
        <xdr:cNvPr id="2" name="1 Imagen" descr="WhatsApp Image 2025-08-28 at 12.26.13 PM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3875" y="4105275"/>
          <a:ext cx="7505700" cy="4962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H30" sqref="H3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43039450</v>
      </c>
      <c r="F4" s="39">
        <v>0</v>
      </c>
      <c r="G4" s="39"/>
      <c r="H4" s="39">
        <v>-1759300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43039450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45659</v>
      </c>
      <c r="C6" s="37"/>
      <c r="D6" s="37"/>
      <c r="E6" s="42">
        <f t="shared" si="0"/>
        <v>43039450</v>
      </c>
      <c r="F6" s="37"/>
      <c r="G6" s="37"/>
      <c r="H6" s="37">
        <v>1000000</v>
      </c>
      <c r="I6" s="1" t="s">
        <v>69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45664</v>
      </c>
      <c r="C7" s="37"/>
      <c r="D7" s="37"/>
      <c r="E7" s="42">
        <f t="shared" si="0"/>
        <v>43039450</v>
      </c>
      <c r="F7" s="37"/>
      <c r="G7" s="37"/>
      <c r="H7" s="38">
        <v>-84800</v>
      </c>
      <c r="I7" s="1" t="s">
        <v>31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45670</v>
      </c>
      <c r="C8" s="37"/>
      <c r="D8" s="37">
        <v>-17450</v>
      </c>
      <c r="E8" s="42">
        <f t="shared" si="0"/>
        <v>43022000</v>
      </c>
      <c r="F8" s="37"/>
      <c r="G8" s="37"/>
      <c r="H8" s="37"/>
      <c r="I8" s="1" t="s">
        <v>22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17">
        <v>45673</v>
      </c>
      <c r="C9" s="37"/>
      <c r="D9" s="37"/>
      <c r="E9" s="42">
        <f t="shared" si="0"/>
        <v>43022000</v>
      </c>
      <c r="F9" s="37"/>
      <c r="G9" s="37"/>
      <c r="H9" s="37">
        <v>-210200</v>
      </c>
      <c r="I9" s="8" t="s">
        <v>32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45673</v>
      </c>
      <c r="C10" s="37"/>
      <c r="D10" s="37"/>
      <c r="E10" s="42">
        <f t="shared" si="0"/>
        <v>43022000</v>
      </c>
      <c r="F10" s="37"/>
      <c r="G10" s="37"/>
      <c r="H10" s="37">
        <v>700000</v>
      </c>
      <c r="I10" s="8" t="s">
        <v>35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45677</v>
      </c>
      <c r="C11" s="37"/>
      <c r="D11" s="37">
        <v>-39000</v>
      </c>
      <c r="E11" s="42">
        <f t="shared" si="0"/>
        <v>42983000</v>
      </c>
      <c r="F11" s="37"/>
      <c r="G11" s="37"/>
      <c r="H11" s="37">
        <v>39000</v>
      </c>
      <c r="I11" s="1" t="s">
        <v>70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45311</v>
      </c>
      <c r="C12" s="37">
        <v>400000</v>
      </c>
      <c r="D12" s="37"/>
      <c r="E12" s="42">
        <f t="shared" si="0"/>
        <v>43383000</v>
      </c>
      <c r="F12" s="37"/>
      <c r="G12" s="37"/>
      <c r="H12" s="37"/>
      <c r="I12" s="8" t="s">
        <v>71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45320</v>
      </c>
      <c r="C13" s="37"/>
      <c r="D13" s="37"/>
      <c r="E13" s="42">
        <f t="shared" si="0"/>
        <v>43383000</v>
      </c>
      <c r="F13" s="37"/>
      <c r="G13" s="37"/>
      <c r="H13" s="37">
        <v>-188700</v>
      </c>
      <c r="I13" s="1" t="s">
        <v>30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17">
        <v>45320</v>
      </c>
      <c r="C14" s="37"/>
      <c r="D14" s="37"/>
      <c r="E14" s="42">
        <f t="shared" si="0"/>
        <v>43383000</v>
      </c>
      <c r="F14" s="37"/>
      <c r="G14" s="37"/>
      <c r="H14" s="37">
        <v>-413300</v>
      </c>
      <c r="I14" s="8" t="s">
        <v>26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17">
        <v>45320</v>
      </c>
      <c r="C15" s="37"/>
      <c r="D15" s="37"/>
      <c r="E15" s="42">
        <f t="shared" si="0"/>
        <v>43383000</v>
      </c>
      <c r="F15" s="37"/>
      <c r="G15" s="37"/>
      <c r="H15" s="37">
        <v>-413300</v>
      </c>
      <c r="I15" s="1" t="s">
        <v>72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45688</v>
      </c>
      <c r="C16" s="37"/>
      <c r="D16" s="37"/>
      <c r="E16" s="42">
        <f t="shared" si="0"/>
        <v>43383000</v>
      </c>
      <c r="F16" s="37"/>
      <c r="G16" s="37"/>
      <c r="H16" s="37">
        <v>500000</v>
      </c>
      <c r="I16" s="1" t="s">
        <v>75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/>
      <c r="C17" s="37"/>
      <c r="D17" s="37"/>
      <c r="E17" s="42">
        <f t="shared" si="0"/>
        <v>43383000</v>
      </c>
      <c r="F17" s="37"/>
      <c r="G17" s="37"/>
      <c r="H17" s="10">
        <v>-2000000</v>
      </c>
      <c r="I17" s="8" t="s">
        <v>9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/>
      <c r="C18" s="37"/>
      <c r="D18" s="37">
        <v>-2000000</v>
      </c>
      <c r="E18" s="42">
        <f t="shared" si="0"/>
        <v>41383000</v>
      </c>
      <c r="F18" s="37"/>
      <c r="G18" s="37"/>
      <c r="H18" s="11"/>
      <c r="I18" s="8" t="s">
        <v>10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17"/>
      <c r="C19" s="37"/>
      <c r="D19" s="37"/>
      <c r="E19" s="42">
        <f t="shared" si="0"/>
        <v>41383000</v>
      </c>
      <c r="F19" s="37"/>
      <c r="G19" s="37"/>
      <c r="H19" s="37"/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16" t="s">
        <v>11</v>
      </c>
      <c r="C20" s="15"/>
      <c r="D20" s="15"/>
      <c r="E20" s="46">
        <f t="shared" si="0"/>
        <v>41383000</v>
      </c>
      <c r="F20" s="47"/>
      <c r="G20" s="47"/>
      <c r="H20" s="20">
        <f>SUM(H4:H19)</f>
        <v>-2830600</v>
      </c>
      <c r="I20" s="8"/>
      <c r="J20" s="25"/>
      <c r="K20" s="29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17"/>
      <c r="C21" s="37"/>
      <c r="D21" s="37"/>
      <c r="E21" s="42">
        <f t="shared" si="0"/>
        <v>41383000</v>
      </c>
      <c r="F21" s="37"/>
      <c r="G21" s="37"/>
      <c r="H21" s="11"/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17"/>
      <c r="C22" s="37"/>
      <c r="D22" s="37"/>
      <c r="E22" s="42">
        <f t="shared" si="0"/>
        <v>41383000</v>
      </c>
      <c r="F22" s="37"/>
      <c r="G22" s="37"/>
      <c r="H22" s="37"/>
      <c r="I22" s="8"/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17"/>
      <c r="C23" s="37"/>
      <c r="D23" s="37"/>
      <c r="E23" s="42">
        <f t="shared" si="0"/>
        <v>41383000</v>
      </c>
      <c r="F23" s="37"/>
      <c r="G23" s="37"/>
      <c r="H23" s="10"/>
      <c r="I23" s="8"/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17"/>
      <c r="C24" s="37"/>
      <c r="D24" s="37"/>
      <c r="E24" s="42">
        <f t="shared" si="0"/>
        <v>41383000</v>
      </c>
      <c r="F24" s="37"/>
      <c r="G24" s="37"/>
      <c r="H24" s="11"/>
      <c r="I24" s="8"/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17"/>
      <c r="C25" s="37"/>
      <c r="D25" s="37"/>
      <c r="E25" s="42">
        <f t="shared" si="0"/>
        <v>41383000</v>
      </c>
      <c r="F25" s="37"/>
      <c r="G25" s="37"/>
      <c r="H25" s="37"/>
      <c r="I25" s="8"/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17"/>
      <c r="C26" s="37"/>
      <c r="D26" s="37"/>
      <c r="E26" s="42">
        <f t="shared" si="0"/>
        <v>41383000</v>
      </c>
      <c r="F26" s="37"/>
      <c r="G26" s="37"/>
      <c r="H26" s="37"/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17"/>
      <c r="C27" s="37"/>
      <c r="D27" s="37"/>
      <c r="E27" s="42">
        <f t="shared" si="0"/>
        <v>41383000</v>
      </c>
      <c r="F27" s="37"/>
      <c r="G27" s="37"/>
      <c r="H27" s="37"/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17"/>
      <c r="C28" s="11"/>
      <c r="D28" s="11"/>
      <c r="E28" s="42">
        <f t="shared" si="0"/>
        <v>41383000</v>
      </c>
      <c r="F28" s="37"/>
      <c r="G28" s="37"/>
      <c r="H28" s="37"/>
      <c r="I28" s="8"/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/>
      <c r="C29" s="37"/>
      <c r="D29" s="37"/>
      <c r="E29" s="42">
        <f t="shared" si="0"/>
        <v>41383000</v>
      </c>
      <c r="F29" s="37"/>
      <c r="G29" s="37"/>
      <c r="H29" s="38"/>
      <c r="I29" s="8"/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7"/>
      <c r="C30" s="37"/>
      <c r="D30" s="37"/>
      <c r="E30" s="42">
        <f t="shared" si="0"/>
        <v>41383000</v>
      </c>
      <c r="F30" s="37"/>
      <c r="G30" s="37"/>
      <c r="H30" s="37"/>
      <c r="I30" s="8"/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7"/>
      <c r="C31" s="37"/>
      <c r="D31" s="37"/>
      <c r="E31" s="42">
        <f t="shared" si="0"/>
        <v>41383000</v>
      </c>
      <c r="F31" s="37"/>
      <c r="G31" s="37"/>
      <c r="H31" s="38"/>
      <c r="I31" s="8"/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7"/>
      <c r="C32" s="37"/>
      <c r="D32" s="37"/>
      <c r="E32" s="42">
        <f t="shared" si="0"/>
        <v>41383000</v>
      </c>
      <c r="F32" s="37"/>
      <c r="G32" s="37"/>
      <c r="H32" s="37"/>
      <c r="I32" s="8"/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7"/>
      <c r="C33" s="37"/>
      <c r="D33" s="37"/>
      <c r="E33" s="42">
        <f t="shared" si="0"/>
        <v>41383000</v>
      </c>
      <c r="F33" s="37"/>
      <c r="G33" s="37"/>
      <c r="H33" s="37"/>
      <c r="I33" s="8"/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41383000</v>
      </c>
      <c r="F34" s="37"/>
      <c r="G34" s="37"/>
      <c r="H34" s="37"/>
      <c r="I34" s="8"/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7"/>
      <c r="C35" s="37"/>
      <c r="D35" s="37"/>
      <c r="E35" s="42">
        <f t="shared" si="0"/>
        <v>41383000</v>
      </c>
      <c r="F35" s="37"/>
      <c r="G35" s="37"/>
      <c r="H35" s="37"/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41383000</v>
      </c>
      <c r="F36" s="37"/>
      <c r="G36" s="37"/>
      <c r="H36" s="37"/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7"/>
      <c r="C37" s="37"/>
      <c r="D37" s="37"/>
      <c r="E37" s="42">
        <f t="shared" si="0"/>
        <v>41383000</v>
      </c>
      <c r="F37" s="37"/>
      <c r="G37" s="37"/>
      <c r="H37" s="37"/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41383000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41383000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41383000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41383000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41383000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41383000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41383000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41383000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41383000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41383000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41383000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41383000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41383000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41383000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41383000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41383000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41383000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41383000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41383000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41383000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41383000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41383000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41383000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41383000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41383000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-21000</v>
      </c>
      <c r="E63" s="43">
        <f t="shared" si="0"/>
        <v>41362000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41362000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-40000000</v>
      </c>
      <c r="E65" s="42">
        <f t="shared" si="0"/>
        <v>1362000</v>
      </c>
      <c r="F65" s="38"/>
      <c r="G65" s="38"/>
      <c r="H65" s="38"/>
      <c r="I65" s="1" t="s">
        <v>24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/>
      <c r="E66" s="43">
        <f t="shared" si="0"/>
        <v>1362000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1362000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1362000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1362000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1362000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10" sqref="I1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41383000</v>
      </c>
      <c r="F4" s="39">
        <v>0</v>
      </c>
      <c r="G4" s="39"/>
      <c r="H4" s="39">
        <v>-2830600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41383000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45691</v>
      </c>
      <c r="C6" s="37"/>
      <c r="D6" s="37"/>
      <c r="E6" s="42">
        <f t="shared" si="0"/>
        <v>41383000</v>
      </c>
      <c r="F6" s="37"/>
      <c r="G6" s="37"/>
      <c r="H6" s="37">
        <v>800000</v>
      </c>
      <c r="I6" s="1" t="s">
        <v>73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45698</v>
      </c>
      <c r="C7" s="37"/>
      <c r="D7" s="37"/>
      <c r="E7" s="42">
        <f t="shared" si="0"/>
        <v>41383000</v>
      </c>
      <c r="F7" s="37"/>
      <c r="G7" s="37"/>
      <c r="H7" s="38">
        <v>400000</v>
      </c>
      <c r="I7" s="1" t="s">
        <v>74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45698</v>
      </c>
      <c r="C8" s="37">
        <v>800000</v>
      </c>
      <c r="D8" s="37"/>
      <c r="E8" s="42">
        <f t="shared" si="0"/>
        <v>42183000</v>
      </c>
      <c r="F8" s="37"/>
      <c r="G8" s="37"/>
      <c r="H8" s="37"/>
      <c r="I8" s="1" t="s">
        <v>74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17">
        <v>45335</v>
      </c>
      <c r="C9" s="37"/>
      <c r="D9" s="37"/>
      <c r="E9" s="42">
        <f t="shared" si="0"/>
        <v>42183000</v>
      </c>
      <c r="F9" s="37"/>
      <c r="G9" s="37"/>
      <c r="H9" s="37">
        <v>-91900</v>
      </c>
      <c r="I9" s="8" t="s">
        <v>12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45706</v>
      </c>
      <c r="C10" s="37">
        <v>400000</v>
      </c>
      <c r="D10" s="37"/>
      <c r="E10" s="42">
        <f t="shared" si="0"/>
        <v>42583000</v>
      </c>
      <c r="F10" s="37"/>
      <c r="G10" s="37"/>
      <c r="H10" s="37"/>
      <c r="I10" s="1" t="s">
        <v>76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45341</v>
      </c>
      <c r="C11" s="37"/>
      <c r="D11" s="37">
        <v>-100000</v>
      </c>
      <c r="E11" s="42">
        <f t="shared" si="0"/>
        <v>42483000</v>
      </c>
      <c r="F11" s="37"/>
      <c r="G11" s="37"/>
      <c r="H11" s="37"/>
      <c r="I11" s="1" t="s">
        <v>77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45341</v>
      </c>
      <c r="C12" s="37"/>
      <c r="D12" s="37"/>
      <c r="E12" s="42">
        <f t="shared" si="0"/>
        <v>42483000</v>
      </c>
      <c r="F12" s="37"/>
      <c r="G12" s="37"/>
      <c r="H12" s="37">
        <v>100000</v>
      </c>
      <c r="I12" s="1" t="s">
        <v>77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45708</v>
      </c>
      <c r="C13" s="37"/>
      <c r="D13" s="37">
        <v>-32250</v>
      </c>
      <c r="E13" s="42">
        <f t="shared" si="0"/>
        <v>42450750</v>
      </c>
      <c r="F13" s="37"/>
      <c r="G13" s="37"/>
      <c r="H13" s="37"/>
      <c r="I13" s="1" t="s">
        <v>78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2">
        <v>45714</v>
      </c>
      <c r="C14" s="37">
        <v>500000</v>
      </c>
      <c r="D14" s="37"/>
      <c r="E14" s="42">
        <f t="shared" si="0"/>
        <v>42950750</v>
      </c>
      <c r="F14" s="37"/>
      <c r="G14" s="37"/>
      <c r="H14" s="37"/>
      <c r="I14" s="1" t="s">
        <v>79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17">
        <v>45715</v>
      </c>
      <c r="C15" s="37"/>
      <c r="D15" s="37"/>
      <c r="E15" s="42">
        <f t="shared" si="0"/>
        <v>42950750</v>
      </c>
      <c r="F15" s="37"/>
      <c r="G15" s="37"/>
      <c r="H15" s="37">
        <v>-280800</v>
      </c>
      <c r="I15" s="8" t="s">
        <v>30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45715</v>
      </c>
      <c r="C16" s="37"/>
      <c r="D16" s="37"/>
      <c r="E16" s="42">
        <f t="shared" si="0"/>
        <v>42950750</v>
      </c>
      <c r="F16" s="37"/>
      <c r="G16" s="37"/>
      <c r="H16" s="37">
        <v>-413300</v>
      </c>
      <c r="I16" s="8" t="s">
        <v>27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>
        <v>45715</v>
      </c>
      <c r="C17" s="37"/>
      <c r="D17" s="37"/>
      <c r="E17" s="42">
        <f t="shared" si="0"/>
        <v>42950750</v>
      </c>
      <c r="F17" s="37"/>
      <c r="G17" s="37"/>
      <c r="H17" s="37">
        <v>-413300</v>
      </c>
      <c r="I17" s="1" t="s">
        <v>98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>
        <v>45715</v>
      </c>
      <c r="C18" s="37">
        <v>27400</v>
      </c>
      <c r="D18" s="37"/>
      <c r="E18" s="42">
        <f t="shared" si="0"/>
        <v>42978150</v>
      </c>
      <c r="F18" s="37"/>
      <c r="G18" s="37"/>
      <c r="H18" s="11"/>
      <c r="I18" s="8" t="s">
        <v>23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17"/>
      <c r="C19" s="37"/>
      <c r="D19" s="37"/>
      <c r="E19" s="42">
        <f t="shared" si="0"/>
        <v>42978150</v>
      </c>
      <c r="F19" s="37"/>
      <c r="G19" s="37"/>
      <c r="H19" s="37"/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17"/>
      <c r="C20" s="11"/>
      <c r="D20" s="11"/>
      <c r="E20" s="42">
        <f t="shared" si="0"/>
        <v>42978150</v>
      </c>
      <c r="F20" s="37"/>
      <c r="G20" s="37"/>
      <c r="H20" s="11">
        <v>-2000000</v>
      </c>
      <c r="I20" s="8" t="s">
        <v>9</v>
      </c>
      <c r="J20" s="25"/>
      <c r="K20" s="29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17"/>
      <c r="C21" s="37"/>
      <c r="D21" s="37">
        <v>-2000000</v>
      </c>
      <c r="E21" s="42">
        <f t="shared" si="0"/>
        <v>40978150</v>
      </c>
      <c r="F21" s="37"/>
      <c r="G21" s="37"/>
      <c r="H21" s="11"/>
      <c r="I21" s="8" t="s">
        <v>10</v>
      </c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17"/>
      <c r="C22" s="37"/>
      <c r="D22" s="37"/>
      <c r="E22" s="42">
        <f t="shared" si="0"/>
        <v>40978150</v>
      </c>
      <c r="F22" s="37"/>
      <c r="G22" s="37"/>
      <c r="H22" s="37"/>
      <c r="I22" s="8"/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16" t="s">
        <v>11</v>
      </c>
      <c r="C23" s="15"/>
      <c r="D23" s="15"/>
      <c r="E23" s="40">
        <f t="shared" si="0"/>
        <v>40978150</v>
      </c>
      <c r="F23" s="39"/>
      <c r="G23" s="39"/>
      <c r="H23" s="15">
        <f>SUM(H4:H22)</f>
        <v>-4729900</v>
      </c>
      <c r="I23" s="8"/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17"/>
      <c r="C24" s="37"/>
      <c r="D24" s="37"/>
      <c r="E24" s="42">
        <f t="shared" si="0"/>
        <v>40978150</v>
      </c>
      <c r="F24" s="37"/>
      <c r="G24" s="37"/>
      <c r="H24" s="11"/>
      <c r="I24" s="8"/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17"/>
      <c r="C25" s="37"/>
      <c r="D25" s="37"/>
      <c r="E25" s="42">
        <f t="shared" si="0"/>
        <v>40978150</v>
      </c>
      <c r="F25" s="37"/>
      <c r="G25" s="37"/>
      <c r="H25" s="37"/>
      <c r="I25" s="8"/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17"/>
      <c r="C26" s="37"/>
      <c r="D26" s="37"/>
      <c r="E26" s="42">
        <f t="shared" si="0"/>
        <v>40978150</v>
      </c>
      <c r="F26" s="37"/>
      <c r="G26" s="37"/>
      <c r="H26" s="37"/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17"/>
      <c r="C27" s="37"/>
      <c r="D27" s="37"/>
      <c r="E27" s="42">
        <f t="shared" si="0"/>
        <v>40978150</v>
      </c>
      <c r="F27" s="37"/>
      <c r="G27" s="37"/>
      <c r="H27" s="37"/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17"/>
      <c r="C28" s="11"/>
      <c r="D28" s="11"/>
      <c r="E28" s="42">
        <f t="shared" si="0"/>
        <v>40978150</v>
      </c>
      <c r="F28" s="37"/>
      <c r="G28" s="37"/>
      <c r="H28" s="37"/>
      <c r="I28" s="8"/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/>
      <c r="C29" s="37"/>
      <c r="D29" s="37"/>
      <c r="E29" s="42">
        <f t="shared" si="0"/>
        <v>40978150</v>
      </c>
      <c r="F29" s="37"/>
      <c r="G29" s="37"/>
      <c r="H29" s="38"/>
      <c r="I29" s="8"/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7"/>
      <c r="C30" s="37"/>
      <c r="D30" s="37"/>
      <c r="E30" s="42">
        <f t="shared" si="0"/>
        <v>40978150</v>
      </c>
      <c r="F30" s="37"/>
      <c r="G30" s="37"/>
      <c r="H30" s="37"/>
      <c r="I30" s="8"/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7"/>
      <c r="C31" s="37"/>
      <c r="D31" s="37"/>
      <c r="E31" s="42">
        <f t="shared" si="0"/>
        <v>40978150</v>
      </c>
      <c r="F31" s="37"/>
      <c r="G31" s="37"/>
      <c r="H31" s="38"/>
      <c r="I31" s="8"/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7"/>
      <c r="C32" s="37"/>
      <c r="D32" s="37"/>
      <c r="E32" s="42">
        <f t="shared" si="0"/>
        <v>40978150</v>
      </c>
      <c r="F32" s="37"/>
      <c r="G32" s="37"/>
      <c r="H32" s="37"/>
      <c r="I32" s="8"/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7"/>
      <c r="C33" s="37"/>
      <c r="D33" s="37"/>
      <c r="E33" s="42">
        <f t="shared" si="0"/>
        <v>40978150</v>
      </c>
      <c r="F33" s="37"/>
      <c r="G33" s="37"/>
      <c r="H33" s="37"/>
      <c r="I33" s="8"/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40978150</v>
      </c>
      <c r="F34" s="37"/>
      <c r="G34" s="37"/>
      <c r="H34" s="37"/>
      <c r="I34" s="8"/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7"/>
      <c r="C35" s="37"/>
      <c r="D35" s="37"/>
      <c r="E35" s="42">
        <f t="shared" si="0"/>
        <v>40978150</v>
      </c>
      <c r="F35" s="37"/>
      <c r="G35" s="37"/>
      <c r="H35" s="37"/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40978150</v>
      </c>
      <c r="F36" s="37"/>
      <c r="G36" s="37"/>
      <c r="H36" s="37"/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7"/>
      <c r="C37" s="37"/>
      <c r="D37" s="37"/>
      <c r="E37" s="42">
        <f t="shared" si="0"/>
        <v>40978150</v>
      </c>
      <c r="F37" s="37"/>
      <c r="G37" s="37"/>
      <c r="H37" s="37"/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40978150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40978150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40978150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40978150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40978150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40978150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40978150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40978150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40978150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40978150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40978150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40978150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40978150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40978150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40978150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40978150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40978150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40978150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40978150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40978150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40978150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40978150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40978150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40978150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40978150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-21150</v>
      </c>
      <c r="E63" s="43">
        <f t="shared" si="0"/>
        <v>40957000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40957000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-35000000</v>
      </c>
      <c r="E65" s="42">
        <f t="shared" si="0"/>
        <v>5957000</v>
      </c>
      <c r="F65" s="38"/>
      <c r="G65" s="38"/>
      <c r="H65" s="38"/>
      <c r="I65" s="1" t="s">
        <v>24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>
        <v>-4000000</v>
      </c>
      <c r="E66" s="43">
        <f t="shared" si="0"/>
        <v>1957000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1957000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1957000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1957000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1957000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H36" sqref="H36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40978150</v>
      </c>
      <c r="F4" s="39">
        <v>0</v>
      </c>
      <c r="G4" s="39"/>
      <c r="H4" s="39">
        <v>-4729900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40978150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45719</v>
      </c>
      <c r="C6" s="37">
        <v>100000</v>
      </c>
      <c r="D6" s="37"/>
      <c r="E6" s="42">
        <f t="shared" si="0"/>
        <v>41078150</v>
      </c>
      <c r="F6" s="37"/>
      <c r="G6" s="37"/>
      <c r="H6" s="37"/>
      <c r="I6" s="1" t="s">
        <v>80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45720</v>
      </c>
      <c r="C7" s="37">
        <v>50000</v>
      </c>
      <c r="D7" s="37"/>
      <c r="E7" s="42">
        <f t="shared" si="0"/>
        <v>41128150</v>
      </c>
      <c r="F7" s="37"/>
      <c r="G7" s="37"/>
      <c r="H7" s="38"/>
      <c r="I7" s="1" t="s">
        <v>81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45720</v>
      </c>
      <c r="C8" s="37"/>
      <c r="D8" s="37"/>
      <c r="E8" s="42">
        <f t="shared" si="0"/>
        <v>41128150</v>
      </c>
      <c r="F8" s="37"/>
      <c r="G8" s="37"/>
      <c r="H8" s="37">
        <v>-241100</v>
      </c>
      <c r="I8" s="1" t="s">
        <v>32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2">
        <v>45720</v>
      </c>
      <c r="C9" s="37"/>
      <c r="D9" s="37">
        <v>-27600</v>
      </c>
      <c r="E9" s="42">
        <f t="shared" si="0"/>
        <v>41100550</v>
      </c>
      <c r="F9" s="37"/>
      <c r="G9" s="37"/>
      <c r="H9" s="37"/>
      <c r="I9" s="1" t="s">
        <v>84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45721</v>
      </c>
      <c r="C10" s="37"/>
      <c r="D10" s="37">
        <v>-5000</v>
      </c>
      <c r="E10" s="42">
        <f t="shared" si="0"/>
        <v>41095550</v>
      </c>
      <c r="F10" s="37"/>
      <c r="G10" s="37"/>
      <c r="H10" s="37"/>
      <c r="I10" s="8" t="s">
        <v>82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45721</v>
      </c>
      <c r="C11" s="37"/>
      <c r="D11" s="37"/>
      <c r="E11" s="42">
        <f t="shared" si="0"/>
        <v>41095550</v>
      </c>
      <c r="F11" s="37"/>
      <c r="G11" s="37"/>
      <c r="H11" s="37">
        <v>70000</v>
      </c>
      <c r="I11" s="1" t="s">
        <v>83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45722</v>
      </c>
      <c r="C12" s="37">
        <v>800000</v>
      </c>
      <c r="D12" s="37"/>
      <c r="E12" s="42">
        <f t="shared" si="0"/>
        <v>41895550</v>
      </c>
      <c r="F12" s="37"/>
      <c r="G12" s="37"/>
      <c r="H12" s="37"/>
      <c r="I12" s="1" t="s">
        <v>85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45722</v>
      </c>
      <c r="C13" s="37">
        <v>100000</v>
      </c>
      <c r="D13" s="37"/>
      <c r="E13" s="42">
        <f t="shared" si="0"/>
        <v>41995550</v>
      </c>
      <c r="F13" s="37"/>
      <c r="G13" s="37"/>
      <c r="H13" s="37"/>
      <c r="I13" s="1" t="s">
        <v>86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2">
        <v>45722</v>
      </c>
      <c r="C14" s="37">
        <v>1056000</v>
      </c>
      <c r="D14" s="37"/>
      <c r="E14" s="42">
        <f t="shared" si="0"/>
        <v>43051550</v>
      </c>
      <c r="F14" s="37"/>
      <c r="G14" s="37"/>
      <c r="H14" s="37"/>
      <c r="I14" s="1" t="s">
        <v>87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17">
        <v>45723</v>
      </c>
      <c r="C15" s="37"/>
      <c r="D15" s="37"/>
      <c r="E15" s="42">
        <f t="shared" si="0"/>
        <v>43051550</v>
      </c>
      <c r="F15" s="37"/>
      <c r="G15" s="37"/>
      <c r="H15" s="37">
        <v>-125700</v>
      </c>
      <c r="I15" s="8" t="s">
        <v>31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45736</v>
      </c>
      <c r="C16" s="37"/>
      <c r="D16" s="37">
        <v>-12000</v>
      </c>
      <c r="E16" s="42">
        <f t="shared" si="0"/>
        <v>43039550</v>
      </c>
      <c r="F16" s="37"/>
      <c r="G16" s="37"/>
      <c r="H16" s="37"/>
      <c r="I16" s="8" t="s">
        <v>88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>
        <v>45736</v>
      </c>
      <c r="C17" s="37"/>
      <c r="D17" s="37">
        <v>-19400</v>
      </c>
      <c r="E17" s="42">
        <f t="shared" si="0"/>
        <v>43020150</v>
      </c>
      <c r="F17" s="37"/>
      <c r="G17" s="37"/>
      <c r="H17" s="37"/>
      <c r="I17" s="1" t="s">
        <v>90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>
        <v>45737</v>
      </c>
      <c r="C18" s="37"/>
      <c r="D18" s="37">
        <v>-12000</v>
      </c>
      <c r="E18" s="42">
        <f t="shared" si="0"/>
        <v>43008150</v>
      </c>
      <c r="F18" s="37"/>
      <c r="G18" s="37"/>
      <c r="H18" s="11"/>
      <c r="I18" s="1" t="s">
        <v>89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17">
        <v>45737</v>
      </c>
      <c r="C19" s="37">
        <v>5000000</v>
      </c>
      <c r="D19" s="37"/>
      <c r="E19" s="42">
        <f t="shared" si="0"/>
        <v>48008150</v>
      </c>
      <c r="F19" s="37"/>
      <c r="G19" s="37"/>
      <c r="H19" s="37"/>
      <c r="I19" s="1" t="s">
        <v>91</v>
      </c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17">
        <v>45737</v>
      </c>
      <c r="C20" s="11"/>
      <c r="D20" s="11"/>
      <c r="E20" s="42">
        <f t="shared" si="0"/>
        <v>48008150</v>
      </c>
      <c r="F20" s="37"/>
      <c r="G20" s="37"/>
      <c r="H20" s="11">
        <v>1759000</v>
      </c>
      <c r="I20" s="8" t="s">
        <v>92</v>
      </c>
      <c r="J20" s="25"/>
      <c r="K20" s="29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17">
        <v>45741</v>
      </c>
      <c r="C21" s="37"/>
      <c r="D21" s="37">
        <v>-450000</v>
      </c>
      <c r="E21" s="42">
        <f t="shared" si="0"/>
        <v>47558150</v>
      </c>
      <c r="F21" s="37"/>
      <c r="G21" s="37"/>
      <c r="H21" s="11"/>
      <c r="I21" s="8" t="s">
        <v>93</v>
      </c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17">
        <v>45742</v>
      </c>
      <c r="C22" s="37"/>
      <c r="D22" s="37"/>
      <c r="E22" s="42">
        <f t="shared" si="0"/>
        <v>47558150</v>
      </c>
      <c r="F22" s="37"/>
      <c r="G22" s="37"/>
      <c r="H22" s="37">
        <v>-600000</v>
      </c>
      <c r="I22" s="8" t="s">
        <v>94</v>
      </c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17">
        <v>45742</v>
      </c>
      <c r="C23" s="11"/>
      <c r="D23" s="11">
        <v>-10000000</v>
      </c>
      <c r="E23" s="42">
        <f t="shared" si="0"/>
        <v>37558150</v>
      </c>
      <c r="F23" s="37"/>
      <c r="G23" s="37"/>
      <c r="H23" s="11">
        <v>10000000</v>
      </c>
      <c r="I23" s="8" t="s">
        <v>95</v>
      </c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17">
        <v>45742</v>
      </c>
      <c r="C24" s="37"/>
      <c r="D24" s="37">
        <v>-403700</v>
      </c>
      <c r="E24" s="42">
        <f t="shared" si="0"/>
        <v>37154450</v>
      </c>
      <c r="F24" s="37"/>
      <c r="G24" s="37"/>
      <c r="H24" s="11"/>
      <c r="I24" s="8" t="s">
        <v>96</v>
      </c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17">
        <v>45742</v>
      </c>
      <c r="C25" s="37">
        <v>1000000</v>
      </c>
      <c r="D25" s="37"/>
      <c r="E25" s="42">
        <f t="shared" si="0"/>
        <v>38154450</v>
      </c>
      <c r="F25" s="37"/>
      <c r="G25" s="37"/>
      <c r="H25" s="37"/>
      <c r="I25" s="8" t="s">
        <v>97</v>
      </c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17">
        <v>45743</v>
      </c>
      <c r="C26" s="37"/>
      <c r="D26" s="37"/>
      <c r="E26" s="42">
        <f t="shared" si="0"/>
        <v>38154450</v>
      </c>
      <c r="F26" s="37"/>
      <c r="G26" s="37"/>
      <c r="H26" s="37">
        <v>-413300</v>
      </c>
      <c r="I26" s="8" t="s">
        <v>28</v>
      </c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17">
        <v>45743</v>
      </c>
      <c r="C27" s="37"/>
      <c r="D27" s="37"/>
      <c r="E27" s="42">
        <f t="shared" si="0"/>
        <v>38154450</v>
      </c>
      <c r="F27" s="37"/>
      <c r="G27" s="37"/>
      <c r="H27" s="37">
        <v>-413300</v>
      </c>
      <c r="I27" s="1" t="s">
        <v>99</v>
      </c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17">
        <v>45743</v>
      </c>
      <c r="C28" s="11"/>
      <c r="D28" s="11"/>
      <c r="E28" s="42">
        <f t="shared" si="0"/>
        <v>38154450</v>
      </c>
      <c r="F28" s="37"/>
      <c r="G28" s="37"/>
      <c r="H28" s="37">
        <v>-242500</v>
      </c>
      <c r="I28" s="8" t="s">
        <v>30</v>
      </c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>
        <v>45743</v>
      </c>
      <c r="C29" s="37"/>
      <c r="D29" s="37"/>
      <c r="E29" s="42">
        <f t="shared" si="0"/>
        <v>38154450</v>
      </c>
      <c r="F29" s="37"/>
      <c r="G29" s="37"/>
      <c r="H29" s="38">
        <v>1280000</v>
      </c>
      <c r="I29" s="8" t="s">
        <v>100</v>
      </c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7">
        <v>45747</v>
      </c>
      <c r="C30" s="37"/>
      <c r="D30" s="37">
        <v>-10000</v>
      </c>
      <c r="E30" s="42">
        <f t="shared" si="0"/>
        <v>38144450</v>
      </c>
      <c r="F30" s="37"/>
      <c r="G30" s="37"/>
      <c r="H30" s="37"/>
      <c r="I30" s="8" t="s">
        <v>34</v>
      </c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7">
        <v>45747</v>
      </c>
      <c r="C31" s="37"/>
      <c r="D31" s="37">
        <v>-5000</v>
      </c>
      <c r="E31" s="42">
        <f t="shared" si="0"/>
        <v>38139450</v>
      </c>
      <c r="F31" s="37">
        <v>-5000</v>
      </c>
      <c r="G31" s="37"/>
      <c r="H31" s="38"/>
      <c r="I31" s="8" t="s">
        <v>17</v>
      </c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7">
        <v>45747</v>
      </c>
      <c r="C32" s="37"/>
      <c r="D32" s="37"/>
      <c r="E32" s="42">
        <f t="shared" si="0"/>
        <v>38139450</v>
      </c>
      <c r="F32" s="37"/>
      <c r="G32" s="37"/>
      <c r="H32" s="37">
        <v>-176200</v>
      </c>
      <c r="I32" s="8" t="s">
        <v>13</v>
      </c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7"/>
      <c r="C33" s="37"/>
      <c r="D33" s="37"/>
      <c r="E33" s="42">
        <f t="shared" si="0"/>
        <v>38139450</v>
      </c>
      <c r="F33" s="37"/>
      <c r="G33" s="37"/>
      <c r="H33" s="11"/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38139450</v>
      </c>
      <c r="F34" s="37"/>
      <c r="G34" s="37"/>
      <c r="H34" s="11">
        <v>-3000000</v>
      </c>
      <c r="I34" s="8" t="s">
        <v>9</v>
      </c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7"/>
      <c r="C35" s="37"/>
      <c r="D35" s="37">
        <v>-3000000</v>
      </c>
      <c r="E35" s="42">
        <f t="shared" si="0"/>
        <v>35139450</v>
      </c>
      <c r="F35" s="37"/>
      <c r="G35" s="37"/>
      <c r="I35" s="8" t="s">
        <v>10</v>
      </c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35139450</v>
      </c>
      <c r="F36" s="37"/>
      <c r="G36" s="37"/>
      <c r="H36" s="37">
        <f>SUM(H4:H34)</f>
        <v>3167000</v>
      </c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6" t="s">
        <v>11</v>
      </c>
      <c r="C37" s="15"/>
      <c r="D37" s="15"/>
      <c r="E37" s="40">
        <f t="shared" si="0"/>
        <v>35139450</v>
      </c>
      <c r="F37" s="39"/>
      <c r="G37" s="39"/>
      <c r="H37" s="39">
        <f>H36-F31</f>
        <v>3172000</v>
      </c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35139450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35139450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35139450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35139450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35139450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35139450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35139450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35139450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35139450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35139450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35139450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35139450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35139450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35139450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35139450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35139450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35139450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35139450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35139450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35139450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35139450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35139450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35139450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35139450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35139450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-16450</v>
      </c>
      <c r="E63" s="43">
        <f t="shared" si="0"/>
        <v>35123000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35123000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-30000000</v>
      </c>
      <c r="E65" s="42">
        <f t="shared" si="0"/>
        <v>5123000</v>
      </c>
      <c r="F65" s="38"/>
      <c r="G65" s="38"/>
      <c r="H65" s="38"/>
      <c r="I65" s="1" t="s">
        <v>24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>
        <v>-4000000</v>
      </c>
      <c r="E66" s="43">
        <f t="shared" si="0"/>
        <v>1123000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1123000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1123000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1123000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1123000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7" sqref="I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35139450</v>
      </c>
      <c r="F4" s="39">
        <v>0</v>
      </c>
      <c r="G4" s="39"/>
      <c r="H4" s="39">
        <v>3172000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35139450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45748</v>
      </c>
      <c r="C6" s="37"/>
      <c r="D6" s="37"/>
      <c r="E6" s="42">
        <f t="shared" si="0"/>
        <v>35139450</v>
      </c>
      <c r="F6" s="37"/>
      <c r="G6" s="37"/>
      <c r="H6" s="37">
        <v>13000</v>
      </c>
      <c r="I6" s="1" t="s">
        <v>101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45750</v>
      </c>
      <c r="C7" s="37"/>
      <c r="D7" s="37"/>
      <c r="E7" s="42">
        <f t="shared" si="0"/>
        <v>35139450</v>
      </c>
      <c r="F7" s="37"/>
      <c r="G7" s="37"/>
      <c r="H7" s="38">
        <v>788000</v>
      </c>
      <c r="I7" s="1" t="s">
        <v>102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45750</v>
      </c>
      <c r="C8" s="37"/>
      <c r="D8" s="37"/>
      <c r="E8" s="42">
        <f t="shared" si="0"/>
        <v>35139450</v>
      </c>
      <c r="F8" s="37"/>
      <c r="G8" s="37"/>
      <c r="H8" s="37">
        <v>100000</v>
      </c>
      <c r="I8" s="1" t="s">
        <v>103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17">
        <v>45750</v>
      </c>
      <c r="C9" s="37"/>
      <c r="D9" s="37"/>
      <c r="E9" s="42">
        <f t="shared" si="0"/>
        <v>35139450</v>
      </c>
      <c r="F9" s="37"/>
      <c r="G9" s="37"/>
      <c r="H9" s="37">
        <v>-152600</v>
      </c>
      <c r="I9" s="1" t="s">
        <v>104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45751</v>
      </c>
      <c r="C10" s="37"/>
      <c r="D10" s="37"/>
      <c r="E10" s="42">
        <f t="shared" si="0"/>
        <v>35139450</v>
      </c>
      <c r="F10" s="37"/>
      <c r="G10" s="37"/>
      <c r="H10" s="37">
        <v>-92000</v>
      </c>
      <c r="I10" s="8" t="s">
        <v>12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45751</v>
      </c>
      <c r="C11" s="37"/>
      <c r="D11" s="37"/>
      <c r="E11" s="42">
        <f t="shared" si="0"/>
        <v>35139450</v>
      </c>
      <c r="F11" s="37"/>
      <c r="G11" s="37"/>
      <c r="H11" s="37">
        <v>900000</v>
      </c>
      <c r="I11" s="1" t="s">
        <v>105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45751</v>
      </c>
      <c r="C12" s="37"/>
      <c r="D12" s="37"/>
      <c r="E12" s="42">
        <f t="shared" si="0"/>
        <v>35139450</v>
      </c>
      <c r="F12" s="37"/>
      <c r="G12" s="37"/>
      <c r="H12" s="37">
        <v>240000</v>
      </c>
      <c r="I12" s="1" t="s">
        <v>106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45754</v>
      </c>
      <c r="C13" s="37"/>
      <c r="D13" s="37"/>
      <c r="E13" s="42">
        <f t="shared" si="0"/>
        <v>35139450</v>
      </c>
      <c r="F13" s="37"/>
      <c r="G13" s="37"/>
      <c r="H13" s="37">
        <v>700000</v>
      </c>
      <c r="I13" s="1" t="s">
        <v>107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2">
        <v>45755</v>
      </c>
      <c r="C14" s="37"/>
      <c r="D14" s="37"/>
      <c r="E14" s="42">
        <f t="shared" si="0"/>
        <v>35139450</v>
      </c>
      <c r="F14" s="37"/>
      <c r="G14" s="37"/>
      <c r="H14" s="37">
        <v>-5231000</v>
      </c>
      <c r="I14" s="1" t="s">
        <v>18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2">
        <v>45755</v>
      </c>
      <c r="C15" s="37"/>
      <c r="D15" s="37"/>
      <c r="E15" s="42">
        <f t="shared" si="0"/>
        <v>35139450</v>
      </c>
      <c r="F15" s="37"/>
      <c r="G15" s="37"/>
      <c r="H15" s="37">
        <v>-83300</v>
      </c>
      <c r="I15" s="8" t="s">
        <v>108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45758</v>
      </c>
      <c r="C16" s="37"/>
      <c r="D16" s="37"/>
      <c r="E16" s="42">
        <f t="shared" si="0"/>
        <v>35139450</v>
      </c>
      <c r="F16" s="37"/>
      <c r="G16" s="37"/>
      <c r="H16" s="37">
        <v>391000</v>
      </c>
      <c r="I16" s="1" t="s">
        <v>110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>
        <v>45761</v>
      </c>
      <c r="C17" s="37">
        <v>200000</v>
      </c>
      <c r="D17" s="37"/>
      <c r="E17" s="42">
        <f t="shared" si="0"/>
        <v>35339450</v>
      </c>
      <c r="F17" s="37"/>
      <c r="G17" s="37"/>
      <c r="H17" s="37"/>
      <c r="I17" s="8" t="s">
        <v>109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>
        <v>45762</v>
      </c>
      <c r="C18" s="37">
        <v>2000000</v>
      </c>
      <c r="D18" s="37"/>
      <c r="E18" s="42">
        <f t="shared" si="0"/>
        <v>37339450</v>
      </c>
      <c r="F18" s="37"/>
      <c r="G18" s="37"/>
      <c r="H18" s="11"/>
      <c r="I18" s="1" t="s">
        <v>111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17">
        <v>45768</v>
      </c>
      <c r="C19" s="37"/>
      <c r="D19" s="37"/>
      <c r="E19" s="42">
        <f t="shared" si="0"/>
        <v>37339450</v>
      </c>
      <c r="F19" s="37"/>
      <c r="G19" s="37"/>
      <c r="H19" s="37">
        <v>-1000000</v>
      </c>
      <c r="I19" s="1" t="s">
        <v>112</v>
      </c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17">
        <v>45769</v>
      </c>
      <c r="C20" s="11"/>
      <c r="D20" s="11">
        <v>-12000</v>
      </c>
      <c r="E20" s="42">
        <f t="shared" si="0"/>
        <v>37327450</v>
      </c>
      <c r="F20" s="37"/>
      <c r="G20" s="37"/>
      <c r="H20" s="11"/>
      <c r="I20" s="8" t="s">
        <v>37</v>
      </c>
      <c r="J20" s="25"/>
      <c r="K20" s="29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17">
        <v>45770</v>
      </c>
      <c r="C21" s="37"/>
      <c r="D21" s="37"/>
      <c r="E21" s="42">
        <f t="shared" si="0"/>
        <v>37327450</v>
      </c>
      <c r="F21" s="37"/>
      <c r="G21" s="37"/>
      <c r="H21" s="11">
        <v>-311100</v>
      </c>
      <c r="I21" s="8" t="s">
        <v>30</v>
      </c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17">
        <v>45770</v>
      </c>
      <c r="C22" s="37"/>
      <c r="D22" s="37"/>
      <c r="E22" s="42">
        <f t="shared" si="0"/>
        <v>37327450</v>
      </c>
      <c r="F22" s="37"/>
      <c r="G22" s="37"/>
      <c r="H22" s="37">
        <v>45000</v>
      </c>
      <c r="I22" s="8" t="s">
        <v>113</v>
      </c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2">
        <v>45770</v>
      </c>
      <c r="C23" s="12">
        <v>800000</v>
      </c>
      <c r="D23" s="11"/>
      <c r="E23" s="42">
        <f t="shared" si="0"/>
        <v>38127450</v>
      </c>
      <c r="F23" s="37"/>
      <c r="G23" s="37"/>
      <c r="H23" s="11"/>
      <c r="I23" s="8" t="s">
        <v>115</v>
      </c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17">
        <v>45772</v>
      </c>
      <c r="C24" s="37"/>
      <c r="D24" s="37">
        <v>-17450</v>
      </c>
      <c r="E24" s="42">
        <f t="shared" si="0"/>
        <v>38110000</v>
      </c>
      <c r="F24" s="37"/>
      <c r="G24" s="37"/>
      <c r="H24" s="11"/>
      <c r="I24" s="8" t="s">
        <v>22</v>
      </c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17">
        <v>45772</v>
      </c>
      <c r="C25" s="37"/>
      <c r="D25" s="37"/>
      <c r="E25" s="42">
        <f t="shared" si="0"/>
        <v>38110000</v>
      </c>
      <c r="F25" s="37"/>
      <c r="G25" s="37"/>
      <c r="H25" s="37">
        <v>160000</v>
      </c>
      <c r="I25" s="8" t="s">
        <v>114</v>
      </c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17">
        <v>45776</v>
      </c>
      <c r="C26" s="37"/>
      <c r="D26" s="37"/>
      <c r="E26" s="42">
        <f t="shared" si="0"/>
        <v>38110000</v>
      </c>
      <c r="F26" s="37"/>
      <c r="G26" s="37"/>
      <c r="H26" s="37">
        <v>-413300</v>
      </c>
      <c r="I26" s="8" t="s">
        <v>19</v>
      </c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17">
        <v>45776</v>
      </c>
      <c r="C27" s="37"/>
      <c r="D27" s="37"/>
      <c r="E27" s="42">
        <f t="shared" si="0"/>
        <v>38110000</v>
      </c>
      <c r="F27" s="37"/>
      <c r="G27" s="37"/>
      <c r="H27" s="37">
        <v>-413300</v>
      </c>
      <c r="I27" s="1" t="s">
        <v>116</v>
      </c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17">
        <v>38472</v>
      </c>
      <c r="C28" s="11"/>
      <c r="D28" s="11">
        <v>-300000</v>
      </c>
      <c r="E28" s="42">
        <f t="shared" si="0"/>
        <v>37810000</v>
      </c>
      <c r="F28" s="37"/>
      <c r="G28" s="37"/>
      <c r="H28" s="37"/>
      <c r="I28" s="8" t="s">
        <v>153</v>
      </c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>
        <v>45777</v>
      </c>
      <c r="C29" s="37"/>
      <c r="D29" s="37"/>
      <c r="E29" s="42">
        <f t="shared" si="0"/>
        <v>37810000</v>
      </c>
      <c r="F29" s="37"/>
      <c r="G29" s="37"/>
      <c r="H29" s="38">
        <v>-674000</v>
      </c>
      <c r="I29" s="8" t="s">
        <v>117</v>
      </c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7"/>
      <c r="C30" s="37"/>
      <c r="D30" s="37"/>
      <c r="E30" s="42">
        <f t="shared" si="0"/>
        <v>37810000</v>
      </c>
      <c r="F30" s="37"/>
      <c r="G30" s="37"/>
      <c r="H30" s="11">
        <v>-3000000</v>
      </c>
      <c r="I30" s="8" t="s">
        <v>9</v>
      </c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7"/>
      <c r="C31" s="37"/>
      <c r="D31" s="37">
        <v>-3000000</v>
      </c>
      <c r="E31" s="42">
        <f t="shared" si="0"/>
        <v>34810000</v>
      </c>
      <c r="F31" s="37"/>
      <c r="G31" s="37"/>
      <c r="I31" s="8" t="s">
        <v>10</v>
      </c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7"/>
      <c r="C32" s="37"/>
      <c r="D32" s="37"/>
      <c r="E32" s="42">
        <f t="shared" si="0"/>
        <v>34810000</v>
      </c>
      <c r="F32" s="37"/>
      <c r="G32" s="37"/>
      <c r="H32" s="37"/>
      <c r="I32" s="8"/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6" t="s">
        <v>11</v>
      </c>
      <c r="C33" s="15"/>
      <c r="D33" s="15"/>
      <c r="E33" s="40">
        <f t="shared" si="0"/>
        <v>34810000</v>
      </c>
      <c r="F33" s="39"/>
      <c r="G33" s="39"/>
      <c r="H33" s="15">
        <f>SUM(H4:H32)</f>
        <v>-4861600</v>
      </c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34810000</v>
      </c>
      <c r="F34" s="37"/>
      <c r="G34" s="37"/>
      <c r="H34" s="11"/>
      <c r="I34" s="8"/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7"/>
      <c r="C35" s="37"/>
      <c r="D35" s="37"/>
      <c r="E35" s="42">
        <f t="shared" si="0"/>
        <v>34810000</v>
      </c>
      <c r="F35" s="37"/>
      <c r="G35" s="37"/>
      <c r="H35" s="37"/>
      <c r="I35" s="8"/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34810000</v>
      </c>
      <c r="F36" s="37"/>
      <c r="G36" s="37"/>
      <c r="H36" s="37"/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7"/>
      <c r="C37" s="11"/>
      <c r="D37" s="11"/>
      <c r="E37" s="42">
        <f t="shared" si="0"/>
        <v>34810000</v>
      </c>
      <c r="F37" s="37"/>
      <c r="G37" s="37"/>
      <c r="H37" s="37"/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34810000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34810000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34810000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34810000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34810000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34810000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34810000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34810000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34810000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34810000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34810000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34810000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34810000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34810000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34810000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34810000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34810000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34810000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34810000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34810000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34810000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34810000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34810000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34810000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34810000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-17000</v>
      </c>
      <c r="E63" s="43">
        <f t="shared" si="0"/>
        <v>34793000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34793000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-30000000</v>
      </c>
      <c r="E65" s="42">
        <f t="shared" si="0"/>
        <v>4793000</v>
      </c>
      <c r="F65" s="38"/>
      <c r="G65" s="38"/>
      <c r="H65" s="38"/>
      <c r="I65" s="1" t="s">
        <v>24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>
        <v>-4000000</v>
      </c>
      <c r="E66" s="43">
        <f t="shared" si="0"/>
        <v>793000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793000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793000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793000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793000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G13" sqref="G1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34810000</v>
      </c>
      <c r="F4" s="39">
        <v>0</v>
      </c>
      <c r="G4" s="39"/>
      <c r="H4" s="39">
        <v>-4861600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34810000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45778</v>
      </c>
      <c r="C6" s="37"/>
      <c r="D6" s="37">
        <v>-37000</v>
      </c>
      <c r="E6" s="42">
        <f t="shared" si="0"/>
        <v>34773000</v>
      </c>
      <c r="F6" s="37"/>
      <c r="G6" s="37"/>
      <c r="H6" s="37"/>
      <c r="I6" s="1" t="s">
        <v>25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45778</v>
      </c>
      <c r="C7" s="37"/>
      <c r="D7" s="37">
        <v>-10900</v>
      </c>
      <c r="E7" s="42">
        <f t="shared" si="0"/>
        <v>34762100</v>
      </c>
      <c r="F7" s="37"/>
      <c r="G7" s="37"/>
      <c r="H7" s="38"/>
      <c r="I7" s="1" t="s">
        <v>118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45779</v>
      </c>
      <c r="C8" s="37"/>
      <c r="D8" s="37"/>
      <c r="E8" s="42">
        <f t="shared" si="0"/>
        <v>34762100</v>
      </c>
      <c r="F8" s="37"/>
      <c r="G8" s="37"/>
      <c r="H8" s="37">
        <v>160000</v>
      </c>
      <c r="I8" s="1" t="s">
        <v>119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17">
        <v>45782</v>
      </c>
      <c r="C9" s="37"/>
      <c r="D9" s="37"/>
      <c r="E9" s="42">
        <f t="shared" si="0"/>
        <v>34762100</v>
      </c>
      <c r="F9" s="37"/>
      <c r="G9" s="37"/>
      <c r="H9" s="37">
        <v>153500</v>
      </c>
      <c r="I9" s="1" t="s">
        <v>121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45782</v>
      </c>
      <c r="C10" s="37"/>
      <c r="D10" s="37"/>
      <c r="E10" s="42">
        <f t="shared" si="0"/>
        <v>34762100</v>
      </c>
      <c r="F10" s="37"/>
      <c r="G10" s="37"/>
      <c r="H10" s="37">
        <v>350000</v>
      </c>
      <c r="I10" s="8" t="s">
        <v>120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45782</v>
      </c>
      <c r="C11" s="37"/>
      <c r="D11" s="37"/>
      <c r="E11" s="42">
        <f t="shared" si="0"/>
        <v>34762100</v>
      </c>
      <c r="F11" s="37"/>
      <c r="G11" s="37"/>
      <c r="H11" s="37">
        <v>-375000</v>
      </c>
      <c r="I11" s="1" t="s">
        <v>68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45783</v>
      </c>
      <c r="C12" s="37"/>
      <c r="D12" s="37">
        <v>-5000</v>
      </c>
      <c r="E12" s="42">
        <f t="shared" si="0"/>
        <v>34757100</v>
      </c>
      <c r="F12" s="37"/>
      <c r="G12" s="37"/>
      <c r="H12" s="37"/>
      <c r="I12" s="1" t="s">
        <v>15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45785</v>
      </c>
      <c r="C13" s="37"/>
      <c r="D13" s="37"/>
      <c r="E13" s="42">
        <f t="shared" si="0"/>
        <v>34757100</v>
      </c>
      <c r="F13" s="37"/>
      <c r="G13" s="37"/>
      <c r="H13" s="37">
        <v>-90300</v>
      </c>
      <c r="I13" s="1" t="s">
        <v>12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2">
        <v>45785</v>
      </c>
      <c r="C14" s="37"/>
      <c r="D14" s="37"/>
      <c r="E14" s="42">
        <f t="shared" si="0"/>
        <v>34757100</v>
      </c>
      <c r="F14" s="37"/>
      <c r="G14" s="37"/>
      <c r="H14" s="37">
        <v>-244800</v>
      </c>
      <c r="I14" s="1" t="s">
        <v>14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2">
        <v>45785</v>
      </c>
      <c r="C15" s="37"/>
      <c r="D15" s="37"/>
      <c r="E15" s="42">
        <f t="shared" si="0"/>
        <v>34757100</v>
      </c>
      <c r="F15" s="37"/>
      <c r="G15" s="37"/>
      <c r="H15" s="37">
        <v>200000</v>
      </c>
      <c r="I15" s="1" t="s">
        <v>119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45793</v>
      </c>
      <c r="C16" s="37"/>
      <c r="D16" s="37"/>
      <c r="E16" s="42">
        <f t="shared" si="0"/>
        <v>34757100</v>
      </c>
      <c r="F16" s="37"/>
      <c r="G16" s="37"/>
      <c r="H16" s="37">
        <v>30000</v>
      </c>
      <c r="I16" s="1" t="s">
        <v>122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>
        <v>45796</v>
      </c>
      <c r="C17" s="37"/>
      <c r="D17" s="37">
        <v>-65450</v>
      </c>
      <c r="E17" s="42">
        <f t="shared" si="0"/>
        <v>34691650</v>
      </c>
      <c r="F17" s="37"/>
      <c r="G17" s="37"/>
      <c r="H17" s="37"/>
      <c r="I17" s="8" t="s">
        <v>147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>
        <v>45798</v>
      </c>
      <c r="C18" s="37"/>
      <c r="D18" s="37"/>
      <c r="E18" s="42">
        <f t="shared" si="0"/>
        <v>34691650</v>
      </c>
      <c r="F18" s="37"/>
      <c r="G18" s="37"/>
      <c r="H18" s="11">
        <v>4000000</v>
      </c>
      <c r="I18" s="1" t="s">
        <v>33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17">
        <v>45799</v>
      </c>
      <c r="C19" s="37"/>
      <c r="D19" s="37"/>
      <c r="E19" s="42">
        <f t="shared" si="0"/>
        <v>34691650</v>
      </c>
      <c r="F19" s="37"/>
      <c r="G19" s="37"/>
      <c r="H19" s="37">
        <v>-38000</v>
      </c>
      <c r="I19" s="1" t="s">
        <v>123</v>
      </c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17">
        <v>45800</v>
      </c>
      <c r="C20" s="11"/>
      <c r="D20" s="11">
        <v>2000000</v>
      </c>
      <c r="E20" s="42">
        <f t="shared" si="0"/>
        <v>36691650</v>
      </c>
      <c r="F20" s="37"/>
      <c r="G20" s="37"/>
      <c r="H20" s="11"/>
      <c r="I20" s="8" t="s">
        <v>124</v>
      </c>
      <c r="J20" s="25"/>
      <c r="K20" s="29"/>
      <c r="L20" s="35">
        <v>45806</v>
      </c>
      <c r="M20" s="32" t="s">
        <v>127</v>
      </c>
      <c r="N20" s="32"/>
      <c r="O20" s="32"/>
      <c r="P20" s="32"/>
      <c r="Q20" s="32"/>
      <c r="R20" s="32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17">
        <v>45804</v>
      </c>
      <c r="C21" s="37"/>
      <c r="D21" s="37"/>
      <c r="E21" s="42">
        <f t="shared" si="0"/>
        <v>36691650</v>
      </c>
      <c r="F21" s="37"/>
      <c r="G21" s="37"/>
      <c r="H21" s="11">
        <v>500000</v>
      </c>
      <c r="I21" s="8" t="s">
        <v>125</v>
      </c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17">
        <v>45805</v>
      </c>
      <c r="C22" s="37"/>
      <c r="D22" s="37"/>
      <c r="E22" s="42">
        <f t="shared" si="0"/>
        <v>36691650</v>
      </c>
      <c r="F22" s="37"/>
      <c r="G22" s="37"/>
      <c r="H22" s="37">
        <v>-319200</v>
      </c>
      <c r="I22" s="8" t="s">
        <v>30</v>
      </c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2">
        <v>45806</v>
      </c>
      <c r="C23" s="11"/>
      <c r="D23" s="11"/>
      <c r="E23" s="42">
        <f t="shared" si="0"/>
        <v>36691650</v>
      </c>
      <c r="F23" s="37"/>
      <c r="G23" s="37"/>
      <c r="H23" s="37">
        <v>-413300</v>
      </c>
      <c r="I23" s="8" t="s">
        <v>20</v>
      </c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2">
        <v>45806</v>
      </c>
      <c r="C24" s="37"/>
      <c r="D24" s="37"/>
      <c r="E24" s="42">
        <f t="shared" si="0"/>
        <v>36691650</v>
      </c>
      <c r="F24" s="37"/>
      <c r="G24" s="37"/>
      <c r="H24" s="37">
        <v>-413300</v>
      </c>
      <c r="I24" s="1" t="s">
        <v>126</v>
      </c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17">
        <v>45807</v>
      </c>
      <c r="C25" s="37"/>
      <c r="D25" s="37"/>
      <c r="E25" s="42">
        <f t="shared" si="0"/>
        <v>36691650</v>
      </c>
      <c r="F25" s="37"/>
      <c r="G25" s="37"/>
      <c r="H25" s="37">
        <v>100000</v>
      </c>
      <c r="I25" s="8" t="s">
        <v>128</v>
      </c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17"/>
      <c r="C26" s="37"/>
      <c r="D26" s="37"/>
      <c r="E26" s="42">
        <f t="shared" si="0"/>
        <v>36691650</v>
      </c>
      <c r="F26" s="37"/>
      <c r="G26" s="37"/>
      <c r="H26" s="37"/>
      <c r="I26" s="8"/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17"/>
      <c r="C27" s="37"/>
      <c r="D27" s="37"/>
      <c r="E27" s="42">
        <f t="shared" si="0"/>
        <v>36691650</v>
      </c>
      <c r="F27" s="37"/>
      <c r="G27" s="37"/>
      <c r="H27" s="11">
        <v>-3000000</v>
      </c>
      <c r="I27" s="8" t="s">
        <v>9</v>
      </c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17"/>
      <c r="C28" s="11"/>
      <c r="D28" s="11">
        <v>-3000000</v>
      </c>
      <c r="E28" s="42">
        <f t="shared" si="0"/>
        <v>33691650</v>
      </c>
      <c r="F28" s="37"/>
      <c r="G28" s="37"/>
      <c r="I28" s="8" t="s">
        <v>10</v>
      </c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/>
      <c r="C29" s="37"/>
      <c r="D29" s="37"/>
      <c r="E29" s="42">
        <f t="shared" si="0"/>
        <v>33691650</v>
      </c>
      <c r="F29" s="37"/>
      <c r="G29" s="37"/>
      <c r="H29" s="38"/>
      <c r="I29" s="8"/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6" t="s">
        <v>11</v>
      </c>
      <c r="C30" s="15"/>
      <c r="D30" s="15"/>
      <c r="E30" s="40">
        <f t="shared" si="0"/>
        <v>33691650</v>
      </c>
      <c r="F30" s="39"/>
      <c r="G30" s="39"/>
      <c r="H30" s="15">
        <f>SUM(H4:H29)</f>
        <v>-4262000</v>
      </c>
      <c r="I30" s="8"/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7"/>
      <c r="C31" s="37"/>
      <c r="D31" s="37"/>
      <c r="E31" s="42">
        <f t="shared" si="0"/>
        <v>33691650</v>
      </c>
      <c r="F31" s="37"/>
      <c r="G31" s="37"/>
      <c r="I31" s="8"/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7"/>
      <c r="C32" s="37"/>
      <c r="D32" s="37"/>
      <c r="E32" s="42">
        <f t="shared" si="0"/>
        <v>33691650</v>
      </c>
      <c r="F32" s="37"/>
      <c r="G32" s="37"/>
      <c r="H32" s="37"/>
      <c r="I32" s="8"/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7"/>
      <c r="C33" s="11"/>
      <c r="D33" s="11"/>
      <c r="E33" s="42">
        <f t="shared" si="0"/>
        <v>33691650</v>
      </c>
      <c r="F33" s="37"/>
      <c r="G33" s="37"/>
      <c r="H33" s="11"/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33691650</v>
      </c>
      <c r="F34" s="37"/>
      <c r="G34" s="37"/>
      <c r="H34" s="11"/>
      <c r="I34" s="8"/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7"/>
      <c r="C35" s="37"/>
      <c r="D35" s="37"/>
      <c r="E35" s="42">
        <f t="shared" si="0"/>
        <v>33691650</v>
      </c>
      <c r="F35" s="37"/>
      <c r="G35" s="37"/>
      <c r="H35" s="37"/>
      <c r="I35" s="8"/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33691650</v>
      </c>
      <c r="F36" s="37"/>
      <c r="G36" s="37"/>
      <c r="H36" s="37"/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7"/>
      <c r="C37" s="11"/>
      <c r="D37" s="11"/>
      <c r="E37" s="42">
        <f t="shared" si="0"/>
        <v>33691650</v>
      </c>
      <c r="F37" s="37"/>
      <c r="G37" s="37"/>
      <c r="H37" s="37"/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33691650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33691650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33691650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33691650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33691650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33691650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33691650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33691650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33691650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33691650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33691650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33691650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33691650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33691650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33691650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33691650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33691650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33691650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33691650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33691650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33691650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33691650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33691650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33691650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33691650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-15650</v>
      </c>
      <c r="E63" s="43">
        <f t="shared" si="0"/>
        <v>33676000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33676000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-30000000</v>
      </c>
      <c r="E65" s="42">
        <f t="shared" si="0"/>
        <v>3676000</v>
      </c>
      <c r="F65" s="38"/>
      <c r="G65" s="38"/>
      <c r="H65" s="38"/>
      <c r="I65" s="1" t="s">
        <v>24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>
        <v>-2000000</v>
      </c>
      <c r="E66" s="43">
        <f t="shared" si="0"/>
        <v>1676000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1676000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1676000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1676000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1676000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F13" sqref="F13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33691650</v>
      </c>
      <c r="F4" s="39">
        <v>0</v>
      </c>
      <c r="G4" s="39"/>
      <c r="H4" s="39">
        <v>-4262000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33691650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45813</v>
      </c>
      <c r="C6" s="37">
        <v>200000</v>
      </c>
      <c r="D6" s="37"/>
      <c r="E6" s="42">
        <f t="shared" si="0"/>
        <v>33891650</v>
      </c>
      <c r="F6" s="37"/>
      <c r="G6" s="37"/>
      <c r="H6" s="37"/>
      <c r="I6" s="8" t="s">
        <v>129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45813</v>
      </c>
      <c r="C7" s="37"/>
      <c r="D7" s="37"/>
      <c r="E7" s="42">
        <f t="shared" si="0"/>
        <v>33891650</v>
      </c>
      <c r="F7" s="37"/>
      <c r="G7" s="37"/>
      <c r="H7" s="38">
        <v>130000</v>
      </c>
      <c r="I7" s="1" t="s">
        <v>130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45817</v>
      </c>
      <c r="C8" s="37"/>
      <c r="D8" s="37"/>
      <c r="E8" s="42">
        <f t="shared" si="0"/>
        <v>33891650</v>
      </c>
      <c r="F8" s="37"/>
      <c r="G8" s="37"/>
      <c r="H8" s="37">
        <v>-100000</v>
      </c>
      <c r="I8" s="1" t="s">
        <v>31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17">
        <v>45820</v>
      </c>
      <c r="C9" s="37"/>
      <c r="D9" s="37">
        <v>-54550</v>
      </c>
      <c r="E9" s="42">
        <f t="shared" si="0"/>
        <v>33837100</v>
      </c>
      <c r="F9" s="37"/>
      <c r="G9" s="37"/>
      <c r="H9" s="37"/>
      <c r="I9" s="1" t="s">
        <v>84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45820</v>
      </c>
      <c r="C10" s="37"/>
      <c r="D10" s="37"/>
      <c r="E10" s="42">
        <f t="shared" si="0"/>
        <v>33837100</v>
      </c>
      <c r="F10" s="37"/>
      <c r="G10" s="37"/>
      <c r="H10" s="37">
        <v>600000</v>
      </c>
      <c r="I10" s="8" t="s">
        <v>131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45820</v>
      </c>
      <c r="C11" s="37">
        <v>577000</v>
      </c>
      <c r="D11" s="37"/>
      <c r="E11" s="42">
        <f t="shared" si="0"/>
        <v>34414100</v>
      </c>
      <c r="F11" s="37"/>
      <c r="G11" s="37"/>
      <c r="H11" s="37"/>
      <c r="I11" s="8" t="s">
        <v>132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45821</v>
      </c>
      <c r="C12" s="37"/>
      <c r="D12" s="37"/>
      <c r="E12" s="42">
        <f t="shared" si="0"/>
        <v>34414100</v>
      </c>
      <c r="F12" s="37"/>
      <c r="G12" s="37"/>
      <c r="H12" s="37">
        <v>25000</v>
      </c>
      <c r="I12" s="1" t="s">
        <v>133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45821</v>
      </c>
      <c r="C13" s="37"/>
      <c r="D13" s="37"/>
      <c r="E13" s="42">
        <f t="shared" si="0"/>
        <v>34414100</v>
      </c>
      <c r="F13" s="37"/>
      <c r="G13" s="37"/>
      <c r="H13" s="37">
        <v>1845700</v>
      </c>
      <c r="I13" s="1" t="s">
        <v>134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2">
        <v>45832</v>
      </c>
      <c r="C14" s="37">
        <v>600000</v>
      </c>
      <c r="D14" s="37"/>
      <c r="E14" s="42">
        <f t="shared" si="0"/>
        <v>35014100</v>
      </c>
      <c r="F14" s="37"/>
      <c r="G14" s="37"/>
      <c r="H14" s="37"/>
      <c r="I14" s="8" t="s">
        <v>135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2">
        <v>45833</v>
      </c>
      <c r="C15" s="37"/>
      <c r="D15" s="37"/>
      <c r="E15" s="42">
        <f t="shared" si="0"/>
        <v>35014100</v>
      </c>
      <c r="F15" s="37"/>
      <c r="G15" s="37"/>
      <c r="H15" s="37">
        <v>100000</v>
      </c>
      <c r="I15" s="8" t="s">
        <v>135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45834</v>
      </c>
      <c r="C16" s="37">
        <v>500000</v>
      </c>
      <c r="D16" s="37"/>
      <c r="E16" s="42">
        <f t="shared" si="0"/>
        <v>35514100</v>
      </c>
      <c r="F16" s="37"/>
      <c r="G16" s="37"/>
      <c r="H16" s="37"/>
      <c r="I16" s="1" t="s">
        <v>136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>
        <v>45835</v>
      </c>
      <c r="C17" s="37"/>
      <c r="D17" s="37">
        <v>-179250</v>
      </c>
      <c r="E17" s="42">
        <f t="shared" si="0"/>
        <v>35334850</v>
      </c>
      <c r="F17" s="37"/>
      <c r="G17" s="37"/>
      <c r="H17" s="37"/>
      <c r="I17" s="8" t="s">
        <v>137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>
        <v>45835</v>
      </c>
      <c r="C18" s="37"/>
      <c r="D18" s="37"/>
      <c r="E18" s="42">
        <f t="shared" si="0"/>
        <v>35334850</v>
      </c>
      <c r="F18" s="37"/>
      <c r="G18" s="37"/>
      <c r="H18" s="11">
        <v>130000</v>
      </c>
      <c r="I18" s="1" t="s">
        <v>138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17">
        <v>45836</v>
      </c>
      <c r="C19" s="37"/>
      <c r="D19" s="37"/>
      <c r="E19" s="42">
        <f t="shared" si="0"/>
        <v>35334850</v>
      </c>
      <c r="F19" s="37"/>
      <c r="G19" s="37"/>
      <c r="H19" s="37">
        <v>-413300</v>
      </c>
      <c r="I19" s="8" t="s">
        <v>21</v>
      </c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17">
        <v>45836</v>
      </c>
      <c r="C20" s="11"/>
      <c r="D20" s="11"/>
      <c r="E20" s="42">
        <f t="shared" si="0"/>
        <v>35334850</v>
      </c>
      <c r="F20" s="37"/>
      <c r="G20" s="37"/>
      <c r="H20" s="37">
        <v>-413300</v>
      </c>
      <c r="I20" s="1" t="s">
        <v>139</v>
      </c>
      <c r="J20" s="25"/>
      <c r="K20" s="29"/>
      <c r="L20" s="35">
        <v>45806</v>
      </c>
      <c r="M20" s="32" t="s">
        <v>127</v>
      </c>
      <c r="N20" s="32"/>
      <c r="O20" s="32"/>
      <c r="P20" s="32"/>
      <c r="Q20" s="32"/>
      <c r="R20" s="32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17"/>
      <c r="C21" s="37"/>
      <c r="D21" s="37"/>
      <c r="E21" s="42">
        <f t="shared" si="0"/>
        <v>35334850</v>
      </c>
      <c r="F21" s="37"/>
      <c r="G21" s="37"/>
      <c r="H21" s="11"/>
      <c r="I21" s="8"/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17"/>
      <c r="C22" s="37"/>
      <c r="D22" s="37"/>
      <c r="E22" s="42">
        <f t="shared" si="0"/>
        <v>35334850</v>
      </c>
      <c r="F22" s="37"/>
      <c r="G22" s="37"/>
      <c r="H22" s="11">
        <v>-3000000</v>
      </c>
      <c r="I22" s="8" t="s">
        <v>9</v>
      </c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2"/>
      <c r="C23" s="11"/>
      <c r="D23" s="11">
        <v>-3000000</v>
      </c>
      <c r="E23" s="42">
        <f t="shared" si="0"/>
        <v>32334850</v>
      </c>
      <c r="F23" s="37"/>
      <c r="G23" s="37"/>
      <c r="I23" s="8" t="s">
        <v>10</v>
      </c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2"/>
      <c r="C24" s="37"/>
      <c r="D24" s="37"/>
      <c r="E24" s="42">
        <f t="shared" si="0"/>
        <v>32334850</v>
      </c>
      <c r="F24" s="37"/>
      <c r="G24" s="37"/>
      <c r="H24" s="37"/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16" t="s">
        <v>11</v>
      </c>
      <c r="C25" s="15"/>
      <c r="D25" s="15"/>
      <c r="E25" s="40">
        <f t="shared" si="0"/>
        <v>32334850</v>
      </c>
      <c r="F25" s="39"/>
      <c r="G25" s="39"/>
      <c r="H25" s="39">
        <f>SUM(H4:H24)</f>
        <v>-5357900</v>
      </c>
      <c r="I25" s="8"/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17"/>
      <c r="C26" s="37"/>
      <c r="D26" s="37"/>
      <c r="E26" s="42">
        <f t="shared" si="0"/>
        <v>32334850</v>
      </c>
      <c r="F26" s="37"/>
      <c r="G26" s="37"/>
      <c r="H26" s="37"/>
      <c r="I26" s="8"/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17"/>
      <c r="C27" s="37"/>
      <c r="D27" s="37"/>
      <c r="E27" s="42">
        <f t="shared" si="0"/>
        <v>32334850</v>
      </c>
      <c r="F27" s="37"/>
      <c r="G27" s="37"/>
      <c r="H27" s="11"/>
      <c r="I27" s="8"/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17"/>
      <c r="C28" s="11"/>
      <c r="D28" s="11"/>
      <c r="E28" s="42">
        <f t="shared" si="0"/>
        <v>32334850</v>
      </c>
      <c r="F28" s="37"/>
      <c r="G28" s="37"/>
      <c r="I28" s="8"/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/>
      <c r="C29" s="37"/>
      <c r="D29" s="37"/>
      <c r="E29" s="42">
        <f t="shared" si="0"/>
        <v>32334850</v>
      </c>
      <c r="F29" s="37"/>
      <c r="G29" s="37"/>
      <c r="H29" s="38"/>
      <c r="I29" s="8"/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7"/>
      <c r="C30" s="11"/>
      <c r="D30" s="11"/>
      <c r="E30" s="42">
        <f t="shared" si="0"/>
        <v>32334850</v>
      </c>
      <c r="F30" s="37"/>
      <c r="G30" s="37"/>
      <c r="H30" s="11"/>
      <c r="I30" s="8"/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7"/>
      <c r="C31" s="37"/>
      <c r="D31" s="37"/>
      <c r="E31" s="42">
        <f t="shared" si="0"/>
        <v>32334850</v>
      </c>
      <c r="F31" s="37"/>
      <c r="G31" s="37"/>
      <c r="I31" s="8"/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7"/>
      <c r="C32" s="37"/>
      <c r="D32" s="37"/>
      <c r="E32" s="42">
        <f t="shared" si="0"/>
        <v>32334850</v>
      </c>
      <c r="F32" s="37"/>
      <c r="G32" s="37"/>
      <c r="H32" s="37"/>
      <c r="I32" s="8"/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7"/>
      <c r="C33" s="11"/>
      <c r="D33" s="11"/>
      <c r="E33" s="42">
        <f t="shared" si="0"/>
        <v>32334850</v>
      </c>
      <c r="F33" s="37"/>
      <c r="G33" s="37"/>
      <c r="H33" s="11"/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32334850</v>
      </c>
      <c r="F34" s="37"/>
      <c r="G34" s="37"/>
      <c r="H34" s="11"/>
      <c r="I34" s="8"/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7"/>
      <c r="C35" s="37"/>
      <c r="D35" s="37"/>
      <c r="E35" s="42">
        <f t="shared" si="0"/>
        <v>32334850</v>
      </c>
      <c r="F35" s="37"/>
      <c r="G35" s="37"/>
      <c r="H35" s="37"/>
      <c r="I35" s="8"/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32334850</v>
      </c>
      <c r="F36" s="37"/>
      <c r="G36" s="37"/>
      <c r="H36" s="37"/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7"/>
      <c r="C37" s="11"/>
      <c r="D37" s="11"/>
      <c r="E37" s="42">
        <f t="shared" si="0"/>
        <v>32334850</v>
      </c>
      <c r="F37" s="37"/>
      <c r="G37" s="37"/>
      <c r="H37" s="37"/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32334850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32334850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32334850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32334850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32334850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32334850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32334850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32334850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32334850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32334850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32334850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32334850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32334850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32334850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32334850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32334850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32334850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32334850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32334850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32334850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32334850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32334850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32334850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32334850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32334850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-15850</v>
      </c>
      <c r="E63" s="43">
        <f t="shared" si="0"/>
        <v>32319000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32319000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-30000000</v>
      </c>
      <c r="E65" s="42">
        <f t="shared" si="0"/>
        <v>2319000</v>
      </c>
      <c r="F65" s="38"/>
      <c r="G65" s="38"/>
      <c r="H65" s="38"/>
      <c r="I65" s="1" t="s">
        <v>24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>
        <v>0</v>
      </c>
      <c r="E66" s="43">
        <f t="shared" si="0"/>
        <v>2319000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2319000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2319000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2319000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2319000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19" sqref="I19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32334850</v>
      </c>
      <c r="F4" s="39">
        <v>0</v>
      </c>
      <c r="G4" s="39"/>
      <c r="H4" s="39">
        <v>-5357900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32334850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45839</v>
      </c>
      <c r="C6" s="37"/>
      <c r="D6" s="37">
        <v>-32200</v>
      </c>
      <c r="E6" s="42">
        <f t="shared" si="0"/>
        <v>32302650</v>
      </c>
      <c r="F6" s="37"/>
      <c r="G6" s="37"/>
      <c r="H6" s="37"/>
      <c r="I6" s="8" t="s">
        <v>140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45841</v>
      </c>
      <c r="C7" s="37"/>
      <c r="D7" s="37">
        <v>-45900</v>
      </c>
      <c r="E7" s="42">
        <f t="shared" si="0"/>
        <v>32256750</v>
      </c>
      <c r="F7" s="37"/>
      <c r="G7" s="37"/>
      <c r="H7" s="38"/>
      <c r="I7" s="1" t="s">
        <v>141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45841</v>
      </c>
      <c r="C8" s="37">
        <v>1000000</v>
      </c>
      <c r="D8" s="37"/>
      <c r="E8" s="42">
        <f t="shared" si="0"/>
        <v>33256750</v>
      </c>
      <c r="F8" s="37"/>
      <c r="G8" s="37"/>
      <c r="H8" s="37"/>
      <c r="I8" s="1" t="s">
        <v>143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17">
        <v>45841</v>
      </c>
      <c r="C9" s="37">
        <v>35000</v>
      </c>
      <c r="D9" s="37"/>
      <c r="E9" s="42">
        <f t="shared" si="0"/>
        <v>33291750</v>
      </c>
      <c r="F9" s="37"/>
      <c r="G9" s="37"/>
      <c r="H9" s="37"/>
      <c r="I9" s="1" t="s">
        <v>142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45841</v>
      </c>
      <c r="C10" s="37">
        <v>160000</v>
      </c>
      <c r="D10" s="37"/>
      <c r="E10" s="42">
        <f t="shared" si="0"/>
        <v>33451750</v>
      </c>
      <c r="F10" s="37"/>
      <c r="G10" s="37"/>
      <c r="H10" s="37"/>
      <c r="I10" s="8" t="s">
        <v>144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45842</v>
      </c>
      <c r="C11" s="37"/>
      <c r="D11" s="37">
        <v>-200000</v>
      </c>
      <c r="E11" s="42">
        <f t="shared" si="0"/>
        <v>33251750</v>
      </c>
      <c r="F11" s="37"/>
      <c r="G11" s="37"/>
      <c r="H11" s="37"/>
      <c r="I11" s="8" t="s">
        <v>145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45842</v>
      </c>
      <c r="C12" s="37">
        <v>1750000</v>
      </c>
      <c r="D12" s="37"/>
      <c r="E12" s="42">
        <f>E11+C12+D12</f>
        <v>35001750</v>
      </c>
      <c r="F12" s="37"/>
      <c r="G12" s="37"/>
      <c r="H12" s="37"/>
      <c r="I12" s="1" t="s">
        <v>146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45845</v>
      </c>
      <c r="C13" s="37"/>
      <c r="D13" s="37">
        <v>-160000</v>
      </c>
      <c r="E13" s="42">
        <f t="shared" si="0"/>
        <v>34841750</v>
      </c>
      <c r="F13" s="37"/>
      <c r="G13" s="37"/>
      <c r="H13" s="37"/>
      <c r="I13" s="1" t="s">
        <v>150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2">
        <v>45846</v>
      </c>
      <c r="C14" s="37">
        <v>15000</v>
      </c>
      <c r="D14" s="37"/>
      <c r="E14" s="42">
        <f t="shared" si="0"/>
        <v>34856750</v>
      </c>
      <c r="F14" s="37"/>
      <c r="G14" s="37"/>
      <c r="H14" s="37"/>
      <c r="I14" s="1" t="s">
        <v>148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2">
        <v>45847</v>
      </c>
      <c r="C15" s="37"/>
      <c r="D15" s="37"/>
      <c r="E15" s="42">
        <f t="shared" si="0"/>
        <v>34856750</v>
      </c>
      <c r="F15" s="37"/>
      <c r="G15" s="37"/>
      <c r="H15" s="37">
        <v>88000</v>
      </c>
      <c r="I15" s="8" t="s">
        <v>149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45847</v>
      </c>
      <c r="C16" s="37"/>
      <c r="D16" s="37"/>
      <c r="E16" s="42">
        <f>E15+C16+D16</f>
        <v>34856750</v>
      </c>
      <c r="F16" s="37"/>
      <c r="G16" s="37"/>
      <c r="H16" s="37">
        <v>100000</v>
      </c>
      <c r="I16" s="1" t="s">
        <v>151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>
        <v>45849</v>
      </c>
      <c r="C17" s="37"/>
      <c r="D17" s="37"/>
      <c r="E17" s="42">
        <f t="shared" si="0"/>
        <v>34856750</v>
      </c>
      <c r="F17" s="37"/>
      <c r="G17" s="37"/>
      <c r="H17" s="37">
        <v>-238100</v>
      </c>
      <c r="I17" s="8" t="s">
        <v>32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>
        <v>45849</v>
      </c>
      <c r="C18" s="37"/>
      <c r="D18" s="37"/>
      <c r="E18" s="42">
        <f t="shared" si="0"/>
        <v>34856750</v>
      </c>
      <c r="F18" s="37"/>
      <c r="G18" s="37"/>
      <c r="H18" s="11">
        <v>-100000</v>
      </c>
      <c r="I18" s="1" t="s">
        <v>31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17">
        <v>45853</v>
      </c>
      <c r="C19" s="37">
        <v>700000</v>
      </c>
      <c r="D19" s="37"/>
      <c r="E19" s="42">
        <f t="shared" si="0"/>
        <v>35556750</v>
      </c>
      <c r="F19" s="37"/>
      <c r="G19" s="37"/>
      <c r="H19" s="37"/>
      <c r="I19" s="8" t="s">
        <v>152</v>
      </c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17">
        <v>45859</v>
      </c>
      <c r="C20" s="11"/>
      <c r="D20" s="11">
        <v>-43700</v>
      </c>
      <c r="E20" s="42">
        <f t="shared" si="0"/>
        <v>35513050</v>
      </c>
      <c r="F20" s="37">
        <v>-43700</v>
      </c>
      <c r="G20" s="37"/>
      <c r="H20" s="37"/>
      <c r="I20" s="1" t="s">
        <v>154</v>
      </c>
      <c r="J20" s="25"/>
      <c r="K20" s="29"/>
      <c r="L20" s="35">
        <v>45806</v>
      </c>
      <c r="M20" s="32" t="s">
        <v>127</v>
      </c>
      <c r="N20" s="32"/>
      <c r="O20" s="32"/>
      <c r="P20" s="32"/>
      <c r="Q20" s="32"/>
      <c r="R20" s="32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17">
        <v>45861</v>
      </c>
      <c r="C21" s="37"/>
      <c r="D21" s="37"/>
      <c r="E21" s="42">
        <f t="shared" si="0"/>
        <v>35513050</v>
      </c>
      <c r="F21" s="37"/>
      <c r="G21" s="37"/>
      <c r="H21" s="11">
        <v>-263300</v>
      </c>
      <c r="I21" s="8" t="s">
        <v>30</v>
      </c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17">
        <v>45867</v>
      </c>
      <c r="C22" s="37">
        <v>200000</v>
      </c>
      <c r="D22" s="37"/>
      <c r="E22" s="42">
        <f t="shared" si="0"/>
        <v>35713050</v>
      </c>
      <c r="F22" s="37"/>
      <c r="G22" s="37"/>
      <c r="H22" s="11"/>
      <c r="I22" s="8" t="s">
        <v>155</v>
      </c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2">
        <v>45868</v>
      </c>
      <c r="C23" s="11">
        <v>306000</v>
      </c>
      <c r="D23" s="11"/>
      <c r="E23" s="42">
        <f t="shared" si="0"/>
        <v>36019050</v>
      </c>
      <c r="F23" s="37"/>
      <c r="G23" s="37"/>
      <c r="I23" s="8" t="s">
        <v>156</v>
      </c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2">
        <v>45868</v>
      </c>
      <c r="C24" s="37"/>
      <c r="D24" s="37"/>
      <c r="E24" s="42">
        <f t="shared" si="0"/>
        <v>36019050</v>
      </c>
      <c r="F24" s="37"/>
      <c r="G24" s="37"/>
      <c r="H24" s="37">
        <v>-413300</v>
      </c>
      <c r="I24" s="8" t="s">
        <v>157</v>
      </c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2">
        <v>45868</v>
      </c>
      <c r="C25" s="11"/>
      <c r="D25" s="11"/>
      <c r="E25" s="42">
        <f t="shared" si="0"/>
        <v>36019050</v>
      </c>
      <c r="F25" s="37"/>
      <c r="G25" s="37"/>
      <c r="H25" s="37">
        <v>-413300</v>
      </c>
      <c r="I25" s="1" t="s">
        <v>158</v>
      </c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2">
        <v>45868</v>
      </c>
      <c r="C26" s="37"/>
      <c r="D26" s="37">
        <v>-150000</v>
      </c>
      <c r="E26" s="42">
        <f t="shared" si="0"/>
        <v>35869050</v>
      </c>
      <c r="F26" s="37"/>
      <c r="G26" s="37"/>
      <c r="H26" s="37"/>
      <c r="I26" s="8" t="s">
        <v>159</v>
      </c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17">
        <v>45868</v>
      </c>
      <c r="C27" s="37"/>
      <c r="D27" s="37"/>
      <c r="E27" s="42">
        <f t="shared" si="0"/>
        <v>35869050</v>
      </c>
      <c r="F27" s="37"/>
      <c r="G27" s="37"/>
      <c r="H27" s="11">
        <v>-1000000</v>
      </c>
      <c r="I27" s="8" t="s">
        <v>160</v>
      </c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17"/>
      <c r="C28" s="11"/>
      <c r="D28" s="11"/>
      <c r="E28" s="42">
        <f t="shared" si="0"/>
        <v>35869050</v>
      </c>
      <c r="F28" s="37"/>
      <c r="G28" s="37"/>
      <c r="H28" s="11">
        <v>-3000000</v>
      </c>
      <c r="I28" s="8" t="s">
        <v>9</v>
      </c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/>
      <c r="C29" s="37"/>
      <c r="D29" s="37">
        <v>-3000000</v>
      </c>
      <c r="E29" s="42">
        <f t="shared" si="0"/>
        <v>32869050</v>
      </c>
      <c r="F29" s="37"/>
      <c r="G29" s="37"/>
      <c r="I29" s="8" t="s">
        <v>10</v>
      </c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7"/>
      <c r="C30" s="11"/>
      <c r="D30" s="11"/>
      <c r="E30" s="42">
        <f t="shared" si="0"/>
        <v>32869050</v>
      </c>
      <c r="F30" s="37"/>
      <c r="G30" s="37"/>
      <c r="H30" s="11">
        <f>SUM(H4:H29)</f>
        <v>-10597900</v>
      </c>
      <c r="I30" s="8"/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6" t="s">
        <v>11</v>
      </c>
      <c r="C31" s="15"/>
      <c r="D31" s="15"/>
      <c r="E31" s="40">
        <f>E30+C31+D31</f>
        <v>32869050</v>
      </c>
      <c r="F31" s="39"/>
      <c r="G31" s="39"/>
      <c r="H31" s="15">
        <f>H30-F20</f>
        <v>-10554200</v>
      </c>
      <c r="I31" s="8"/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7"/>
      <c r="C32" s="37"/>
      <c r="D32" s="37"/>
      <c r="E32" s="42">
        <f t="shared" si="0"/>
        <v>32869050</v>
      </c>
      <c r="F32" s="37"/>
      <c r="G32" s="37"/>
      <c r="H32" s="37"/>
      <c r="I32" s="8"/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7"/>
      <c r="C33" s="11"/>
      <c r="D33" s="11"/>
      <c r="E33" s="42">
        <f>E32+C33+D33</f>
        <v>32869050</v>
      </c>
      <c r="F33" s="37"/>
      <c r="G33" s="37"/>
      <c r="H33" s="11"/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32869050</v>
      </c>
      <c r="F34" s="37"/>
      <c r="G34" s="37"/>
      <c r="H34" s="11"/>
      <c r="I34" s="8"/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7"/>
      <c r="C35" s="37"/>
      <c r="D35" s="37"/>
      <c r="E35" s="42">
        <f t="shared" si="0"/>
        <v>32869050</v>
      </c>
      <c r="F35" s="37"/>
      <c r="G35" s="37"/>
      <c r="H35" s="37"/>
      <c r="I35" s="8"/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32869050</v>
      </c>
      <c r="F36" s="37"/>
      <c r="G36" s="37"/>
      <c r="H36" s="37"/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7"/>
      <c r="C37" s="11"/>
      <c r="D37" s="11"/>
      <c r="E37" s="42">
        <f t="shared" si="0"/>
        <v>32869050</v>
      </c>
      <c r="F37" s="37"/>
      <c r="G37" s="37"/>
      <c r="H37" s="37"/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32869050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32869050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32869050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32869050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32869050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32869050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32869050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32869050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32869050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32869050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32869050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32869050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32869050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32869050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32869050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32869050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32869050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32869050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32869050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32869050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32869050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32869050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32869050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32869050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32869050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-17050</v>
      </c>
      <c r="E63" s="43">
        <f t="shared" si="0"/>
        <v>32852000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32852000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-30000000</v>
      </c>
      <c r="E65" s="42">
        <f t="shared" si="0"/>
        <v>2852000</v>
      </c>
      <c r="F65" s="38"/>
      <c r="G65" s="38"/>
      <c r="H65" s="38"/>
      <c r="I65" s="1" t="s">
        <v>24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>
        <v>-1000000</v>
      </c>
      <c r="E66" s="43">
        <f t="shared" si="0"/>
        <v>1852000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1852000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1852000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1852000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1852000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D12" sqref="D12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32869050</v>
      </c>
      <c r="F4" s="39">
        <v>0</v>
      </c>
      <c r="G4" s="39"/>
      <c r="H4" s="39">
        <v>-10554200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32869050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45870</v>
      </c>
      <c r="C6" s="37">
        <v>2600000</v>
      </c>
      <c r="D6" s="37"/>
      <c r="E6" s="42">
        <f t="shared" si="0"/>
        <v>35469050</v>
      </c>
      <c r="F6" s="37"/>
      <c r="G6" s="37"/>
      <c r="H6" s="37"/>
      <c r="I6" s="8" t="s">
        <v>163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45873</v>
      </c>
      <c r="C7" s="37"/>
      <c r="D7" s="37"/>
      <c r="E7" s="42">
        <f t="shared" si="0"/>
        <v>35469050</v>
      </c>
      <c r="F7" s="37"/>
      <c r="G7" s="37"/>
      <c r="H7" s="38">
        <v>-6000</v>
      </c>
      <c r="I7" s="1" t="s">
        <v>161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45873</v>
      </c>
      <c r="C8" s="37"/>
      <c r="D8" s="37"/>
      <c r="E8" s="42">
        <f t="shared" si="0"/>
        <v>35469050</v>
      </c>
      <c r="F8" s="37"/>
      <c r="G8" s="37"/>
      <c r="H8" s="37">
        <v>-101400</v>
      </c>
      <c r="I8" s="1" t="s">
        <v>12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17">
        <v>45880</v>
      </c>
      <c r="C9" s="37"/>
      <c r="D9" s="37"/>
      <c r="E9" s="42">
        <f t="shared" si="0"/>
        <v>35469050</v>
      </c>
      <c r="F9" s="37"/>
      <c r="G9" s="37"/>
      <c r="H9" s="37">
        <v>72000</v>
      </c>
      <c r="I9" s="1" t="s">
        <v>162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45880</v>
      </c>
      <c r="C10" s="37"/>
      <c r="D10" s="37"/>
      <c r="E10" s="42">
        <f t="shared" si="0"/>
        <v>35469050</v>
      </c>
      <c r="F10" s="37"/>
      <c r="G10" s="37"/>
      <c r="H10" s="37">
        <v>1900000</v>
      </c>
      <c r="I10" s="8" t="s">
        <v>164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45883</v>
      </c>
      <c r="C11" s="37"/>
      <c r="D11" s="37">
        <v>-1200</v>
      </c>
      <c r="E11" s="42">
        <f t="shared" si="0"/>
        <v>35467850</v>
      </c>
      <c r="F11" s="37"/>
      <c r="G11" s="37"/>
      <c r="H11" s="37"/>
      <c r="I11" s="8" t="s">
        <v>165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45883</v>
      </c>
      <c r="C12" s="37"/>
      <c r="D12" s="37">
        <v>-212000</v>
      </c>
      <c r="E12" s="42">
        <f>E11+C12+D12</f>
        <v>35255850</v>
      </c>
      <c r="F12" s="37"/>
      <c r="G12" s="37"/>
      <c r="H12" s="37"/>
      <c r="I12" s="1" t="s">
        <v>166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45883</v>
      </c>
      <c r="C13" s="37"/>
      <c r="D13" s="37"/>
      <c r="E13" s="42">
        <f t="shared" si="0"/>
        <v>35255850</v>
      </c>
      <c r="F13" s="37"/>
      <c r="G13" s="37"/>
      <c r="H13" s="37">
        <v>70700</v>
      </c>
      <c r="I13" s="1" t="s">
        <v>166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17">
        <v>45883</v>
      </c>
      <c r="C14" s="37"/>
      <c r="D14" s="37"/>
      <c r="E14" s="42">
        <f t="shared" si="0"/>
        <v>35255850</v>
      </c>
      <c r="F14" s="37"/>
      <c r="G14" s="37"/>
      <c r="H14" s="37">
        <v>150000</v>
      </c>
      <c r="I14" s="1" t="s">
        <v>168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2">
        <v>45884</v>
      </c>
      <c r="C15" s="37"/>
      <c r="D15" s="37">
        <v>-40000</v>
      </c>
      <c r="E15" s="42">
        <f t="shared" si="0"/>
        <v>35215850</v>
      </c>
      <c r="F15" s="37"/>
      <c r="G15" s="37"/>
      <c r="H15" s="37"/>
      <c r="I15" s="1" t="s">
        <v>167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45884</v>
      </c>
      <c r="C16" s="37"/>
      <c r="D16" s="37"/>
      <c r="E16" s="42">
        <f>E15+C16+D16</f>
        <v>35215850</v>
      </c>
      <c r="F16" s="37"/>
      <c r="G16" s="37"/>
      <c r="H16" s="37">
        <v>255200</v>
      </c>
      <c r="I16" s="1" t="s">
        <v>169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>
        <v>45891</v>
      </c>
      <c r="C17" s="37"/>
      <c r="D17" s="37"/>
      <c r="E17" s="42">
        <f t="shared" si="0"/>
        <v>35215850</v>
      </c>
      <c r="F17" s="37"/>
      <c r="G17" s="37"/>
      <c r="H17" s="37">
        <v>40000</v>
      </c>
      <c r="I17" s="8" t="s">
        <v>170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>
        <v>45894</v>
      </c>
      <c r="C18" s="37"/>
      <c r="D18" s="37">
        <v>-80000</v>
      </c>
      <c r="E18" s="42">
        <f t="shared" si="0"/>
        <v>35135850</v>
      </c>
      <c r="F18" s="37"/>
      <c r="G18" s="37"/>
      <c r="H18" s="11"/>
      <c r="I18" s="1" t="s">
        <v>171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17">
        <v>45894</v>
      </c>
      <c r="C19" s="37"/>
      <c r="D19" s="37"/>
      <c r="E19" s="42">
        <f t="shared" si="0"/>
        <v>35135850</v>
      </c>
      <c r="F19" s="37"/>
      <c r="G19" s="37"/>
      <c r="H19" s="37">
        <v>925000</v>
      </c>
      <c r="I19" s="8" t="s">
        <v>172</v>
      </c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17">
        <v>45895</v>
      </c>
      <c r="C20" s="11"/>
      <c r="D20" s="11"/>
      <c r="E20" s="42">
        <f t="shared" si="0"/>
        <v>35135850</v>
      </c>
      <c r="F20" s="37"/>
      <c r="G20" s="37"/>
      <c r="H20" s="37">
        <v>215000</v>
      </c>
      <c r="I20" s="1" t="s">
        <v>173</v>
      </c>
      <c r="J20" s="25"/>
      <c r="K20" s="29"/>
      <c r="L20" s="35">
        <v>45806</v>
      </c>
      <c r="M20" s="32" t="s">
        <v>127</v>
      </c>
      <c r="N20" s="32"/>
      <c r="O20" s="32"/>
      <c r="P20" s="32"/>
      <c r="Q20" s="32"/>
      <c r="R20" s="32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17">
        <v>45896</v>
      </c>
      <c r="C21" s="37"/>
      <c r="D21" s="37"/>
      <c r="E21" s="42">
        <f t="shared" si="0"/>
        <v>35135850</v>
      </c>
      <c r="F21" s="37"/>
      <c r="G21" s="37"/>
      <c r="H21" s="11">
        <v>-243200</v>
      </c>
      <c r="I21" s="8" t="s">
        <v>30</v>
      </c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17">
        <v>45897</v>
      </c>
      <c r="C22" s="37"/>
      <c r="D22" s="37"/>
      <c r="E22" s="42">
        <f t="shared" si="0"/>
        <v>35135850</v>
      </c>
      <c r="F22" s="37"/>
      <c r="G22" s="37"/>
      <c r="H22" s="37">
        <v>-413300</v>
      </c>
      <c r="I22" s="8" t="s">
        <v>174</v>
      </c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2">
        <v>45897</v>
      </c>
      <c r="C23" s="11"/>
      <c r="D23" s="11"/>
      <c r="E23" s="42">
        <f t="shared" si="0"/>
        <v>35135850</v>
      </c>
      <c r="F23" s="37"/>
      <c r="G23" s="37"/>
      <c r="H23" s="37">
        <v>-413300</v>
      </c>
      <c r="I23" s="1" t="s">
        <v>175</v>
      </c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2">
        <v>45897</v>
      </c>
      <c r="C24" s="37"/>
      <c r="D24" s="37">
        <v>-50000</v>
      </c>
      <c r="E24" s="42">
        <f t="shared" si="0"/>
        <v>35085850</v>
      </c>
      <c r="F24" s="37">
        <v>-50000</v>
      </c>
      <c r="G24" s="37"/>
      <c r="H24" s="37"/>
      <c r="I24" s="8" t="s">
        <v>176</v>
      </c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2"/>
      <c r="C25" s="11"/>
      <c r="D25" s="11"/>
      <c r="E25" s="42">
        <f t="shared" si="0"/>
        <v>35085850</v>
      </c>
      <c r="F25" s="37"/>
      <c r="G25" s="37"/>
      <c r="H25" s="11">
        <v>-3000000</v>
      </c>
      <c r="I25" s="8" t="s">
        <v>9</v>
      </c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2"/>
      <c r="C26" s="37"/>
      <c r="D26" s="37">
        <v>-3000000</v>
      </c>
      <c r="E26" s="42">
        <f t="shared" si="0"/>
        <v>32085850</v>
      </c>
      <c r="F26" s="37"/>
      <c r="G26" s="37"/>
      <c r="I26" s="8" t="s">
        <v>10</v>
      </c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17"/>
      <c r="C27" s="37"/>
      <c r="D27" s="37"/>
      <c r="E27" s="42">
        <f t="shared" si="0"/>
        <v>32085850</v>
      </c>
      <c r="F27" s="37"/>
      <c r="G27" s="37"/>
      <c r="H27" s="11">
        <f>SUM(H4:H26)</f>
        <v>-11103500</v>
      </c>
      <c r="I27" s="8"/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16" t="s">
        <v>11</v>
      </c>
      <c r="C28" s="15"/>
      <c r="D28" s="15"/>
      <c r="E28" s="40">
        <f t="shared" si="0"/>
        <v>32085850</v>
      </c>
      <c r="F28" s="39"/>
      <c r="G28" s="39"/>
      <c r="H28" s="15">
        <f>H27-F24</f>
        <v>-11053500</v>
      </c>
      <c r="I28" s="8"/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/>
      <c r="C29" s="37"/>
      <c r="D29" s="37"/>
      <c r="E29" s="42">
        <f t="shared" si="0"/>
        <v>32085850</v>
      </c>
      <c r="F29" s="37"/>
      <c r="G29" s="37"/>
      <c r="I29" s="8"/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7"/>
      <c r="C30" s="11"/>
      <c r="D30" s="11"/>
      <c r="E30" s="42">
        <f t="shared" si="0"/>
        <v>32085850</v>
      </c>
      <c r="F30" s="37"/>
      <c r="G30" s="37"/>
      <c r="H30" s="11"/>
      <c r="I30" s="8"/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7"/>
      <c r="C31" s="11"/>
      <c r="D31" s="11"/>
      <c r="E31" s="42">
        <f t="shared" si="0"/>
        <v>32085850</v>
      </c>
      <c r="F31" s="37"/>
      <c r="G31" s="37"/>
      <c r="H31" s="11"/>
      <c r="I31" s="8"/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7"/>
      <c r="C32" s="37"/>
      <c r="D32" s="37"/>
      <c r="E32" s="42">
        <f t="shared" si="0"/>
        <v>32085850</v>
      </c>
      <c r="F32" s="37"/>
      <c r="G32" s="37"/>
      <c r="H32" s="37"/>
      <c r="I32" s="8"/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7"/>
      <c r="C33" s="11"/>
      <c r="D33" s="11"/>
      <c r="E33" s="42">
        <f t="shared" si="0"/>
        <v>32085850</v>
      </c>
      <c r="F33" s="37"/>
      <c r="G33" s="37"/>
      <c r="H33" s="11"/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32085850</v>
      </c>
      <c r="F34" s="37"/>
      <c r="G34" s="37"/>
      <c r="H34" s="11"/>
      <c r="I34" s="8"/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7"/>
      <c r="C35" s="37"/>
      <c r="D35" s="37"/>
      <c r="E35" s="42">
        <f t="shared" si="0"/>
        <v>32085850</v>
      </c>
      <c r="F35" s="37"/>
      <c r="G35" s="37"/>
      <c r="H35" s="37"/>
      <c r="I35" s="8"/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32085850</v>
      </c>
      <c r="F36" s="37"/>
      <c r="G36" s="37"/>
      <c r="H36" s="37"/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7"/>
      <c r="C37" s="11"/>
      <c r="D37" s="11"/>
      <c r="E37" s="42">
        <f t="shared" si="0"/>
        <v>32085850</v>
      </c>
      <c r="F37" s="37"/>
      <c r="G37" s="37"/>
      <c r="H37" s="37"/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32085850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32085850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32085850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32085850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32085850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32085850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32085850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32085850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32085850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32085850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32085850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32085850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32085850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32085850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32085850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32085850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32085850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32085850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32085850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32085850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32085850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32085850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32085850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32085850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32085850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-17850</v>
      </c>
      <c r="E63" s="43">
        <f t="shared" si="0"/>
        <v>32068000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32068000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-30000000</v>
      </c>
      <c r="E65" s="42">
        <f t="shared" si="0"/>
        <v>2068000</v>
      </c>
      <c r="F65" s="38"/>
      <c r="G65" s="38"/>
      <c r="H65" s="38"/>
      <c r="I65" s="1" t="s">
        <v>24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>
        <v>-1000000</v>
      </c>
      <c r="E66" s="43">
        <f t="shared" si="0"/>
        <v>1068000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1068000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1068000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1068000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1068000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D20" sqref="D20:D21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32085850</v>
      </c>
      <c r="F4" s="39">
        <v>0</v>
      </c>
      <c r="G4" s="39"/>
      <c r="H4" s="39">
        <v>-11053500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32085850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45901</v>
      </c>
      <c r="C6" s="37"/>
      <c r="D6" s="37">
        <v>-47400</v>
      </c>
      <c r="E6" s="42">
        <f t="shared" si="0"/>
        <v>32038450</v>
      </c>
      <c r="F6" s="37"/>
      <c r="G6" s="37"/>
      <c r="H6" s="37"/>
      <c r="I6" s="8" t="s">
        <v>177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45901</v>
      </c>
      <c r="C7" s="37"/>
      <c r="D7" s="37">
        <v>-6000</v>
      </c>
      <c r="E7" s="42">
        <f t="shared" si="0"/>
        <v>32032450</v>
      </c>
      <c r="F7" s="37"/>
      <c r="G7" s="37"/>
      <c r="H7" s="38"/>
      <c r="I7" s="1" t="s">
        <v>178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45901</v>
      </c>
      <c r="C8" s="37">
        <v>800000</v>
      </c>
      <c r="D8" s="37"/>
      <c r="E8" s="42">
        <f t="shared" si="0"/>
        <v>32832450</v>
      </c>
      <c r="F8" s="37"/>
      <c r="G8" s="37"/>
      <c r="H8" s="37"/>
      <c r="I8" s="1" t="s">
        <v>179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17">
        <v>45903</v>
      </c>
      <c r="C9" s="37">
        <v>300000</v>
      </c>
      <c r="D9" s="37"/>
      <c r="E9" s="42">
        <f t="shared" si="0"/>
        <v>33132450</v>
      </c>
      <c r="F9" s="37"/>
      <c r="G9" s="37"/>
      <c r="H9" s="37"/>
      <c r="I9" s="1" t="s">
        <v>180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45903</v>
      </c>
      <c r="C10" s="37"/>
      <c r="D10" s="37">
        <v>-80000</v>
      </c>
      <c r="E10" s="42">
        <f t="shared" si="0"/>
        <v>33052450</v>
      </c>
      <c r="F10" s="37"/>
      <c r="G10" s="37"/>
      <c r="H10" s="37"/>
      <c r="I10" s="8" t="s">
        <v>184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45903</v>
      </c>
      <c r="C11" s="37"/>
      <c r="D11" s="37"/>
      <c r="E11" s="42">
        <f t="shared" si="0"/>
        <v>33052450</v>
      </c>
      <c r="F11" s="37"/>
      <c r="G11" s="37"/>
      <c r="H11" s="37">
        <v>380000</v>
      </c>
      <c r="I11" s="8" t="s">
        <v>181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45903</v>
      </c>
      <c r="C12" s="37"/>
      <c r="D12" s="37"/>
      <c r="E12" s="42">
        <f>E11+C12+D12</f>
        <v>33052450</v>
      </c>
      <c r="F12" s="37"/>
      <c r="G12" s="37"/>
      <c r="H12" s="37">
        <v>-250000</v>
      </c>
      <c r="I12" s="1" t="s">
        <v>182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45903</v>
      </c>
      <c r="C13" s="37"/>
      <c r="D13" s="37">
        <v>-65000</v>
      </c>
      <c r="E13" s="42">
        <f t="shared" si="0"/>
        <v>32987450</v>
      </c>
      <c r="F13" s="37"/>
      <c r="G13" s="37"/>
      <c r="H13" s="37"/>
      <c r="I13" s="1" t="s">
        <v>183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17">
        <v>45903</v>
      </c>
      <c r="C14" s="37"/>
      <c r="D14" s="37"/>
      <c r="E14" s="42">
        <f t="shared" si="0"/>
        <v>32987450</v>
      </c>
      <c r="F14" s="37"/>
      <c r="G14" s="37"/>
      <c r="H14" s="37">
        <v>-282800</v>
      </c>
      <c r="I14" s="1" t="s">
        <v>32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17">
        <v>45903</v>
      </c>
      <c r="C15" s="37"/>
      <c r="D15" s="37"/>
      <c r="E15" s="42">
        <f t="shared" si="0"/>
        <v>32987450</v>
      </c>
      <c r="F15" s="37"/>
      <c r="G15" s="37"/>
      <c r="H15" s="37">
        <v>-100000</v>
      </c>
      <c r="I15" s="1" t="s">
        <v>31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45903</v>
      </c>
      <c r="C16" s="37"/>
      <c r="D16" s="37"/>
      <c r="E16" s="42">
        <f>E15+C16+D16</f>
        <v>32987450</v>
      </c>
      <c r="F16" s="37"/>
      <c r="G16" s="37"/>
      <c r="H16" s="37">
        <v>-28500</v>
      </c>
      <c r="I16" s="1" t="s">
        <v>185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>
        <v>45904</v>
      </c>
      <c r="C17" s="37">
        <v>500000</v>
      </c>
      <c r="D17" s="37"/>
      <c r="E17" s="42">
        <f t="shared" si="0"/>
        <v>33487450</v>
      </c>
      <c r="F17" s="37"/>
      <c r="G17" s="37"/>
      <c r="H17" s="37"/>
      <c r="I17" s="1" t="s">
        <v>179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>
        <v>45908</v>
      </c>
      <c r="C18" s="37">
        <v>230000</v>
      </c>
      <c r="D18" s="37"/>
      <c r="E18" s="42">
        <f t="shared" si="0"/>
        <v>33717450</v>
      </c>
      <c r="F18" s="37"/>
      <c r="G18" s="37"/>
      <c r="H18" s="11"/>
      <c r="I18" s="1" t="s">
        <v>186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2">
        <v>45908</v>
      </c>
      <c r="C19" s="37"/>
      <c r="D19" s="37">
        <v>-50000</v>
      </c>
      <c r="E19" s="42">
        <f t="shared" si="0"/>
        <v>33667450</v>
      </c>
      <c r="F19" s="37">
        <v>-50000</v>
      </c>
      <c r="G19" s="37"/>
      <c r="H19" s="37"/>
      <c r="I19" s="1" t="s">
        <v>191</v>
      </c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17">
        <v>45910</v>
      </c>
      <c r="C20" s="11"/>
      <c r="D20" s="11">
        <v>-102000</v>
      </c>
      <c r="E20" s="42">
        <f t="shared" si="0"/>
        <v>33565450</v>
      </c>
      <c r="F20" s="37"/>
      <c r="G20" s="37"/>
      <c r="H20" s="37"/>
      <c r="I20" s="8" t="s">
        <v>187</v>
      </c>
      <c r="J20" s="25"/>
      <c r="K20" s="29"/>
      <c r="L20" s="35">
        <v>45806</v>
      </c>
      <c r="M20" s="32" t="s">
        <v>127</v>
      </c>
      <c r="N20" s="32"/>
      <c r="O20" s="32"/>
      <c r="P20" s="32"/>
      <c r="Q20" s="32"/>
      <c r="R20" s="32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17">
        <v>45911</v>
      </c>
      <c r="C21" s="37"/>
      <c r="D21" s="37">
        <v>-39000</v>
      </c>
      <c r="E21" s="42">
        <f t="shared" si="0"/>
        <v>33526450</v>
      </c>
      <c r="F21" s="37"/>
      <c r="G21" s="37"/>
      <c r="H21" s="11"/>
      <c r="I21" s="1" t="s">
        <v>188</v>
      </c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17">
        <v>45916</v>
      </c>
      <c r="C22" s="37"/>
      <c r="D22" s="37">
        <v>-12000</v>
      </c>
      <c r="E22" s="42">
        <f t="shared" si="0"/>
        <v>33514450</v>
      </c>
      <c r="F22" s="37"/>
      <c r="G22" s="37"/>
      <c r="H22" s="37"/>
      <c r="I22" s="8" t="s">
        <v>189</v>
      </c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17">
        <v>45922</v>
      </c>
      <c r="C23" s="11"/>
      <c r="D23" s="11">
        <v>-5000</v>
      </c>
      <c r="E23" s="42">
        <f t="shared" si="0"/>
        <v>33509450</v>
      </c>
      <c r="F23" s="37"/>
      <c r="G23" s="37"/>
      <c r="H23" s="37"/>
      <c r="I23" s="8" t="s">
        <v>190</v>
      </c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2">
        <v>45923</v>
      </c>
      <c r="C24" s="37"/>
      <c r="D24" s="37"/>
      <c r="E24" s="42">
        <f t="shared" si="0"/>
        <v>33509450</v>
      </c>
      <c r="F24" s="37"/>
      <c r="G24" s="37"/>
      <c r="H24" s="37">
        <v>140000</v>
      </c>
      <c r="I24" s="1" t="s">
        <v>192</v>
      </c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2">
        <v>45923</v>
      </c>
      <c r="C25" s="11"/>
      <c r="D25" s="11"/>
      <c r="E25" s="42">
        <f t="shared" si="0"/>
        <v>33509450</v>
      </c>
      <c r="F25" s="37"/>
      <c r="G25" s="37"/>
      <c r="H25" s="11">
        <v>152000</v>
      </c>
      <c r="I25" s="8" t="s">
        <v>193</v>
      </c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2">
        <v>45924</v>
      </c>
      <c r="C26" s="37"/>
      <c r="D26" s="37"/>
      <c r="E26" s="42">
        <f t="shared" si="0"/>
        <v>33509450</v>
      </c>
      <c r="F26" s="37"/>
      <c r="G26" s="37"/>
      <c r="H26" s="10">
        <v>-191600</v>
      </c>
      <c r="I26" s="8" t="s">
        <v>30</v>
      </c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17">
        <v>45927</v>
      </c>
      <c r="C27" s="37"/>
      <c r="D27" s="37">
        <v>300000</v>
      </c>
      <c r="E27" s="42">
        <f t="shared" si="0"/>
        <v>33809450</v>
      </c>
      <c r="F27" s="37"/>
      <c r="G27" s="37"/>
      <c r="H27" s="11"/>
      <c r="I27" s="8" t="s">
        <v>194</v>
      </c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17">
        <v>45930</v>
      </c>
      <c r="C28" s="11"/>
      <c r="D28" s="11"/>
      <c r="E28" s="42">
        <f t="shared" si="0"/>
        <v>33809450</v>
      </c>
      <c r="F28" s="37"/>
      <c r="G28" s="37"/>
      <c r="H28" s="37">
        <v>-413300</v>
      </c>
      <c r="I28" s="8" t="s">
        <v>174</v>
      </c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>
        <v>45930</v>
      </c>
      <c r="C29" s="37"/>
      <c r="D29" s="37"/>
      <c r="E29" s="42">
        <f t="shared" si="0"/>
        <v>33809450</v>
      </c>
      <c r="F29" s="37"/>
      <c r="G29" s="37"/>
      <c r="H29" s="37">
        <v>-413300</v>
      </c>
      <c r="I29" s="1" t="s">
        <v>175</v>
      </c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7"/>
      <c r="C30" s="11"/>
      <c r="D30" s="11"/>
      <c r="E30" s="42">
        <f t="shared" si="0"/>
        <v>33809450</v>
      </c>
      <c r="F30" s="37"/>
      <c r="G30" s="37"/>
      <c r="H30" s="11"/>
      <c r="I30" s="8"/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7"/>
      <c r="C31" s="11"/>
      <c r="D31" s="11"/>
      <c r="E31" s="42">
        <f t="shared" si="0"/>
        <v>33809450</v>
      </c>
      <c r="F31" s="37"/>
      <c r="G31" s="37"/>
      <c r="H31" s="11">
        <f>SUM(H4:H30)</f>
        <v>-12061000</v>
      </c>
      <c r="I31" s="8"/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6" t="s">
        <v>11</v>
      </c>
      <c r="C32" s="15"/>
      <c r="D32" s="15"/>
      <c r="E32" s="40">
        <f t="shared" si="0"/>
        <v>33809450</v>
      </c>
      <c r="F32" s="39"/>
      <c r="G32" s="39"/>
      <c r="H32" s="39">
        <f>H31-F19</f>
        <v>-12011000</v>
      </c>
      <c r="I32" s="8"/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7"/>
      <c r="C33" s="11"/>
      <c r="D33" s="11"/>
      <c r="E33" s="42">
        <f t="shared" si="0"/>
        <v>33809450</v>
      </c>
      <c r="F33" s="37"/>
      <c r="G33" s="37"/>
      <c r="H33" s="11"/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33809450</v>
      </c>
      <c r="F34" s="37"/>
      <c r="G34" s="37"/>
      <c r="H34" s="11"/>
      <c r="I34" s="8"/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7"/>
      <c r="C35" s="37"/>
      <c r="D35" s="37"/>
      <c r="E35" s="42">
        <f t="shared" si="0"/>
        <v>33809450</v>
      </c>
      <c r="F35" s="37"/>
      <c r="G35" s="37"/>
      <c r="H35" s="37"/>
      <c r="I35" s="8"/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33809450</v>
      </c>
      <c r="F36" s="37"/>
      <c r="G36" s="37"/>
      <c r="H36" s="37"/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7"/>
      <c r="C37" s="11"/>
      <c r="D37" s="11"/>
      <c r="E37" s="42">
        <f t="shared" si="0"/>
        <v>33809450</v>
      </c>
      <c r="F37" s="37"/>
      <c r="G37" s="37"/>
      <c r="H37" s="37"/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33809450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33809450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33809450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33809450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33809450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33809450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33809450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33809450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33809450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33809450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33809450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33809450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33809450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33809450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33809450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33809450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33809450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33809450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33809450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33809450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33809450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33809450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33809450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33809450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33809450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-17450</v>
      </c>
      <c r="E63" s="43">
        <f t="shared" si="0"/>
        <v>33792000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33792000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-30000000</v>
      </c>
      <c r="E65" s="42">
        <f t="shared" si="0"/>
        <v>3792000</v>
      </c>
      <c r="F65" s="38"/>
      <c r="G65" s="38"/>
      <c r="H65" s="38"/>
      <c r="I65" s="1" t="s">
        <v>24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>
        <v>-1000000</v>
      </c>
      <c r="E66" s="43">
        <f t="shared" si="0"/>
        <v>2792000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2792000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2792000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2792000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2792000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2:AB100"/>
  <sheetViews>
    <sheetView workbookViewId="0">
      <selection activeCell="I17" sqref="I17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33809450</v>
      </c>
      <c r="F4" s="39">
        <v>0</v>
      </c>
      <c r="G4" s="39"/>
      <c r="H4" s="39">
        <v>-12011000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33809450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45931</v>
      </c>
      <c r="C6" s="37">
        <v>400000</v>
      </c>
      <c r="D6" s="37"/>
      <c r="E6" s="42">
        <f t="shared" si="0"/>
        <v>34209450</v>
      </c>
      <c r="F6" s="37"/>
      <c r="G6" s="37"/>
      <c r="H6" s="37"/>
      <c r="I6" s="8" t="s">
        <v>194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45931</v>
      </c>
      <c r="C7" s="37"/>
      <c r="D7" s="37">
        <v>-370000</v>
      </c>
      <c r="E7" s="42">
        <f t="shared" si="0"/>
        <v>33839450</v>
      </c>
      <c r="F7" s="37"/>
      <c r="G7" s="37"/>
      <c r="H7" s="38"/>
      <c r="I7" s="1" t="s">
        <v>195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45932</v>
      </c>
      <c r="C8" s="37"/>
      <c r="D8" s="37"/>
      <c r="E8" s="42">
        <f t="shared" si="0"/>
        <v>33839450</v>
      </c>
      <c r="F8" s="37"/>
      <c r="G8" s="37"/>
      <c r="H8" s="37">
        <v>3690000</v>
      </c>
      <c r="I8" s="1" t="s">
        <v>196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17">
        <v>45932</v>
      </c>
      <c r="C9" s="37"/>
      <c r="D9" s="37"/>
      <c r="E9" s="42">
        <f t="shared" si="0"/>
        <v>33839450</v>
      </c>
      <c r="F9" s="37"/>
      <c r="G9" s="37"/>
      <c r="H9" s="37">
        <v>1000000</v>
      </c>
      <c r="I9" s="1" t="s">
        <v>206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45933</v>
      </c>
      <c r="C10" s="37"/>
      <c r="D10" s="37">
        <v>-50000</v>
      </c>
      <c r="E10" s="42">
        <f t="shared" si="0"/>
        <v>33789450</v>
      </c>
      <c r="F10" s="37"/>
      <c r="G10" s="37"/>
      <c r="H10" s="37">
        <v>50000</v>
      </c>
      <c r="I10" s="8" t="s">
        <v>197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45936</v>
      </c>
      <c r="C11" s="37"/>
      <c r="D11" s="37"/>
      <c r="E11" s="42">
        <f t="shared" si="0"/>
        <v>33789450</v>
      </c>
      <c r="F11" s="37"/>
      <c r="G11" s="37"/>
      <c r="H11" s="37">
        <v>-100000</v>
      </c>
      <c r="I11" s="8" t="s">
        <v>31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45936</v>
      </c>
      <c r="C12" s="37"/>
      <c r="D12" s="37">
        <v>-25000</v>
      </c>
      <c r="E12" s="42">
        <f>E11+C12+D12</f>
        <v>33764450</v>
      </c>
      <c r="F12" s="37">
        <v>-25000</v>
      </c>
      <c r="G12" s="37"/>
      <c r="H12" s="37"/>
      <c r="I12" s="1" t="s">
        <v>198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45939</v>
      </c>
      <c r="C13" s="37"/>
      <c r="D13" s="37"/>
      <c r="E13" s="42">
        <f t="shared" si="0"/>
        <v>33764450</v>
      </c>
      <c r="F13" s="37"/>
      <c r="G13" s="37"/>
      <c r="H13" s="37">
        <v>87000</v>
      </c>
      <c r="I13" s="1" t="s">
        <v>199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17">
        <v>45940</v>
      </c>
      <c r="C14" s="37"/>
      <c r="D14" s="37">
        <v>-17000</v>
      </c>
      <c r="E14" s="42">
        <f t="shared" si="0"/>
        <v>33747450</v>
      </c>
      <c r="F14" s="37"/>
      <c r="G14" s="37"/>
      <c r="H14" s="37"/>
      <c r="I14" s="1" t="s">
        <v>200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17">
        <v>45940</v>
      </c>
      <c r="C15" s="37"/>
      <c r="D15" s="37"/>
      <c r="E15" s="42">
        <f t="shared" si="0"/>
        <v>33747450</v>
      </c>
      <c r="F15" s="37"/>
      <c r="G15" s="37"/>
      <c r="H15" s="37">
        <v>450000</v>
      </c>
      <c r="I15" s="1" t="s">
        <v>202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45940</v>
      </c>
      <c r="C16" s="37"/>
      <c r="D16" s="37">
        <v>-10000</v>
      </c>
      <c r="E16" s="42">
        <f>E15+C16+D16</f>
        <v>33737450</v>
      </c>
      <c r="F16" s="37"/>
      <c r="G16" s="37"/>
      <c r="H16" s="37"/>
      <c r="I16" s="1" t="s">
        <v>201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>
        <v>45947</v>
      </c>
      <c r="C17" s="37"/>
      <c r="D17" s="37"/>
      <c r="E17" s="42">
        <f t="shared" si="0"/>
        <v>33737450</v>
      </c>
      <c r="F17" s="37"/>
      <c r="G17" s="37"/>
      <c r="H17" s="37">
        <v>1020000</v>
      </c>
      <c r="I17" s="1" t="s">
        <v>203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>
        <v>45947</v>
      </c>
      <c r="C18" s="37">
        <v>840000</v>
      </c>
      <c r="D18" s="37"/>
      <c r="E18" s="42">
        <f t="shared" si="0"/>
        <v>34577450</v>
      </c>
      <c r="F18" s="37"/>
      <c r="G18" s="37"/>
      <c r="H18" s="11"/>
      <c r="I18" s="1" t="s">
        <v>209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2">
        <v>45950</v>
      </c>
      <c r="C19" s="37">
        <v>657700</v>
      </c>
      <c r="D19" s="37"/>
      <c r="E19" s="42">
        <f t="shared" si="0"/>
        <v>35235150</v>
      </c>
      <c r="F19" s="37"/>
      <c r="G19" s="37"/>
      <c r="H19" s="37"/>
      <c r="I19" s="1" t="s">
        <v>204</v>
      </c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17">
        <v>45952</v>
      </c>
      <c r="C20" s="11"/>
      <c r="D20" s="11"/>
      <c r="E20" s="42">
        <f t="shared" si="0"/>
        <v>35235150</v>
      </c>
      <c r="F20" s="37"/>
      <c r="G20" s="37"/>
      <c r="H20" s="37">
        <v>788000</v>
      </c>
      <c r="I20" s="8" t="s">
        <v>205</v>
      </c>
      <c r="J20" s="25"/>
      <c r="K20" s="29"/>
      <c r="L20" s="35">
        <v>45806</v>
      </c>
      <c r="M20" s="32" t="s">
        <v>127</v>
      </c>
      <c r="N20" s="32"/>
      <c r="O20" s="32"/>
      <c r="P20" s="32"/>
      <c r="Q20" s="32"/>
      <c r="R20" s="32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17">
        <v>45953</v>
      </c>
      <c r="C21" s="37"/>
      <c r="D21" s="37"/>
      <c r="E21" s="42">
        <f t="shared" si="0"/>
        <v>35235150</v>
      </c>
      <c r="F21" s="37"/>
      <c r="G21" s="37"/>
      <c r="H21" s="11">
        <v>-265700</v>
      </c>
      <c r="I21" s="1" t="s">
        <v>30</v>
      </c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17">
        <v>45957</v>
      </c>
      <c r="C22" s="37">
        <v>1850000</v>
      </c>
      <c r="D22" s="37"/>
      <c r="E22" s="42">
        <f t="shared" si="0"/>
        <v>37085150</v>
      </c>
      <c r="F22" s="37"/>
      <c r="G22" s="37"/>
      <c r="H22" s="37"/>
      <c r="I22" s="8" t="s">
        <v>207</v>
      </c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17">
        <v>45957</v>
      </c>
      <c r="C23" s="11"/>
      <c r="D23" s="11"/>
      <c r="E23" s="42">
        <f t="shared" si="0"/>
        <v>37085150</v>
      </c>
      <c r="F23" s="37"/>
      <c r="G23" s="37"/>
      <c r="H23" s="37">
        <v>310000</v>
      </c>
      <c r="I23" s="8" t="s">
        <v>208</v>
      </c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2">
        <v>45958</v>
      </c>
      <c r="C24" s="37"/>
      <c r="D24" s="37"/>
      <c r="E24" s="42">
        <f t="shared" si="0"/>
        <v>37085150</v>
      </c>
      <c r="F24" s="37"/>
      <c r="G24" s="37"/>
      <c r="H24" s="37">
        <v>252000</v>
      </c>
      <c r="I24" s="1" t="s">
        <v>210</v>
      </c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2">
        <v>45958</v>
      </c>
      <c r="C25" s="11">
        <v>145000</v>
      </c>
      <c r="D25" s="11"/>
      <c r="E25" s="42">
        <f t="shared" si="0"/>
        <v>37230150</v>
      </c>
      <c r="F25" s="37"/>
      <c r="G25" s="37"/>
      <c r="H25" s="11"/>
      <c r="I25" s="1" t="s">
        <v>211</v>
      </c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2">
        <v>45959</v>
      </c>
      <c r="C26" s="37"/>
      <c r="D26" s="37"/>
      <c r="E26" s="42">
        <f t="shared" si="0"/>
        <v>37230150</v>
      </c>
      <c r="F26" s="37"/>
      <c r="G26" s="37"/>
      <c r="H26" s="10">
        <v>520000</v>
      </c>
      <c r="I26" s="8" t="s">
        <v>212</v>
      </c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2">
        <v>45959</v>
      </c>
      <c r="C27" s="37"/>
      <c r="D27" s="37"/>
      <c r="E27" s="42">
        <f t="shared" si="0"/>
        <v>37230150</v>
      </c>
      <c r="F27" s="37"/>
      <c r="G27" s="37"/>
      <c r="H27" s="37">
        <v>-413300</v>
      </c>
      <c r="I27" s="8" t="s">
        <v>174</v>
      </c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2">
        <v>45959</v>
      </c>
      <c r="C28" s="11"/>
      <c r="D28" s="11"/>
      <c r="E28" s="42">
        <f t="shared" si="0"/>
        <v>37230150</v>
      </c>
      <c r="F28" s="37"/>
      <c r="G28" s="37"/>
      <c r="H28" s="37">
        <v>-413300</v>
      </c>
      <c r="I28" s="1" t="s">
        <v>175</v>
      </c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>
        <v>45959</v>
      </c>
      <c r="C29" s="37"/>
      <c r="D29" s="37"/>
      <c r="E29" s="42">
        <f t="shared" si="0"/>
        <v>37230150</v>
      </c>
      <c r="F29" s="37"/>
      <c r="G29" s="37"/>
      <c r="H29" s="37">
        <v>1000000</v>
      </c>
      <c r="I29" s="1" t="s">
        <v>213</v>
      </c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7">
        <v>45959</v>
      </c>
      <c r="C30" s="11"/>
      <c r="D30" s="11"/>
      <c r="E30" s="42">
        <f t="shared" si="0"/>
        <v>37230150</v>
      </c>
      <c r="F30" s="37"/>
      <c r="G30" s="37"/>
      <c r="H30" s="11">
        <v>100000</v>
      </c>
      <c r="I30" s="1" t="s">
        <v>214</v>
      </c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7">
        <v>45959</v>
      </c>
      <c r="C31" s="11">
        <v>161000</v>
      </c>
      <c r="D31" s="11"/>
      <c r="E31" s="42">
        <f t="shared" si="0"/>
        <v>37391150</v>
      </c>
      <c r="F31" s="37"/>
      <c r="G31" s="37"/>
      <c r="H31" s="11"/>
      <c r="I31" s="1" t="s">
        <v>215</v>
      </c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7"/>
      <c r="C32" s="11"/>
      <c r="D32" s="11"/>
      <c r="E32" s="42">
        <f t="shared" si="0"/>
        <v>37391150</v>
      </c>
      <c r="F32" s="37"/>
      <c r="G32" s="37"/>
      <c r="H32" s="11">
        <v>-1500000</v>
      </c>
      <c r="I32" s="8" t="s">
        <v>9</v>
      </c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7"/>
      <c r="C33" s="11"/>
      <c r="D33" s="11">
        <v>-1500000</v>
      </c>
      <c r="E33" s="42">
        <f t="shared" si="0"/>
        <v>35891150</v>
      </c>
      <c r="F33" s="37"/>
      <c r="G33" s="37"/>
      <c r="I33" s="8" t="s">
        <v>10</v>
      </c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35891150</v>
      </c>
      <c r="F34" s="37"/>
      <c r="G34" s="37"/>
      <c r="H34" s="11">
        <f>SUM(H4:H33)</f>
        <v>-5436300</v>
      </c>
      <c r="I34" s="8"/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6" t="s">
        <v>11</v>
      </c>
      <c r="C35" s="15"/>
      <c r="D35" s="15"/>
      <c r="E35" s="40">
        <f t="shared" si="0"/>
        <v>35891150</v>
      </c>
      <c r="F35" s="39"/>
      <c r="G35" s="39"/>
      <c r="H35" s="39">
        <f>H34-F12</f>
        <v>-5411300</v>
      </c>
      <c r="I35" s="8"/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35891150</v>
      </c>
      <c r="F36" s="37"/>
      <c r="G36" s="37"/>
      <c r="H36" s="37"/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7"/>
      <c r="C37" s="11"/>
      <c r="D37" s="11"/>
      <c r="E37" s="42">
        <f t="shared" si="0"/>
        <v>35891150</v>
      </c>
      <c r="F37" s="37"/>
      <c r="G37" s="37"/>
      <c r="H37" s="37"/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35891150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35891150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35891150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35891150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35891150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35891150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35891150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35891150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35891150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35891150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35891150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35891150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35891150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35891150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35891150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35891150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35891150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35891150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35891150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35891150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35891150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35891150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35891150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35891150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35891150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-20150</v>
      </c>
      <c r="E63" s="43">
        <f t="shared" si="0"/>
        <v>35871000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35871000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-30000000</v>
      </c>
      <c r="E65" s="42">
        <f t="shared" si="0"/>
        <v>5871000</v>
      </c>
      <c r="F65" s="38"/>
      <c r="G65" s="38"/>
      <c r="H65" s="38"/>
      <c r="I65" s="1" t="s">
        <v>24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>
        <v>-4000000</v>
      </c>
      <c r="E66" s="43">
        <f t="shared" si="0"/>
        <v>1871000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1871000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1871000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1871000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1871000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2:AB100"/>
  <sheetViews>
    <sheetView tabSelected="1" workbookViewId="0">
      <selection activeCell="H30" sqref="H30"/>
    </sheetView>
  </sheetViews>
  <sheetFormatPr baseColWidth="10" defaultRowHeight="12"/>
  <cols>
    <col min="1" max="1" width="2.140625" style="1" customWidth="1"/>
    <col min="2" max="2" width="9.28515625" style="1" bestFit="1" customWidth="1"/>
    <col min="3" max="3" width="10.85546875" style="1" bestFit="1" customWidth="1"/>
    <col min="4" max="4" width="10" style="1" bestFit="1" customWidth="1"/>
    <col min="5" max="5" width="10.85546875" style="1" bestFit="1" customWidth="1"/>
    <col min="6" max="6" width="9.7109375" style="1" bestFit="1" customWidth="1"/>
    <col min="7" max="7" width="7" style="1" bestFit="1" customWidth="1"/>
    <col min="8" max="8" width="13.85546875" style="1" bestFit="1" customWidth="1"/>
    <col min="9" max="9" width="34.28515625" style="1" bestFit="1" customWidth="1"/>
    <col min="10" max="10" width="10.28515625" style="1" bestFit="1" customWidth="1"/>
    <col min="11" max="11" width="14.42578125" style="1" bestFit="1" customWidth="1"/>
    <col min="12" max="12" width="11.140625" style="1" bestFit="1" customWidth="1"/>
    <col min="13" max="13" width="16.42578125" style="1" customWidth="1"/>
    <col min="14" max="14" width="10.5703125" style="1" bestFit="1" customWidth="1"/>
    <col min="15" max="15" width="13.5703125" style="1" bestFit="1" customWidth="1"/>
    <col min="16" max="16" width="9.28515625" style="1" bestFit="1" customWidth="1"/>
    <col min="17" max="17" width="9.7109375" style="1" bestFit="1" customWidth="1"/>
    <col min="18" max="18" width="13.42578125" style="1" bestFit="1" customWidth="1"/>
    <col min="19" max="19" width="8.42578125" style="1" bestFit="1" customWidth="1"/>
    <col min="20" max="16384" width="11.42578125" style="1"/>
  </cols>
  <sheetData>
    <row r="2" spans="2:28">
      <c r="B2" s="1" t="s">
        <v>1</v>
      </c>
      <c r="C2" s="3" t="s">
        <v>2</v>
      </c>
      <c r="D2" s="3" t="s">
        <v>0</v>
      </c>
      <c r="E2" s="5" t="s">
        <v>6</v>
      </c>
      <c r="F2" s="1" t="s">
        <v>3</v>
      </c>
      <c r="G2" s="1" t="s">
        <v>4</v>
      </c>
      <c r="H2" s="1" t="s">
        <v>7</v>
      </c>
      <c r="I2" s="3" t="s">
        <v>5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2:28">
      <c r="C3" s="3"/>
      <c r="D3" s="3"/>
      <c r="E3" s="5"/>
      <c r="I3" s="3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</row>
    <row r="4" spans="2:28">
      <c r="B4" s="9" t="s">
        <v>8</v>
      </c>
      <c r="C4" s="39"/>
      <c r="D4" s="39"/>
      <c r="E4" s="40">
        <v>35891150</v>
      </c>
      <c r="F4" s="39">
        <v>0</v>
      </c>
      <c r="G4" s="39"/>
      <c r="H4" s="39">
        <v>-5411300</v>
      </c>
      <c r="K4" s="28"/>
      <c r="L4" s="23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</row>
    <row r="5" spans="2:28" s="8" customFormat="1">
      <c r="B5" s="24"/>
      <c r="C5" s="41"/>
      <c r="D5" s="41"/>
      <c r="E5" s="42">
        <f t="shared" ref="E5:E68" si="0">E4+C5+D5</f>
        <v>35891150</v>
      </c>
      <c r="F5" s="41"/>
      <c r="G5" s="41"/>
      <c r="H5" s="41"/>
      <c r="K5" s="28"/>
      <c r="L5" s="23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2:28">
      <c r="B6" s="17">
        <v>45966</v>
      </c>
      <c r="C6" s="37"/>
      <c r="D6" s="37"/>
      <c r="E6" s="42">
        <f t="shared" si="0"/>
        <v>35891150</v>
      </c>
      <c r="F6" s="37"/>
      <c r="G6" s="37"/>
      <c r="H6" s="37">
        <v>-100000</v>
      </c>
      <c r="I6" s="8" t="s">
        <v>12</v>
      </c>
      <c r="K6" s="23"/>
      <c r="L6" s="29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2:28">
      <c r="B7" s="17">
        <v>45966</v>
      </c>
      <c r="C7" s="37"/>
      <c r="D7" s="37"/>
      <c r="E7" s="42">
        <f t="shared" si="0"/>
        <v>35891150</v>
      </c>
      <c r="F7" s="37"/>
      <c r="G7" s="37"/>
      <c r="H7" s="38">
        <v>540000</v>
      </c>
      <c r="I7" s="1" t="s">
        <v>216</v>
      </c>
      <c r="J7" s="8"/>
      <c r="K7" s="23"/>
      <c r="L7" s="29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2:28">
      <c r="B8" s="17">
        <v>45967</v>
      </c>
      <c r="C8" s="37"/>
      <c r="D8" s="37"/>
      <c r="E8" s="42">
        <f t="shared" si="0"/>
        <v>35891150</v>
      </c>
      <c r="F8" s="37"/>
      <c r="G8" s="37"/>
      <c r="H8" s="37">
        <v>1287500</v>
      </c>
      <c r="I8" s="1" t="s">
        <v>217</v>
      </c>
      <c r="J8" s="8"/>
      <c r="K8" s="23"/>
      <c r="L8" s="29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</row>
    <row r="9" spans="2:28">
      <c r="B9" s="17">
        <v>45968</v>
      </c>
      <c r="C9" s="37"/>
      <c r="D9" s="37"/>
      <c r="E9" s="42">
        <f t="shared" si="0"/>
        <v>35891150</v>
      </c>
      <c r="F9" s="37"/>
      <c r="G9" s="37"/>
      <c r="H9" s="37">
        <v>1248000</v>
      </c>
      <c r="I9" s="1" t="s">
        <v>218</v>
      </c>
      <c r="J9" s="8"/>
      <c r="K9" s="23"/>
      <c r="L9" s="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</row>
    <row r="10" spans="2:28">
      <c r="B10" s="17">
        <v>45968</v>
      </c>
      <c r="C10" s="37">
        <v>205000</v>
      </c>
      <c r="D10" s="37"/>
      <c r="E10" s="42">
        <f t="shared" si="0"/>
        <v>36096150</v>
      </c>
      <c r="F10" s="37"/>
      <c r="G10" s="37"/>
      <c r="H10" s="37"/>
      <c r="I10" s="8" t="s">
        <v>219</v>
      </c>
      <c r="J10" s="8"/>
      <c r="K10" s="28"/>
      <c r="L10" s="23"/>
      <c r="M10" s="2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</row>
    <row r="11" spans="2:28">
      <c r="B11" s="17">
        <v>45971</v>
      </c>
      <c r="C11" s="37">
        <v>150000</v>
      </c>
      <c r="D11" s="37"/>
      <c r="E11" s="42">
        <f t="shared" si="0"/>
        <v>36246150</v>
      </c>
      <c r="F11" s="37"/>
      <c r="G11" s="37"/>
      <c r="H11" s="37"/>
      <c r="I11" s="8" t="s">
        <v>220</v>
      </c>
      <c r="J11" s="8"/>
      <c r="K11" s="28"/>
      <c r="L11" s="23"/>
      <c r="M11" s="29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</row>
    <row r="12" spans="2:28">
      <c r="B12" s="17">
        <v>45971</v>
      </c>
      <c r="C12" s="37"/>
      <c r="D12" s="37"/>
      <c r="E12" s="42">
        <f>E11+C12+D12</f>
        <v>36246150</v>
      </c>
      <c r="F12" s="37"/>
      <c r="G12" s="37"/>
      <c r="H12" s="37">
        <v>-284200</v>
      </c>
      <c r="I12" s="1" t="s">
        <v>32</v>
      </c>
      <c r="J12" s="25"/>
      <c r="K12" s="28"/>
      <c r="L12" s="28"/>
      <c r="M12" s="2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</row>
    <row r="13" spans="2:28">
      <c r="B13" s="17">
        <v>45973</v>
      </c>
      <c r="C13" s="37"/>
      <c r="D13" s="37"/>
      <c r="E13" s="42">
        <f t="shared" si="0"/>
        <v>36246150</v>
      </c>
      <c r="F13" s="37"/>
      <c r="G13" s="37"/>
      <c r="H13" s="37">
        <v>270000</v>
      </c>
      <c r="I13" s="1" t="s">
        <v>221</v>
      </c>
      <c r="J13" s="25"/>
      <c r="K13" s="23"/>
      <c r="L13" s="29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</row>
    <row r="14" spans="2:28">
      <c r="B14" s="17">
        <v>45975</v>
      </c>
      <c r="C14" s="37">
        <v>355000</v>
      </c>
      <c r="D14" s="37"/>
      <c r="E14" s="42">
        <f t="shared" si="0"/>
        <v>36601150</v>
      </c>
      <c r="F14" s="37"/>
      <c r="G14" s="37"/>
      <c r="H14" s="37"/>
      <c r="I14" s="1" t="s">
        <v>222</v>
      </c>
      <c r="J14" s="25"/>
      <c r="K14" s="23"/>
      <c r="L14" s="29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</row>
    <row r="15" spans="2:28">
      <c r="B15" s="17">
        <v>45979</v>
      </c>
      <c r="C15" s="37">
        <v>90000</v>
      </c>
      <c r="D15" s="37"/>
      <c r="E15" s="42">
        <f t="shared" si="0"/>
        <v>36691150</v>
      </c>
      <c r="F15" s="37"/>
      <c r="G15" s="37"/>
      <c r="H15" s="37"/>
      <c r="I15" s="1" t="s">
        <v>223</v>
      </c>
      <c r="J15" s="25"/>
      <c r="K15" s="23"/>
      <c r="L15" s="29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</row>
    <row r="16" spans="2:28">
      <c r="B16" s="17">
        <v>45980</v>
      </c>
      <c r="C16" s="37">
        <v>600000</v>
      </c>
      <c r="D16" s="37"/>
      <c r="E16" s="42">
        <f>E15+C16+D16</f>
        <v>37291150</v>
      </c>
      <c r="F16" s="37"/>
      <c r="G16" s="37"/>
      <c r="H16" s="37"/>
      <c r="I16" s="8" t="s">
        <v>224</v>
      </c>
      <c r="J16" s="25"/>
      <c r="K16" s="23"/>
      <c r="L16" s="23"/>
      <c r="M16" s="29"/>
      <c r="N16" s="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</row>
    <row r="17" spans="2:28">
      <c r="B17" s="17">
        <v>45980</v>
      </c>
      <c r="C17" s="37"/>
      <c r="D17" s="37">
        <v>-15000000</v>
      </c>
      <c r="E17" s="42">
        <f t="shared" si="0"/>
        <v>22291150</v>
      </c>
      <c r="F17" s="37"/>
      <c r="G17" s="37"/>
      <c r="H17" s="37"/>
      <c r="I17" s="1" t="s">
        <v>225</v>
      </c>
      <c r="J17" s="25"/>
      <c r="K17" s="23"/>
      <c r="L17" s="23"/>
      <c r="M17" s="29"/>
      <c r="N17" s="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</row>
    <row r="18" spans="2:28">
      <c r="B18" s="17">
        <v>45981</v>
      </c>
      <c r="C18" s="37">
        <v>260000</v>
      </c>
      <c r="D18" s="37"/>
      <c r="E18" s="42">
        <f t="shared" si="0"/>
        <v>22551150</v>
      </c>
      <c r="F18" s="37"/>
      <c r="G18" s="37"/>
      <c r="H18" s="11"/>
      <c r="I18" s="1" t="s">
        <v>227</v>
      </c>
      <c r="J18" s="25"/>
      <c r="K18" s="28"/>
      <c r="L18" s="29"/>
      <c r="M18" s="31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</row>
    <row r="19" spans="2:28">
      <c r="B19" s="2">
        <v>45981</v>
      </c>
      <c r="C19" s="37">
        <v>533000</v>
      </c>
      <c r="D19" s="37"/>
      <c r="E19" s="42">
        <f t="shared" si="0"/>
        <v>23084150</v>
      </c>
      <c r="F19" s="37"/>
      <c r="G19" s="37"/>
      <c r="H19" s="37"/>
      <c r="I19" s="1" t="s">
        <v>233</v>
      </c>
      <c r="J19" s="25"/>
      <c r="K19" s="23"/>
      <c r="L19" s="29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</row>
    <row r="20" spans="2:28">
      <c r="B20" s="2">
        <v>45982</v>
      </c>
      <c r="C20" s="11"/>
      <c r="D20" s="11"/>
      <c r="E20" s="42">
        <f t="shared" si="0"/>
        <v>23084150</v>
      </c>
      <c r="F20" s="37"/>
      <c r="G20" s="37"/>
      <c r="H20" s="37">
        <v>1480000</v>
      </c>
      <c r="I20" s="1" t="s">
        <v>232</v>
      </c>
      <c r="J20" s="25"/>
      <c r="K20" s="29"/>
      <c r="L20" s="35">
        <v>45806</v>
      </c>
      <c r="M20" s="32" t="s">
        <v>127</v>
      </c>
      <c r="N20" s="32"/>
      <c r="O20" s="32"/>
      <c r="P20" s="32"/>
      <c r="Q20" s="32"/>
      <c r="R20" s="32"/>
      <c r="S20" s="28"/>
      <c r="T20" s="28"/>
      <c r="U20" s="28"/>
      <c r="V20" s="28"/>
      <c r="W20" s="28"/>
      <c r="X20" s="28"/>
      <c r="Y20" s="28"/>
      <c r="Z20" s="28"/>
      <c r="AA20" s="28"/>
      <c r="AB20" s="28"/>
    </row>
    <row r="21" spans="2:28">
      <c r="B21" s="2">
        <v>45982</v>
      </c>
      <c r="C21" s="37"/>
      <c r="D21" s="37"/>
      <c r="E21" s="42">
        <f t="shared" si="0"/>
        <v>23084150</v>
      </c>
      <c r="F21" s="37"/>
      <c r="G21" s="37"/>
      <c r="H21" s="11">
        <v>-600000</v>
      </c>
      <c r="I21" s="8" t="s">
        <v>230</v>
      </c>
      <c r="J21" s="25"/>
      <c r="K21" s="29"/>
      <c r="L21" s="23"/>
      <c r="M21" s="29"/>
      <c r="N21" s="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</row>
    <row r="22" spans="2:28">
      <c r="B22" s="2">
        <v>45982</v>
      </c>
      <c r="C22" s="37"/>
      <c r="D22" s="37"/>
      <c r="E22" s="42">
        <f t="shared" si="0"/>
        <v>23084150</v>
      </c>
      <c r="F22" s="37"/>
      <c r="G22" s="37"/>
      <c r="H22" s="37">
        <v>-250000</v>
      </c>
      <c r="I22" s="1" t="s">
        <v>229</v>
      </c>
      <c r="J22" s="25"/>
      <c r="K22" s="29"/>
      <c r="L22" s="23"/>
      <c r="M22" s="29"/>
      <c r="N22" s="28"/>
      <c r="O22" s="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</row>
    <row r="23" spans="2:28">
      <c r="B23" s="2">
        <v>45982</v>
      </c>
      <c r="C23" s="11"/>
      <c r="D23" s="11">
        <v>-80000</v>
      </c>
      <c r="E23" s="42">
        <f t="shared" si="0"/>
        <v>23004150</v>
      </c>
      <c r="F23" s="37"/>
      <c r="G23" s="37"/>
      <c r="H23" s="37"/>
      <c r="I23" s="8" t="s">
        <v>228</v>
      </c>
      <c r="J23" s="25"/>
      <c r="K23" s="29"/>
      <c r="L23" s="23"/>
      <c r="M23" s="31"/>
      <c r="N23" s="30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</row>
    <row r="24" spans="2:28">
      <c r="B24" s="2">
        <v>45982</v>
      </c>
      <c r="C24" s="37"/>
      <c r="D24" s="37">
        <v>-150000</v>
      </c>
      <c r="E24" s="42">
        <f t="shared" si="0"/>
        <v>22854150</v>
      </c>
      <c r="F24" s="37"/>
      <c r="G24" s="37"/>
      <c r="H24" s="37"/>
      <c r="I24" s="8" t="s">
        <v>231</v>
      </c>
      <c r="J24" s="25"/>
      <c r="K24" s="29"/>
      <c r="L24" s="29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</row>
    <row r="25" spans="2:28">
      <c r="B25" s="2">
        <v>45985</v>
      </c>
      <c r="C25" s="11"/>
      <c r="D25" s="11"/>
      <c r="E25" s="42">
        <f t="shared" si="0"/>
        <v>22854150</v>
      </c>
      <c r="F25" s="37"/>
      <c r="G25" s="37"/>
      <c r="H25" s="11">
        <v>140000</v>
      </c>
      <c r="I25" s="1" t="s">
        <v>234</v>
      </c>
      <c r="J25" s="25"/>
      <c r="K25" s="29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</row>
    <row r="26" spans="2:28">
      <c r="B26" s="2"/>
      <c r="C26" s="37"/>
      <c r="D26" s="37"/>
      <c r="E26" s="42">
        <f t="shared" si="0"/>
        <v>22854150</v>
      </c>
      <c r="F26" s="37"/>
      <c r="G26" s="37"/>
      <c r="H26" s="10"/>
      <c r="I26" s="8"/>
      <c r="K26" s="29"/>
      <c r="L26" s="30" t="s">
        <v>67</v>
      </c>
      <c r="M26" s="33"/>
      <c r="N26" s="29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</row>
    <row r="27" spans="2:28">
      <c r="B27" s="2"/>
      <c r="C27" s="37"/>
      <c r="D27" s="37"/>
      <c r="E27" s="42">
        <f t="shared" si="0"/>
        <v>22854150</v>
      </c>
      <c r="F27" s="37"/>
      <c r="G27" s="37"/>
      <c r="H27" s="37"/>
      <c r="I27" s="8"/>
      <c r="L27" s="2">
        <v>44810</v>
      </c>
      <c r="M27" s="14">
        <v>10000000</v>
      </c>
      <c r="N27" s="29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</row>
    <row r="28" spans="2:28">
      <c r="B28" s="2"/>
      <c r="C28" s="11"/>
      <c r="D28" s="11"/>
      <c r="E28" s="42">
        <f t="shared" si="0"/>
        <v>22854150</v>
      </c>
      <c r="F28" s="37"/>
      <c r="G28" s="37"/>
      <c r="H28" s="37"/>
      <c r="L28" s="2">
        <v>44883</v>
      </c>
      <c r="M28" s="14">
        <v>5000000</v>
      </c>
      <c r="N28" s="29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</row>
    <row r="29" spans="2:28">
      <c r="B29" s="17"/>
      <c r="C29" s="37"/>
      <c r="D29" s="37"/>
      <c r="E29" s="42">
        <f t="shared" si="0"/>
        <v>22854150</v>
      </c>
      <c r="F29" s="37"/>
      <c r="G29" s="37"/>
      <c r="H29" s="37"/>
      <c r="L29" s="2">
        <v>45138</v>
      </c>
      <c r="M29" s="14">
        <v>25000000</v>
      </c>
      <c r="N29" s="29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</row>
    <row r="30" spans="2:28">
      <c r="B30" s="17"/>
      <c r="C30" s="11"/>
      <c r="D30" s="11"/>
      <c r="E30" s="42">
        <f t="shared" si="0"/>
        <v>22854150</v>
      </c>
      <c r="F30" s="37"/>
      <c r="G30" s="37"/>
      <c r="H30" s="11"/>
      <c r="L30" s="2">
        <v>45341</v>
      </c>
      <c r="M30" s="14">
        <v>10000000</v>
      </c>
      <c r="N30" s="29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</row>
    <row r="31" spans="2:28">
      <c r="B31" s="17"/>
      <c r="C31" s="11"/>
      <c r="D31" s="11"/>
      <c r="E31" s="42">
        <f t="shared" si="0"/>
        <v>22854150</v>
      </c>
      <c r="F31" s="37"/>
      <c r="G31" s="37"/>
      <c r="H31" s="11"/>
      <c r="L31" s="2">
        <v>45372</v>
      </c>
      <c r="M31" s="14">
        <v>6000000</v>
      </c>
      <c r="N31" s="29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</row>
    <row r="32" spans="2:28">
      <c r="B32" s="17"/>
      <c r="C32" s="11"/>
      <c r="D32" s="11"/>
      <c r="E32" s="42">
        <f t="shared" si="0"/>
        <v>22854150</v>
      </c>
      <c r="F32" s="37"/>
      <c r="G32" s="37"/>
      <c r="H32" s="11"/>
      <c r="I32" s="8"/>
      <c r="L32" s="36">
        <v>45398</v>
      </c>
      <c r="M32" s="29">
        <v>4000000</v>
      </c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</row>
    <row r="33" spans="2:28">
      <c r="B33" s="17"/>
      <c r="C33" s="11"/>
      <c r="D33" s="11"/>
      <c r="E33" s="42">
        <f t="shared" si="0"/>
        <v>22854150</v>
      </c>
      <c r="F33" s="37"/>
      <c r="G33" s="37"/>
      <c r="I33" s="8"/>
      <c r="J33" s="14"/>
      <c r="L33" s="2">
        <v>45442</v>
      </c>
      <c r="M33" s="29">
        <v>4000000</v>
      </c>
      <c r="S33" s="28"/>
      <c r="T33" s="28"/>
      <c r="U33" s="28"/>
      <c r="V33" s="28"/>
      <c r="W33" s="28"/>
      <c r="X33" s="28"/>
      <c r="Y33" s="28"/>
      <c r="Z33" s="28"/>
      <c r="AA33" s="28"/>
      <c r="AB33" s="28"/>
    </row>
    <row r="34" spans="2:28">
      <c r="B34" s="17"/>
      <c r="C34" s="37"/>
      <c r="D34" s="37"/>
      <c r="E34" s="42">
        <f t="shared" si="0"/>
        <v>22854150</v>
      </c>
      <c r="F34" s="37"/>
      <c r="G34" s="37"/>
      <c r="H34" s="11"/>
      <c r="I34" s="8"/>
      <c r="J34" s="14"/>
      <c r="L34" s="2">
        <v>45481</v>
      </c>
      <c r="M34" s="25">
        <v>4816000</v>
      </c>
      <c r="S34" s="28"/>
      <c r="T34" s="28"/>
      <c r="U34" s="28"/>
      <c r="V34" s="28"/>
      <c r="W34" s="28"/>
      <c r="X34" s="28"/>
      <c r="Y34" s="28"/>
      <c r="Z34" s="28"/>
      <c r="AA34" s="28"/>
      <c r="AB34" s="28"/>
    </row>
    <row r="35" spans="2:28">
      <c r="B35" s="17"/>
      <c r="C35" s="11"/>
      <c r="D35" s="11"/>
      <c r="E35" s="42">
        <f t="shared" si="0"/>
        <v>22854150</v>
      </c>
      <c r="F35" s="37"/>
      <c r="G35" s="37"/>
      <c r="H35" s="37"/>
      <c r="I35" s="8"/>
      <c r="J35" s="14"/>
      <c r="L35" s="2">
        <v>45565</v>
      </c>
      <c r="M35" s="25">
        <v>1000000</v>
      </c>
      <c r="S35" s="28"/>
      <c r="T35" s="28"/>
      <c r="U35" s="28"/>
      <c r="V35" s="28"/>
      <c r="W35" s="28"/>
      <c r="X35" s="28"/>
      <c r="Y35" s="28"/>
      <c r="Z35" s="28"/>
      <c r="AA35" s="28"/>
      <c r="AB35" s="28"/>
    </row>
    <row r="36" spans="2:28">
      <c r="B36" s="17"/>
      <c r="C36" s="37"/>
      <c r="D36" s="37"/>
      <c r="E36" s="42">
        <f t="shared" si="0"/>
        <v>22854150</v>
      </c>
      <c r="F36" s="37"/>
      <c r="G36" s="37"/>
      <c r="H36" s="37"/>
      <c r="I36" s="8"/>
      <c r="J36" s="14"/>
      <c r="K36" s="29"/>
      <c r="M36" s="26">
        <f>SUM(M27:M35)</f>
        <v>69816000</v>
      </c>
      <c r="S36" s="28"/>
      <c r="T36" s="28"/>
      <c r="U36" s="28"/>
      <c r="V36" s="28"/>
      <c r="W36" s="28"/>
      <c r="X36" s="28"/>
      <c r="Y36" s="28"/>
      <c r="Z36" s="28"/>
      <c r="AA36" s="28"/>
      <c r="AB36" s="28"/>
    </row>
    <row r="37" spans="2:28">
      <c r="B37" s="17"/>
      <c r="C37" s="11"/>
      <c r="D37" s="11"/>
      <c r="E37" s="42">
        <f t="shared" si="0"/>
        <v>22854150</v>
      </c>
      <c r="F37" s="37"/>
      <c r="G37" s="37"/>
      <c r="H37" s="37"/>
      <c r="I37" s="8"/>
      <c r="J37" s="14"/>
      <c r="K37" s="29"/>
      <c r="S37" s="28"/>
      <c r="T37" s="28"/>
      <c r="U37" s="28"/>
      <c r="V37" s="28"/>
      <c r="W37" s="28"/>
      <c r="X37" s="28"/>
      <c r="Y37" s="28"/>
      <c r="Z37" s="28"/>
      <c r="AA37" s="28"/>
      <c r="AB37" s="28"/>
    </row>
    <row r="38" spans="2:28">
      <c r="B38" s="17"/>
      <c r="C38" s="37"/>
      <c r="D38" s="37"/>
      <c r="E38" s="42">
        <f t="shared" si="0"/>
        <v>22854150</v>
      </c>
      <c r="F38" s="37"/>
      <c r="G38" s="37"/>
      <c r="H38" s="37"/>
      <c r="I38" s="8"/>
      <c r="K38" s="28"/>
      <c r="L38" s="2">
        <v>45071</v>
      </c>
      <c r="M38" s="29">
        <v>-203200</v>
      </c>
      <c r="N38" s="1" t="s">
        <v>39</v>
      </c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</row>
    <row r="39" spans="2:28">
      <c r="B39" s="17"/>
      <c r="C39" s="37"/>
      <c r="D39" s="37"/>
      <c r="E39" s="42">
        <f t="shared" si="0"/>
        <v>22854150</v>
      </c>
      <c r="F39" s="37"/>
      <c r="G39" s="37"/>
      <c r="H39" s="37"/>
      <c r="I39" s="8"/>
      <c r="K39" s="28"/>
      <c r="L39" s="2">
        <v>45072</v>
      </c>
      <c r="M39" s="29">
        <v>-200000</v>
      </c>
      <c r="N39" s="1" t="s">
        <v>40</v>
      </c>
      <c r="O39" s="28"/>
      <c r="P39" s="29"/>
      <c r="Q39" s="29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</row>
    <row r="40" spans="2:28">
      <c r="B40" s="17"/>
      <c r="C40" s="37"/>
      <c r="D40" s="37"/>
      <c r="E40" s="42">
        <f t="shared" si="0"/>
        <v>22854150</v>
      </c>
      <c r="F40" s="37"/>
      <c r="G40" s="37"/>
      <c r="H40" s="37"/>
      <c r="I40" s="8"/>
      <c r="K40" s="28"/>
      <c r="L40" s="2">
        <v>45079</v>
      </c>
      <c r="M40" s="29">
        <v>-200000</v>
      </c>
      <c r="N40" s="1" t="s">
        <v>42</v>
      </c>
      <c r="O40" s="28"/>
      <c r="P40" s="29"/>
      <c r="Q40" s="29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</row>
    <row r="41" spans="2:28">
      <c r="B41" s="17"/>
      <c r="C41" s="37"/>
      <c r="D41" s="37"/>
      <c r="E41" s="42">
        <f t="shared" si="0"/>
        <v>22854150</v>
      </c>
      <c r="F41" s="37"/>
      <c r="G41" s="37"/>
      <c r="H41" s="37"/>
      <c r="I41" s="8"/>
      <c r="L41" s="23">
        <v>45170</v>
      </c>
      <c r="M41" s="29">
        <v>-66000</v>
      </c>
      <c r="N41" s="1" t="s">
        <v>49</v>
      </c>
      <c r="O41" s="28"/>
      <c r="P41" s="29"/>
      <c r="Q41" s="29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</row>
    <row r="42" spans="2:28">
      <c r="B42" s="17"/>
      <c r="C42" s="37"/>
      <c r="D42" s="37"/>
      <c r="E42" s="42">
        <f t="shared" si="0"/>
        <v>22854150</v>
      </c>
      <c r="F42" s="37"/>
      <c r="G42" s="37"/>
      <c r="H42" s="37"/>
      <c r="I42" s="8"/>
      <c r="L42" s="28"/>
      <c r="M42" s="28"/>
      <c r="N42" s="28"/>
      <c r="O42" s="28"/>
      <c r="P42" s="28"/>
      <c r="Q42" s="29"/>
      <c r="R42" s="29"/>
      <c r="S42" s="28"/>
      <c r="T42" s="28"/>
      <c r="U42" s="28"/>
      <c r="V42" s="28"/>
      <c r="W42" s="28"/>
      <c r="X42" s="28"/>
      <c r="Y42" s="28"/>
      <c r="Z42" s="28"/>
      <c r="AA42" s="28"/>
      <c r="AB42" s="28"/>
    </row>
    <row r="43" spans="2:28">
      <c r="B43" s="17"/>
      <c r="C43" s="37"/>
      <c r="D43" s="37"/>
      <c r="E43" s="42">
        <f t="shared" si="0"/>
        <v>22854150</v>
      </c>
      <c r="F43" s="37"/>
      <c r="G43" s="37"/>
      <c r="H43" s="37"/>
      <c r="I43" s="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</row>
    <row r="44" spans="2:28">
      <c r="B44" s="17"/>
      <c r="C44" s="37"/>
      <c r="D44" s="37"/>
      <c r="E44" s="42">
        <f t="shared" si="0"/>
        <v>22854150</v>
      </c>
      <c r="F44" s="37"/>
      <c r="G44" s="37"/>
      <c r="H44" s="37"/>
      <c r="I44" s="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</row>
    <row r="45" spans="2:28">
      <c r="B45" s="17"/>
      <c r="C45" s="37"/>
      <c r="D45" s="37"/>
      <c r="E45" s="42">
        <f t="shared" si="0"/>
        <v>22854150</v>
      </c>
      <c r="F45" s="41"/>
      <c r="G45" s="41"/>
      <c r="H45" s="37"/>
      <c r="I45" s="8"/>
      <c r="K45" s="28"/>
      <c r="L45" s="28"/>
      <c r="M45" s="28"/>
      <c r="N45" s="30"/>
      <c r="O45" s="28"/>
      <c r="P45" s="29"/>
      <c r="Q45" s="29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</row>
    <row r="46" spans="2:28">
      <c r="B46" s="17"/>
      <c r="C46" s="37"/>
      <c r="D46" s="37"/>
      <c r="E46" s="42">
        <f t="shared" si="0"/>
        <v>22854150</v>
      </c>
      <c r="F46" s="37"/>
      <c r="G46" s="37"/>
      <c r="H46" s="37"/>
      <c r="I46" s="8"/>
      <c r="K46" s="28"/>
      <c r="L46" s="2">
        <v>45128</v>
      </c>
      <c r="M46" s="29">
        <v>-600000</v>
      </c>
      <c r="N46" s="18" t="s">
        <v>43</v>
      </c>
      <c r="O46" s="28"/>
      <c r="P46" s="29"/>
      <c r="Q46" s="29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</row>
    <row r="47" spans="2:28">
      <c r="B47" s="17"/>
      <c r="C47" s="37"/>
      <c r="D47" s="37"/>
      <c r="E47" s="42">
        <f t="shared" si="0"/>
        <v>22854150</v>
      </c>
      <c r="F47" s="37"/>
      <c r="G47" s="37"/>
      <c r="H47" s="37"/>
      <c r="I47" s="8"/>
      <c r="J47" s="14"/>
      <c r="K47" s="29"/>
      <c r="L47" s="2">
        <v>45134</v>
      </c>
      <c r="M47" s="29">
        <v>-200000</v>
      </c>
      <c r="N47" s="18" t="s">
        <v>44</v>
      </c>
      <c r="P47" s="14"/>
      <c r="R47" s="14"/>
      <c r="S47" s="28"/>
      <c r="T47" s="28"/>
      <c r="U47" s="28"/>
      <c r="V47" s="28"/>
      <c r="W47" s="28"/>
      <c r="X47" s="28"/>
      <c r="Y47" s="28"/>
      <c r="Z47" s="28"/>
      <c r="AA47" s="28"/>
      <c r="AB47" s="28"/>
    </row>
    <row r="48" spans="2:28">
      <c r="B48" s="17"/>
      <c r="C48" s="37"/>
      <c r="D48" s="37"/>
      <c r="E48" s="42">
        <f t="shared" si="0"/>
        <v>22854150</v>
      </c>
      <c r="F48" s="37"/>
      <c r="G48" s="37"/>
      <c r="H48" s="37"/>
      <c r="I48" s="8"/>
      <c r="J48" s="14"/>
      <c r="K48" s="29"/>
      <c r="L48" s="2">
        <v>45160</v>
      </c>
      <c r="M48" s="29">
        <v>-500000</v>
      </c>
      <c r="N48" s="8" t="s">
        <v>45</v>
      </c>
      <c r="P48" s="14"/>
      <c r="Q48" s="4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</row>
    <row r="49" spans="1:28">
      <c r="B49" s="17"/>
      <c r="C49" s="37"/>
      <c r="D49" s="37"/>
      <c r="E49" s="42">
        <f t="shared" si="0"/>
        <v>22854150</v>
      </c>
      <c r="F49" s="37"/>
      <c r="G49" s="37"/>
      <c r="H49" s="37"/>
      <c r="I49" s="8"/>
      <c r="J49" s="14"/>
      <c r="K49" s="29"/>
      <c r="L49" s="2">
        <v>45160</v>
      </c>
      <c r="M49" s="29">
        <v>-500000</v>
      </c>
      <c r="N49" s="8" t="s">
        <v>46</v>
      </c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</row>
    <row r="50" spans="1:28">
      <c r="B50" s="17"/>
      <c r="C50" s="37"/>
      <c r="D50" s="37"/>
      <c r="E50" s="42">
        <f t="shared" si="0"/>
        <v>22854150</v>
      </c>
      <c r="F50" s="37"/>
      <c r="G50" s="37"/>
      <c r="H50" s="37"/>
      <c r="I50" s="8"/>
      <c r="J50" s="14"/>
      <c r="K50" s="29"/>
      <c r="L50" s="23">
        <v>45163</v>
      </c>
      <c r="M50" s="29">
        <v>-480000</v>
      </c>
      <c r="N50" s="28" t="s">
        <v>47</v>
      </c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</row>
    <row r="51" spans="1:28">
      <c r="B51" s="17"/>
      <c r="C51" s="37"/>
      <c r="D51" s="37"/>
      <c r="E51" s="42">
        <f t="shared" si="0"/>
        <v>22854150</v>
      </c>
      <c r="F51" s="37"/>
      <c r="G51" s="37"/>
      <c r="H51" s="37"/>
      <c r="I51" s="8"/>
      <c r="K51" s="28"/>
      <c r="L51" s="23">
        <v>45163</v>
      </c>
      <c r="M51" s="29">
        <v>-9000</v>
      </c>
      <c r="N51" s="8" t="s">
        <v>48</v>
      </c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</row>
    <row r="52" spans="1:28">
      <c r="B52" s="17"/>
      <c r="C52" s="37"/>
      <c r="D52" s="37"/>
      <c r="E52" s="42">
        <f t="shared" si="0"/>
        <v>22854150</v>
      </c>
      <c r="F52" s="37"/>
      <c r="G52" s="37"/>
      <c r="H52" s="37">
        <v>1050000</v>
      </c>
      <c r="I52" s="8" t="s">
        <v>36</v>
      </c>
      <c r="J52" s="1" t="s">
        <v>41</v>
      </c>
      <c r="K52" s="28"/>
      <c r="L52" s="23">
        <v>45170</v>
      </c>
      <c r="M52" s="29">
        <v>-500000</v>
      </c>
      <c r="N52" s="8" t="s">
        <v>50</v>
      </c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</row>
    <row r="53" spans="1:28">
      <c r="B53" s="17"/>
      <c r="C53" s="37"/>
      <c r="D53" s="37"/>
      <c r="E53" s="42">
        <f t="shared" si="0"/>
        <v>22854150</v>
      </c>
      <c r="F53" s="37"/>
      <c r="G53" s="37"/>
      <c r="H53" s="37"/>
      <c r="K53" s="28"/>
      <c r="L53" s="23">
        <v>45173</v>
      </c>
      <c r="M53" s="29">
        <v>-40000</v>
      </c>
      <c r="N53" s="28" t="s">
        <v>47</v>
      </c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</row>
    <row r="54" spans="1:28">
      <c r="B54" s="17"/>
      <c r="C54" s="37"/>
      <c r="D54" s="37"/>
      <c r="E54" s="42">
        <f t="shared" si="0"/>
        <v>22854150</v>
      </c>
      <c r="F54" s="37"/>
      <c r="G54" s="37"/>
      <c r="H54" s="38"/>
      <c r="K54" s="28"/>
      <c r="L54" s="23">
        <v>45173</v>
      </c>
      <c r="M54" s="29">
        <v>-244000</v>
      </c>
      <c r="N54" s="8" t="s">
        <v>51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</row>
    <row r="55" spans="1:28">
      <c r="B55" s="17"/>
      <c r="C55" s="37"/>
      <c r="D55" s="37"/>
      <c r="E55" s="42">
        <f t="shared" si="0"/>
        <v>22854150</v>
      </c>
      <c r="F55" s="37"/>
      <c r="G55" s="37"/>
      <c r="H55" s="38"/>
      <c r="J55" s="8"/>
      <c r="K55" s="28"/>
      <c r="L55" s="23">
        <v>45183</v>
      </c>
      <c r="M55" s="29">
        <v>-140000</v>
      </c>
      <c r="N55" s="13" t="s">
        <v>52</v>
      </c>
      <c r="O55" s="32"/>
      <c r="P55" s="32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</row>
    <row r="56" spans="1:28">
      <c r="B56" s="17"/>
      <c r="C56" s="37"/>
      <c r="D56" s="37"/>
      <c r="E56" s="42">
        <f t="shared" si="0"/>
        <v>22854150</v>
      </c>
      <c r="F56" s="37"/>
      <c r="G56" s="37"/>
      <c r="H56" s="38"/>
      <c r="K56" s="28"/>
      <c r="L56" s="23">
        <v>45194</v>
      </c>
      <c r="M56" s="29">
        <v>-25100</v>
      </c>
      <c r="N56" s="8" t="s">
        <v>53</v>
      </c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</row>
    <row r="57" spans="1:28">
      <c r="B57" s="17"/>
      <c r="C57" s="37"/>
      <c r="D57" s="37"/>
      <c r="E57" s="42">
        <f t="shared" si="0"/>
        <v>22854150</v>
      </c>
      <c r="F57" s="37"/>
      <c r="G57" s="37"/>
      <c r="H57" s="38"/>
      <c r="J57" s="8"/>
      <c r="K57" s="28"/>
      <c r="L57" s="23">
        <v>45230</v>
      </c>
      <c r="M57" s="29">
        <v>-7300</v>
      </c>
      <c r="N57" s="8" t="s">
        <v>54</v>
      </c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</row>
    <row r="58" spans="1:28">
      <c r="B58" s="2"/>
      <c r="C58" s="38"/>
      <c r="D58" s="38"/>
      <c r="E58" s="43">
        <f t="shared" si="0"/>
        <v>22854150</v>
      </c>
      <c r="F58" s="37"/>
      <c r="G58" s="37"/>
      <c r="H58" s="38"/>
      <c r="J58" s="8"/>
      <c r="K58" s="28"/>
      <c r="L58" s="23">
        <v>45233</v>
      </c>
      <c r="M58" s="29">
        <v>-10000</v>
      </c>
      <c r="N58" s="28" t="s">
        <v>55</v>
      </c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</row>
    <row r="59" spans="1:28">
      <c r="B59" s="2"/>
      <c r="C59" s="38"/>
      <c r="D59" s="38"/>
      <c r="E59" s="42">
        <f t="shared" si="0"/>
        <v>22854150</v>
      </c>
      <c r="F59" s="37"/>
      <c r="G59" s="37"/>
      <c r="H59" s="38"/>
      <c r="J59" s="8"/>
      <c r="K59" s="28"/>
      <c r="L59" s="23">
        <v>45233</v>
      </c>
      <c r="M59" s="29">
        <v>-10000</v>
      </c>
      <c r="N59" s="28" t="s">
        <v>55</v>
      </c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</row>
    <row r="60" spans="1:28">
      <c r="B60" s="21"/>
      <c r="C60" s="41"/>
      <c r="D60" s="41"/>
      <c r="E60" s="42">
        <f t="shared" si="0"/>
        <v>22854150</v>
      </c>
      <c r="F60" s="41"/>
      <c r="G60" s="41"/>
      <c r="H60" s="38"/>
      <c r="J60" s="8"/>
      <c r="K60" s="28"/>
      <c r="L60" s="23">
        <v>45233</v>
      </c>
      <c r="M60" s="29">
        <v>-10400</v>
      </c>
      <c r="N60" s="8" t="s">
        <v>57</v>
      </c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</row>
    <row r="61" spans="1:28">
      <c r="B61" s="2"/>
      <c r="C61" s="38"/>
      <c r="D61" s="38"/>
      <c r="E61" s="42">
        <f t="shared" si="0"/>
        <v>22854150</v>
      </c>
      <c r="F61" s="37"/>
      <c r="G61" s="37"/>
      <c r="H61" s="38"/>
      <c r="J61" s="8"/>
      <c r="K61" s="28"/>
      <c r="L61" s="23">
        <v>45239</v>
      </c>
      <c r="M61" s="29">
        <v>-100000</v>
      </c>
      <c r="N61" s="1" t="s">
        <v>58</v>
      </c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</row>
    <row r="62" spans="1:28">
      <c r="B62" s="2"/>
      <c r="C62" s="38"/>
      <c r="D62" s="38"/>
      <c r="E62" s="42">
        <f t="shared" si="0"/>
        <v>22854150</v>
      </c>
      <c r="F62" s="37"/>
      <c r="G62" s="37"/>
      <c r="H62" s="38"/>
      <c r="J62" s="8"/>
      <c r="K62" s="28"/>
      <c r="L62" s="23">
        <v>45251</v>
      </c>
      <c r="M62" s="29">
        <v>-13000</v>
      </c>
      <c r="N62" s="28" t="s">
        <v>55</v>
      </c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</row>
    <row r="63" spans="1:28">
      <c r="A63" s="22"/>
      <c r="B63" s="22"/>
      <c r="C63" s="44"/>
      <c r="D63" s="44">
        <v>-20150</v>
      </c>
      <c r="E63" s="43">
        <f t="shared" si="0"/>
        <v>22834000</v>
      </c>
      <c r="F63" s="44"/>
      <c r="G63" s="44"/>
      <c r="H63" s="44"/>
      <c r="I63" s="22" t="s">
        <v>16</v>
      </c>
      <c r="K63" s="11"/>
      <c r="L63" s="23">
        <v>45254</v>
      </c>
      <c r="M63" s="29">
        <v>-15000</v>
      </c>
      <c r="N63" s="8" t="s">
        <v>56</v>
      </c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</row>
    <row r="64" spans="1:28">
      <c r="B64" s="21"/>
      <c r="C64" s="37"/>
      <c r="D64" s="37"/>
      <c r="E64" s="42">
        <f t="shared" si="0"/>
        <v>22834000</v>
      </c>
      <c r="F64" s="37"/>
      <c r="G64" s="37"/>
      <c r="H64" s="37"/>
      <c r="I64" s="8"/>
      <c r="K64" s="10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</row>
    <row r="65" spans="3:18">
      <c r="C65" s="38"/>
      <c r="D65" s="38">
        <v>-15000000</v>
      </c>
      <c r="E65" s="42">
        <f t="shared" si="0"/>
        <v>7834000</v>
      </c>
      <c r="F65" s="38"/>
      <c r="G65" s="38"/>
      <c r="H65" s="38"/>
      <c r="I65" s="1" t="s">
        <v>226</v>
      </c>
      <c r="K65" s="10"/>
      <c r="L65" s="28"/>
      <c r="M65" s="28"/>
      <c r="N65" s="28"/>
      <c r="O65" s="28"/>
      <c r="P65" s="28"/>
      <c r="Q65" s="28"/>
      <c r="R65" s="28"/>
    </row>
    <row r="66" spans="3:18">
      <c r="C66" s="38"/>
      <c r="D66" s="45">
        <v>-5000000</v>
      </c>
      <c r="E66" s="43">
        <f t="shared" si="0"/>
        <v>2834000</v>
      </c>
      <c r="F66" s="38"/>
      <c r="G66" s="38"/>
      <c r="H66" s="38"/>
      <c r="I66" s="2" t="s">
        <v>38</v>
      </c>
      <c r="L66" s="28"/>
      <c r="M66" s="28"/>
      <c r="N66" s="28"/>
      <c r="O66" s="28"/>
      <c r="P66" s="28"/>
      <c r="Q66" s="28"/>
      <c r="R66" s="28"/>
    </row>
    <row r="67" spans="3:18">
      <c r="C67" s="38"/>
      <c r="D67" s="37"/>
      <c r="E67" s="42">
        <f t="shared" si="0"/>
        <v>2834000</v>
      </c>
      <c r="F67" s="38"/>
      <c r="G67" s="38"/>
      <c r="H67" s="38"/>
      <c r="J67" s="4"/>
      <c r="L67" s="28" t="s">
        <v>59</v>
      </c>
      <c r="M67" s="28"/>
      <c r="N67" s="28"/>
      <c r="O67" s="28"/>
      <c r="P67" s="28"/>
      <c r="Q67" s="28"/>
      <c r="R67" s="28"/>
    </row>
    <row r="68" spans="3:18">
      <c r="C68" s="38"/>
      <c r="D68" s="38"/>
      <c r="E68" s="42">
        <f t="shared" si="0"/>
        <v>2834000</v>
      </c>
      <c r="F68" s="38"/>
      <c r="G68" s="38"/>
      <c r="H68" s="38"/>
      <c r="J68" s="4"/>
      <c r="K68" s="2"/>
      <c r="L68" s="28" t="s">
        <v>62</v>
      </c>
      <c r="M68" s="28">
        <v>24</v>
      </c>
      <c r="N68" s="29">
        <v>100000</v>
      </c>
      <c r="O68" s="29">
        <f>M68*N68</f>
        <v>2400000</v>
      </c>
      <c r="P68" s="28"/>
      <c r="Q68" s="28"/>
      <c r="R68" s="28"/>
    </row>
    <row r="69" spans="3:18">
      <c r="C69" s="38"/>
      <c r="D69" s="38"/>
      <c r="E69" s="43">
        <f t="shared" ref="E69:E70" si="1">E68+C69+D69</f>
        <v>2834000</v>
      </c>
      <c r="F69" s="38"/>
      <c r="G69" s="38"/>
      <c r="H69" s="38"/>
      <c r="J69" s="17"/>
      <c r="K69" s="11"/>
      <c r="L69" s="28" t="s">
        <v>61</v>
      </c>
      <c r="M69" s="28">
        <v>15</v>
      </c>
      <c r="N69" s="29">
        <v>150000</v>
      </c>
      <c r="O69" s="29">
        <f t="shared" ref="O69:O70" si="2">M69*N69</f>
        <v>2250000</v>
      </c>
      <c r="P69" s="28"/>
      <c r="Q69" s="28"/>
      <c r="R69" s="28"/>
    </row>
    <row r="70" spans="3:18">
      <c r="C70" s="38"/>
      <c r="D70" s="38"/>
      <c r="E70" s="42">
        <f t="shared" si="1"/>
        <v>2834000</v>
      </c>
      <c r="F70" s="38"/>
      <c r="G70" s="38"/>
      <c r="H70" s="38"/>
      <c r="J70" s="17"/>
      <c r="K70" s="11"/>
      <c r="L70" s="10" t="s">
        <v>61</v>
      </c>
      <c r="M70" s="1">
        <v>12</v>
      </c>
      <c r="N70" s="29">
        <v>150000</v>
      </c>
      <c r="O70" s="29">
        <f t="shared" si="2"/>
        <v>1800000</v>
      </c>
    </row>
    <row r="71" spans="3:18">
      <c r="C71" s="4"/>
      <c r="D71" s="4"/>
      <c r="E71" s="7"/>
      <c r="F71" s="4"/>
      <c r="G71" s="4"/>
      <c r="H71" s="11"/>
      <c r="I71" s="8"/>
      <c r="J71" s="17"/>
      <c r="K71" s="11"/>
      <c r="L71" s="1" t="s">
        <v>60</v>
      </c>
      <c r="M71" s="1">
        <v>1</v>
      </c>
      <c r="N71" s="14">
        <v>60000</v>
      </c>
      <c r="O71" s="14">
        <f>M71*N71</f>
        <v>60000</v>
      </c>
    </row>
    <row r="72" spans="3:18">
      <c r="C72" s="4"/>
      <c r="D72" s="4"/>
      <c r="E72" s="7"/>
      <c r="F72" s="4"/>
      <c r="G72" s="4"/>
      <c r="H72" s="11"/>
      <c r="J72" s="17"/>
      <c r="K72" s="11"/>
      <c r="O72" s="14">
        <f>SUM(O68:O71)</f>
        <v>6510000</v>
      </c>
    </row>
    <row r="73" spans="3:18">
      <c r="C73" s="4"/>
      <c r="D73" s="4"/>
      <c r="E73" s="7"/>
      <c r="F73" s="4"/>
      <c r="G73" s="4"/>
      <c r="J73" s="17"/>
      <c r="K73" s="11"/>
      <c r="L73" s="14"/>
      <c r="O73" s="14">
        <v>-6000000</v>
      </c>
      <c r="P73" s="2">
        <v>45244</v>
      </c>
      <c r="Q73" s="8" t="s">
        <v>64</v>
      </c>
      <c r="R73" s="8"/>
    </row>
    <row r="74" spans="3:18">
      <c r="C74" s="4"/>
      <c r="D74" s="4"/>
      <c r="E74" s="7"/>
      <c r="F74" s="4"/>
      <c r="G74" s="4"/>
      <c r="J74" s="8"/>
      <c r="K74" s="11"/>
      <c r="L74" s="8"/>
      <c r="M74" s="8"/>
      <c r="O74" s="14">
        <f>SUM(O72:O73)</f>
        <v>510000</v>
      </c>
      <c r="P74" s="1" t="s">
        <v>66</v>
      </c>
    </row>
    <row r="75" spans="3:18">
      <c r="C75" s="4"/>
      <c r="D75" s="4"/>
      <c r="E75" s="7"/>
      <c r="F75" s="4"/>
      <c r="G75" s="4"/>
      <c r="J75" s="8"/>
      <c r="K75" s="11"/>
      <c r="L75" s="10" t="s">
        <v>61</v>
      </c>
      <c r="M75" s="8">
        <v>21</v>
      </c>
      <c r="N75" s="29">
        <v>150000</v>
      </c>
      <c r="O75" s="14">
        <f>M75*N75</f>
        <v>3150000</v>
      </c>
    </row>
    <row r="76" spans="3:18">
      <c r="C76" s="4"/>
      <c r="D76" s="4"/>
      <c r="E76" s="7"/>
      <c r="F76" s="4"/>
      <c r="G76" s="4"/>
      <c r="H76" s="8"/>
      <c r="I76" s="8"/>
      <c r="J76" s="8"/>
      <c r="K76" s="11"/>
      <c r="L76" s="8"/>
      <c r="M76" s="8"/>
      <c r="O76" s="14">
        <f>SUM(O74:O75)</f>
        <v>3660000</v>
      </c>
    </row>
    <row r="77" spans="3:18">
      <c r="E77" s="6"/>
      <c r="H77" s="11"/>
      <c r="I77" s="8"/>
      <c r="J77" s="8"/>
      <c r="K77" s="11"/>
      <c r="L77" s="8"/>
      <c r="M77" s="8"/>
      <c r="O77" s="14">
        <v>-1500000</v>
      </c>
      <c r="P77" s="2">
        <v>45260</v>
      </c>
      <c r="Q77" s="1" t="s">
        <v>29</v>
      </c>
    </row>
    <row r="78" spans="3:18">
      <c r="E78" s="6"/>
      <c r="H78" s="11"/>
      <c r="I78" s="8"/>
      <c r="J78" s="8"/>
      <c r="K78" s="11"/>
      <c r="L78" s="8"/>
      <c r="M78" s="8"/>
      <c r="O78" s="27">
        <f>SUM(O76:O77)</f>
        <v>2160000</v>
      </c>
      <c r="P78" s="13" t="s">
        <v>63</v>
      </c>
    </row>
    <row r="79" spans="3:18">
      <c r="E79" s="6"/>
      <c r="H79" s="11"/>
      <c r="I79" s="8"/>
      <c r="J79" s="8"/>
      <c r="K79" s="11"/>
      <c r="L79" s="8"/>
      <c r="M79" s="8"/>
      <c r="O79" s="14">
        <v>-2160000</v>
      </c>
      <c r="P79" s="2">
        <v>45260</v>
      </c>
      <c r="Q79" s="1" t="s">
        <v>65</v>
      </c>
    </row>
    <row r="80" spans="3:18">
      <c r="H80" s="11"/>
      <c r="I80" s="8"/>
      <c r="J80" s="8"/>
      <c r="K80" s="11"/>
      <c r="L80" s="8"/>
      <c r="M80" s="8"/>
    </row>
    <row r="81" spans="8:13">
      <c r="H81" s="11"/>
      <c r="I81" s="8"/>
      <c r="J81" s="8"/>
      <c r="K81" s="11"/>
      <c r="L81" s="8"/>
      <c r="M81" s="8"/>
    </row>
    <row r="82" spans="8:13">
      <c r="H82" s="11"/>
      <c r="I82" s="8"/>
      <c r="J82" s="17"/>
      <c r="K82" s="11"/>
      <c r="L82" s="8"/>
      <c r="M82" s="8"/>
    </row>
    <row r="83" spans="8:13">
      <c r="H83" s="11"/>
      <c r="I83" s="8"/>
      <c r="J83" s="17"/>
      <c r="K83" s="11"/>
      <c r="L83" s="8"/>
      <c r="M83" s="8"/>
    </row>
    <row r="84" spans="8:13">
      <c r="H84" s="11"/>
      <c r="I84" s="8"/>
      <c r="J84" s="17"/>
      <c r="K84" s="11"/>
      <c r="L84" s="8"/>
      <c r="M84" s="8"/>
    </row>
    <row r="85" spans="8:13">
      <c r="H85" s="11"/>
      <c r="I85" s="8"/>
      <c r="J85" s="17"/>
      <c r="K85" s="11"/>
      <c r="L85" s="8"/>
      <c r="M85" s="8"/>
    </row>
    <row r="86" spans="8:13">
      <c r="H86" s="11"/>
      <c r="I86" s="8"/>
      <c r="J86" s="17"/>
      <c r="K86" s="11"/>
      <c r="L86" s="8"/>
      <c r="M86" s="8"/>
    </row>
    <row r="87" spans="8:13">
      <c r="H87" s="11"/>
      <c r="I87" s="8"/>
      <c r="J87" s="17"/>
      <c r="K87" s="11"/>
      <c r="L87" s="8"/>
      <c r="M87" s="8"/>
    </row>
    <row r="88" spans="8:13">
      <c r="H88" s="11"/>
      <c r="I88" s="8"/>
      <c r="J88" s="17"/>
      <c r="K88" s="11"/>
      <c r="L88" s="8"/>
      <c r="M88" s="8"/>
    </row>
    <row r="89" spans="8:13">
      <c r="H89" s="11"/>
      <c r="I89" s="8"/>
      <c r="J89" s="17"/>
      <c r="K89" s="11"/>
      <c r="L89" s="8"/>
      <c r="M89" s="8"/>
    </row>
    <row r="90" spans="8:13">
      <c r="H90" s="11"/>
      <c r="I90" s="8"/>
      <c r="J90" s="17"/>
      <c r="K90" s="8"/>
      <c r="L90" s="8"/>
      <c r="M90" s="8"/>
    </row>
    <row r="91" spans="8:13">
      <c r="H91" s="11"/>
      <c r="I91" s="8"/>
      <c r="J91" s="17"/>
      <c r="K91" s="11"/>
      <c r="L91" s="8"/>
      <c r="M91" s="8"/>
    </row>
    <row r="92" spans="8:13">
      <c r="H92" s="11"/>
      <c r="I92" s="8"/>
      <c r="J92" s="17"/>
      <c r="K92" s="11"/>
      <c r="L92" s="8"/>
      <c r="M92" s="8"/>
    </row>
    <row r="93" spans="8:13">
      <c r="H93" s="11"/>
      <c r="I93" s="8"/>
      <c r="J93" s="17"/>
      <c r="K93" s="11"/>
      <c r="L93" s="8"/>
      <c r="M93" s="8"/>
    </row>
    <row r="94" spans="8:13">
      <c r="H94" s="11"/>
      <c r="I94" s="8"/>
      <c r="J94" s="17"/>
      <c r="K94" s="11"/>
      <c r="L94" s="8"/>
      <c r="M94" s="8"/>
    </row>
    <row r="95" spans="8:13">
      <c r="H95" s="11"/>
      <c r="I95" s="8"/>
      <c r="J95" s="17"/>
      <c r="K95" s="19"/>
      <c r="L95" s="24"/>
      <c r="M95" s="8"/>
    </row>
    <row r="96" spans="8:13">
      <c r="H96" s="11"/>
      <c r="I96" s="8"/>
      <c r="J96" s="17"/>
      <c r="K96" s="19"/>
      <c r="L96" s="34"/>
      <c r="M96" s="8"/>
    </row>
    <row r="97" spans="8:13">
      <c r="H97" s="11"/>
      <c r="I97" s="8"/>
      <c r="J97" s="17"/>
      <c r="K97" s="11"/>
      <c r="L97" s="8"/>
      <c r="M97" s="8"/>
    </row>
    <row r="98" spans="8:13">
      <c r="H98" s="11"/>
      <c r="I98" s="8"/>
      <c r="J98" s="17"/>
      <c r="K98" s="11"/>
      <c r="L98" s="8"/>
      <c r="M98" s="8"/>
    </row>
    <row r="99" spans="8:13">
      <c r="H99" s="11"/>
      <c r="I99" s="8"/>
      <c r="J99" s="17"/>
      <c r="K99" s="8"/>
      <c r="L99" s="8"/>
      <c r="M99" s="8"/>
    </row>
    <row r="100" spans="8:13">
      <c r="H100" s="8"/>
      <c r="I100" s="8"/>
      <c r="J100" s="8"/>
      <c r="K100" s="8"/>
      <c r="L100" s="8"/>
      <c r="M100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0125</vt:lpstr>
      <vt:lpstr>0225</vt:lpstr>
      <vt:lpstr>0325</vt:lpstr>
      <vt:lpstr>0425</vt:lpstr>
      <vt:lpstr>0525</vt:lpstr>
      <vt:lpstr>0625</vt:lpstr>
      <vt:lpstr>0725</vt:lpstr>
      <vt:lpstr>0825</vt:lpstr>
      <vt:lpstr>0925</vt:lpstr>
      <vt:lpstr>1025</vt:lpstr>
      <vt:lpstr>1125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METALTRONICOS</cp:lastModifiedBy>
  <dcterms:created xsi:type="dcterms:W3CDTF">2017-01-13T13:42:33Z</dcterms:created>
  <dcterms:modified xsi:type="dcterms:W3CDTF">2025-11-24T17:22:06Z</dcterms:modified>
</cp:coreProperties>
</file>