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drawings/drawing97.xml" ContentType="application/vnd.openxmlformats-officedocument.drawing+xml"/>
  <Override PartName="/xl/worksheets/sheet13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drawings/drawing39.xml" ContentType="application/vnd.openxmlformats-officedocument.drawing+xml"/>
  <Override PartName="/xl/drawings/drawing86.xml" ContentType="application/vnd.openxmlformats-officedocument.drawing+xml"/>
  <Override PartName="/xl/worksheets/sheet139.xml" ContentType="application/vnd.openxmlformats-officedocument.spreadsheetml.worksheet+xml"/>
  <Override PartName="/xl/drawings/drawing17.xml" ContentType="application/vnd.openxmlformats-officedocument.drawing+xml"/>
  <Override PartName="/xl/drawings/drawing28.xml" ContentType="application/vnd.openxmlformats-officedocument.drawing+xml"/>
  <Override PartName="/xl/drawings/drawing64.xml" ContentType="application/vnd.openxmlformats-officedocument.drawing+xml"/>
  <Override PartName="/xl/drawings/drawing75.xml" ContentType="application/vnd.openxmlformats-officedocument.drawing+xml"/>
  <Override PartName="/xl/drawings/drawing146.xml" ContentType="application/vnd.openxmlformats-officedocument.drawing+xml"/>
  <Default Extension="xml" ContentType="application/xml"/>
  <Override PartName="/xl/worksheets/sheet128.xml" ContentType="application/vnd.openxmlformats-officedocument.spreadsheetml.worksheet+xml"/>
  <Override PartName="/xl/drawings/drawing2.xml" ContentType="application/vnd.openxmlformats-officedocument.drawing+xml"/>
  <Override PartName="/xl/drawings/drawing53.xml" ContentType="application/vnd.openxmlformats-officedocument.drawing+xml"/>
  <Override PartName="/xl/drawings/drawing135.xml" ContentType="application/vnd.openxmlformats-officedocument.drawing+xml"/>
  <Override PartName="/xl/worksheets/sheet3.xml" ContentType="application/vnd.openxmlformats-officedocument.spreadsheetml.worksheet+xml"/>
  <Override PartName="/xl/worksheets/sheet98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64.xml" ContentType="application/vnd.openxmlformats-officedocument.spreadsheetml.worksheet+xml"/>
  <Override PartName="/xl/drawings/drawing42.xml" ContentType="application/vnd.openxmlformats-officedocument.drawing+xml"/>
  <Override PartName="/xl/drawings/drawing113.xml" ContentType="application/vnd.openxmlformats-officedocument.drawing+xml"/>
  <Override PartName="/xl/drawings/drawing124.xml" ContentType="application/vnd.openxmlformats-officedocument.drawing+xml"/>
  <Override PartName="/xl/worksheets/sheet87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53.xml" ContentType="application/vnd.openxmlformats-officedocument.spreadsheetml.worksheet+xml"/>
  <Override PartName="/xl/drawings/drawing20.xml" ContentType="application/vnd.openxmlformats-officedocument.drawing+xml"/>
  <Override PartName="/xl/drawings/drawing31.xml" ContentType="application/vnd.openxmlformats-officedocument.drawing+xml"/>
  <Override PartName="/xl/drawings/drawing102.xml" ContentType="application/vnd.openxmlformats-officedocument.drawing+xml"/>
  <Override PartName="/xl/worksheets/sheet29.xml" ContentType="application/vnd.openxmlformats-officedocument.spreadsheetml.worksheet+xml"/>
  <Override PartName="/xl/worksheets/sheet76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8.xml" ContentType="application/vnd.openxmlformats-officedocument.spreadsheetml.worksheet+xml"/>
  <Override PartName="/xl/worksheets/sheet54.xml" ContentType="application/vnd.openxmlformats-officedocument.spreadsheetml.worksheet+xml"/>
  <Override PartName="/xl/worksheets/sheet65.xml" ContentType="application/vnd.openxmlformats-officedocument.spreadsheetml.worksheet+xml"/>
  <Override PartName="/xl/worksheets/sheet120.xml" ContentType="application/vnd.openxmlformats-officedocument.spreadsheetml.worksheet+xml"/>
  <Override PartName="/xl/worksheets/sheet43.xml" ContentType="application/vnd.openxmlformats-officedocument.spreadsheetml.worksheet+xml"/>
  <Override PartName="/xl/worksheets/sheet90.xml" ContentType="application/vnd.openxmlformats-officedocument.spreadsheetml.worksheet+xml"/>
  <Default Extension="png" ContentType="image/png"/>
  <Override PartName="/xl/drawings/drawing69.xml" ContentType="application/vnd.openxmlformats-officedocument.drawing+xml"/>
  <Override PartName="/xl/worksheets/sheet32.xml" ContentType="application/vnd.openxmlformats-officedocument.spreadsheetml.worksheet+xml"/>
  <Override PartName="/xl/drawings/drawing7.xml" ContentType="application/vnd.openxmlformats-officedocument.drawing+xml"/>
  <Override PartName="/xl/drawings/drawing58.xml" ContentType="application/vnd.openxmlformats-officedocument.drawing+xml"/>
  <Override PartName="/xl/drawings/drawing129.xml" ContentType="application/vnd.openxmlformats-officedocument.drawing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worksheets/sheet158.xml" ContentType="application/vnd.openxmlformats-officedocument.spreadsheetml.worksheet+xml"/>
  <Override PartName="/xl/drawings/drawing36.xml" ContentType="application/vnd.openxmlformats-officedocument.drawing+xml"/>
  <Override PartName="/xl/drawings/drawing47.xml" ContentType="application/vnd.openxmlformats-officedocument.drawing+xml"/>
  <Override PartName="/xl/drawings/drawing83.xml" ContentType="application/vnd.openxmlformats-officedocument.drawing+xml"/>
  <Override PartName="/xl/drawings/drawing94.xml" ContentType="application/vnd.openxmlformats-officedocument.drawing+xml"/>
  <Override PartName="/xl/drawings/drawing118.xml" ContentType="application/vnd.openxmlformats-officedocument.drawing+xml"/>
  <Override PartName="/xl/worksheets/sheet10.xml" ContentType="application/vnd.openxmlformats-officedocument.spreadsheetml.worksheet+xml"/>
  <Override PartName="/xl/worksheets/sheet147.xml" ContentType="application/vnd.openxmlformats-officedocument.spreadsheetml.worksheet+xml"/>
  <Override PartName="/xl/drawings/drawing25.xml" ContentType="application/vnd.openxmlformats-officedocument.drawing+xml"/>
  <Override PartName="/xl/drawings/drawing72.xml" ContentType="application/vnd.openxmlformats-officedocument.drawing+xml"/>
  <Override PartName="/xl/drawings/drawing107.xml" ContentType="application/vnd.openxmlformats-officedocument.drawing+xml"/>
  <Override PartName="/xl/drawings/drawing143.xml" ContentType="application/vnd.openxmlformats-officedocument.drawing+xml"/>
  <Override PartName="/xl/drawings/drawing154.xml" ContentType="application/vnd.openxmlformats-officedocument.drawing+xml"/>
  <Override PartName="/docProps/app.xml" ContentType="application/vnd.openxmlformats-officedocument.extended-properties+xml"/>
  <Override PartName="/xl/worksheets/sheet136.xml" ContentType="application/vnd.openxmlformats-officedocument.spreadsheetml.worksheet+xml"/>
  <Override PartName="/xl/drawings/drawing14.xml" ContentType="application/vnd.openxmlformats-officedocument.drawing+xml"/>
  <Override PartName="/xl/drawings/drawing61.xml" ContentType="application/vnd.openxmlformats-officedocument.drawing+xml"/>
  <Override PartName="/xl/drawings/drawing132.xml" ContentType="application/vnd.openxmlformats-officedocument.drawing+xml"/>
  <Override PartName="/xl/worksheets/sheet59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61.xml" ContentType="application/vnd.openxmlformats-officedocument.spreadsheetml.worksheet+xml"/>
  <Override PartName="/xl/drawings/drawing50.xml" ContentType="application/vnd.openxmlformats-officedocument.drawing+xml"/>
  <Override PartName="/xl/drawings/drawing121.xml" ContentType="application/vnd.openxmlformats-officedocument.drawing+xml"/>
  <Override PartName="/xl/calcChain.xml" ContentType="application/vnd.openxmlformats-officedocument.spreadsheetml.calcChain+xml"/>
  <Override PartName="/xl/worksheets/sheet48.xml" ContentType="application/vnd.openxmlformats-officedocument.spreadsheetml.worksheet+xml"/>
  <Override PartName="/xl/worksheets/sheet95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50.xml" ContentType="application/vnd.openxmlformats-officedocument.spreadsheetml.worksheet+xml"/>
  <Override PartName="/xl/drawings/drawing110.xml" ContentType="application/vnd.openxmlformats-officedocument.drawing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drawings/drawing99.xml" ContentType="application/vnd.openxmlformats-officedocument.drawing+xml"/>
  <Override PartName="/xl/worksheets/sheet15.xml" ContentType="application/vnd.openxmlformats-officedocument.spreadsheetml.worksheet+xml"/>
  <Override PartName="/xl/worksheets/sheet62.xml" ContentType="application/vnd.openxmlformats-officedocument.spreadsheetml.worksheet+xml"/>
  <Override PartName="/xl/drawings/drawing88.xml" ContentType="application/vnd.openxmlformats-officedocument.drawing+xml"/>
  <Override PartName="/xl/worksheets/sheet51.xml" ContentType="application/vnd.openxmlformats-officedocument.spreadsheetml.worksheet+xml"/>
  <Override PartName="/xl/drawings/drawing19.xml" ContentType="application/vnd.openxmlformats-officedocument.drawing+xml"/>
  <Override PartName="/xl/drawings/drawing66.xml" ContentType="application/vnd.openxmlformats-officedocument.drawing+xml"/>
  <Override PartName="/xl/drawings/drawing77.xml" ContentType="application/vnd.openxmlformats-officedocument.drawing+xml"/>
  <Override PartName="/xl/drawings/drawing148.xml" ContentType="application/vnd.openxmlformats-officedocument.drawing+xml"/>
  <Override PartName="/xl/worksheets/sheet40.xml" ContentType="application/vnd.openxmlformats-officedocument.spreadsheetml.worksheet+xml"/>
  <Override PartName="/xl/drawings/drawing4.xml" ContentType="application/vnd.openxmlformats-officedocument.drawing+xml"/>
  <Override PartName="/xl/drawings/drawing55.xml" ContentType="application/vnd.openxmlformats-officedocument.drawing+xml"/>
  <Override PartName="/xl/drawings/drawing137.xml" ContentType="application/vnd.openxmlformats-officedocument.drawing+xml"/>
  <Override PartName="/xl/worksheets/sheet5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66.xml" ContentType="application/vnd.openxmlformats-officedocument.spreadsheetml.worksheet+xml"/>
  <Override PartName="/xl/drawings/drawing44.xml" ContentType="application/vnd.openxmlformats-officedocument.drawing+xml"/>
  <Override PartName="/xl/drawings/drawing91.xml" ContentType="application/vnd.openxmlformats-officedocument.drawing+xml"/>
  <Override PartName="/xl/drawings/drawing115.xml" ContentType="application/vnd.openxmlformats-officedocument.drawing+xml"/>
  <Override PartName="/xl/drawings/drawing126.xml" ContentType="application/vnd.openxmlformats-officedocument.drawing+xml"/>
  <Override PartName="/xl/worksheets/sheet89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55.xml" ContentType="application/vnd.openxmlformats-officedocument.spreadsheetml.worksheet+xml"/>
  <Override PartName="/xl/drawings/drawing22.xml" ContentType="application/vnd.openxmlformats-officedocument.drawing+xml"/>
  <Override PartName="/xl/drawings/drawing33.xml" ContentType="application/vnd.openxmlformats-officedocument.drawing+xml"/>
  <Override PartName="/xl/drawings/drawing80.xml" ContentType="application/vnd.openxmlformats-officedocument.drawing+xml"/>
  <Override PartName="/xl/drawings/drawing104.xml" ContentType="application/vnd.openxmlformats-officedocument.drawing+xml"/>
  <Override PartName="/xl/drawings/drawing151.xml" ContentType="application/vnd.openxmlformats-officedocument.drawing+xml"/>
  <Override PartName="/xl/worksheets/sheet78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44.xml" ContentType="application/vnd.openxmlformats-officedocument.spreadsheetml.worksheet+xml"/>
  <Override PartName="/xl/drawings/drawing11.xml" ContentType="application/vnd.openxmlformats-officedocument.drawing+xml"/>
  <Override PartName="/xl/drawings/drawing140.xml" ContentType="application/vnd.openxmlformats-officedocument.drawing+xml"/>
  <Override PartName="/xl/worksheets/sheet67.xml" ContentType="application/vnd.openxmlformats-officedocument.spreadsheetml.worksheet+xml"/>
  <Override PartName="/xl/worksheets/sheet122.xml" ContentType="application/vnd.openxmlformats-officedocument.spreadsheetml.worksheet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worksheets/sheet92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81.xml" ContentType="application/vnd.openxmlformats-officedocument.spreadsheetml.worksheet+xml"/>
  <Override PartName="/xl/worksheets/sheet100.xml" ContentType="application/vnd.openxmlformats-officedocument.spreadsheetml.worksheet+xml"/>
  <Override PartName="/xl/drawings/drawing9.xml" ContentType="application/vnd.openxmlformats-officedocument.drawing+xml"/>
  <Override PartName="/xl/drawings/drawing78.xml" ContentType="application/vnd.openxmlformats-officedocument.drawing+xml"/>
  <Override PartName="/xl/worksheets/sheet23.xml" ContentType="application/vnd.openxmlformats-officedocument.spreadsheetml.worksheet+xml"/>
  <Override PartName="/xl/worksheets/sheet41.xml" ContentType="application/vnd.openxmlformats-officedocument.spreadsheetml.worksheet+xml"/>
  <Override PartName="/xl/worksheets/sheet70.xml" ContentType="application/vnd.openxmlformats-officedocument.spreadsheetml.worksheet+xml"/>
  <Override PartName="/xl/drawings/drawing38.xml" ContentType="application/vnd.openxmlformats-officedocument.drawing+xml"/>
  <Override PartName="/xl/drawings/drawing49.xml" ContentType="application/vnd.openxmlformats-officedocument.drawing+xml"/>
  <Override PartName="/xl/drawings/drawing67.xml" ContentType="application/vnd.openxmlformats-officedocument.drawing+xml"/>
  <Override PartName="/xl/drawings/drawing85.xml" ContentType="application/vnd.openxmlformats-officedocument.drawing+xml"/>
  <Override PartName="/xl/drawings/drawing96.xml" ContentType="application/vnd.openxmlformats-officedocument.drawing+xml"/>
  <Override PartName="/xl/drawings/drawing138.xml" ContentType="application/vnd.openxmlformats-officedocument.drawing+xml"/>
  <Override PartName="/xl/drawings/drawing149.xml" ContentType="application/vnd.openxmlformats-officedocument.drawing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worksheets/sheet149.xml" ContentType="application/vnd.openxmlformats-officedocument.spreadsheetml.worksheet+xml"/>
  <Default Extension="jpeg" ContentType="image/jpeg"/>
  <Override PartName="/xl/drawings/drawing5.xml" ContentType="application/vnd.openxmlformats-officedocument.drawing+xml"/>
  <Override PartName="/xl/drawings/drawing27.xml" ContentType="application/vnd.openxmlformats-officedocument.drawing+xml"/>
  <Override PartName="/xl/drawings/drawing45.xml" ContentType="application/vnd.openxmlformats-officedocument.drawing+xml"/>
  <Override PartName="/xl/drawings/drawing56.xml" ContentType="application/vnd.openxmlformats-officedocument.drawing+xml"/>
  <Override PartName="/xl/drawings/drawing74.xml" ContentType="application/vnd.openxmlformats-officedocument.drawing+xml"/>
  <Override PartName="/xl/drawings/drawing92.xml" ContentType="application/vnd.openxmlformats-officedocument.drawing+xml"/>
  <Override PartName="/xl/drawings/drawing109.xml" ContentType="application/vnd.openxmlformats-officedocument.drawing+xml"/>
  <Override PartName="/xl/drawings/drawing127.xml" ContentType="application/vnd.openxmlformats-officedocument.drawing+xml"/>
  <Override PartName="/xl/drawings/drawing156.xml" ContentType="application/vnd.openxmlformats-officedocument.drawing+xml"/>
  <Override PartName="/xl/worksheets/sheet109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56.xml" ContentType="application/vnd.openxmlformats-officedocument.spreadsheetml.worksheet+xml"/>
  <Override PartName="/xl/drawings/drawing16.xml" ContentType="application/vnd.openxmlformats-officedocument.drawing+xml"/>
  <Override PartName="/xl/drawings/drawing34.xml" ContentType="application/vnd.openxmlformats-officedocument.drawing+xml"/>
  <Override PartName="/xl/drawings/drawing63.xml" ContentType="application/vnd.openxmlformats-officedocument.drawing+xml"/>
  <Override PartName="/xl/drawings/drawing81.xml" ContentType="application/vnd.openxmlformats-officedocument.drawing+xml"/>
  <Override PartName="/xl/drawings/drawing116.xml" ContentType="application/vnd.openxmlformats-officedocument.drawing+xml"/>
  <Override PartName="/xl/drawings/drawing134.xml" ContentType="application/vnd.openxmlformats-officedocument.drawing+xml"/>
  <Override PartName="/xl/drawings/drawing145.xml" ContentType="application/vnd.openxmlformats-officedocument.drawing+xml"/>
  <Override PartName="/xl/worksheets/sheet2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45.xml" ContentType="application/vnd.openxmlformats-officedocument.spreadsheetml.worksheet+xml"/>
  <Override PartName="/xl/drawings/drawing1.xml" ContentType="application/vnd.openxmlformats-officedocument.drawing+xml"/>
  <Override PartName="/xl/drawings/drawing23.xml" ContentType="application/vnd.openxmlformats-officedocument.drawing+xml"/>
  <Override PartName="/xl/drawings/drawing41.xml" ContentType="application/vnd.openxmlformats-officedocument.drawing+xml"/>
  <Override PartName="/xl/drawings/drawing52.xml" ContentType="application/vnd.openxmlformats-officedocument.drawing+xml"/>
  <Override PartName="/xl/drawings/drawing70.xml" ContentType="application/vnd.openxmlformats-officedocument.drawing+xml"/>
  <Override PartName="/xl/drawings/drawing105.xml" ContentType="application/vnd.openxmlformats-officedocument.drawing+xml"/>
  <Override PartName="/xl/drawings/drawing123.xml" ContentType="application/vnd.openxmlformats-officedocument.drawing+xml"/>
  <Override PartName="/xl/drawings/drawing141.xml" ContentType="application/vnd.openxmlformats-officedocument.drawing+xml"/>
  <Override PartName="/xl/drawings/drawing152.xml" ContentType="application/vnd.openxmlformats-officedocument.drawing+xml"/>
  <Override PartName="/xl/worksheets/sheet68.xml" ContentType="application/vnd.openxmlformats-officedocument.spreadsheetml.worksheet+xml"/>
  <Override PartName="/xl/worksheets/sheet79.xml" ContentType="application/vnd.openxmlformats-officedocument.spreadsheetml.worksheet+xml"/>
  <Override PartName="/xl/worksheets/sheet97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63.xml" ContentType="application/vnd.openxmlformats-officedocument.spreadsheetml.worksheet+xml"/>
  <Override PartName="/xl/drawings/drawing12.xml" ContentType="application/vnd.openxmlformats-officedocument.drawing+xml"/>
  <Override PartName="/xl/drawings/drawing30.xml" ContentType="application/vnd.openxmlformats-officedocument.drawing+xml"/>
  <Override PartName="/xl/drawings/drawing112.xml" ContentType="application/vnd.openxmlformats-officedocument.drawing+xml"/>
  <Override PartName="/xl/drawings/drawing130.xml" ContentType="application/vnd.openxmlformats-officedocument.drawing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57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41.xml" ContentType="application/vnd.openxmlformats-officedocument.spreadsheetml.worksheet+xml"/>
  <Override PartName="/xl/drawings/drawing101.xml" ContentType="application/vnd.openxmlformats-officedocument.drawing+xml"/>
  <Override PartName="/xl/worksheets/sheet17.xml" ContentType="application/vnd.openxmlformats-officedocument.spreadsheetml.worksheet+xml"/>
  <Override PartName="/xl/worksheets/sheet46.xml" ContentType="application/vnd.openxmlformats-officedocument.spreadsheetml.worksheet+xml"/>
  <Override PartName="/xl/worksheets/sheet64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30.xml" ContentType="application/vnd.openxmlformats-officedocument.spreadsheetml.worksheet+xml"/>
  <Override PartName="/xl/worksheets/sheet53.xml" ContentType="application/vnd.openxmlformats-officedocument.spreadsheetml.worksheet+xml"/>
  <Override PartName="/xl/drawings/drawing68.xml" ContentType="application/vnd.openxmlformats-officedocument.drawing+xml"/>
  <Override PartName="/xl/drawings/drawing79.xml" ContentType="application/vnd.openxmlformats-officedocument.drawing+xml"/>
  <Override PartName="/xl/worksheets/sheet42.xml" ContentType="application/vnd.openxmlformats-officedocument.spreadsheetml.worksheet+xml"/>
  <Override PartName="/xl/drawings/drawing6.xml" ContentType="application/vnd.openxmlformats-officedocument.drawing+xml"/>
  <Override PartName="/xl/drawings/drawing57.xml" ContentType="application/vnd.openxmlformats-officedocument.drawing+xml"/>
  <Override PartName="/xl/drawings/drawing139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drawings/drawing46.xml" ContentType="application/vnd.openxmlformats-officedocument.drawing+xml"/>
  <Override PartName="/xl/drawings/drawing93.xml" ContentType="application/vnd.openxmlformats-officedocument.drawing+xml"/>
  <Override PartName="/xl/drawings/drawing117.xml" ContentType="application/vnd.openxmlformats-officedocument.drawing+xml"/>
  <Override PartName="/xl/drawings/drawing128.xml" ContentType="application/vnd.openxmlformats-officedocument.drawing+xml"/>
  <Override PartName="/xl/worksheets/sheet157.xml" ContentType="application/vnd.openxmlformats-officedocument.spreadsheetml.worksheet+xml"/>
  <Override PartName="/xl/drawings/drawing35.xml" ContentType="application/vnd.openxmlformats-officedocument.drawing+xml"/>
  <Override PartName="/xl/drawings/drawing82.xml" ContentType="application/vnd.openxmlformats-officedocument.drawing+xml"/>
  <Override PartName="/xl/drawings/drawing106.xml" ContentType="application/vnd.openxmlformats-officedocument.drawing+xml"/>
  <Override PartName="/xl/drawings/drawing153.xml" ContentType="application/vnd.openxmlformats-officedocument.drawing+xml"/>
  <Override PartName="/xl/worksheets/sheet135.xml" ContentType="application/vnd.openxmlformats-officedocument.spreadsheetml.worksheet+xml"/>
  <Override PartName="/xl/worksheets/sheet146.xml" ContentType="application/vnd.openxmlformats-officedocument.spreadsheetml.worksheet+xml"/>
  <Override PartName="/xl/drawings/drawing13.xml" ContentType="application/vnd.openxmlformats-officedocument.drawing+xml"/>
  <Override PartName="/xl/drawings/drawing24.xml" ContentType="application/vnd.openxmlformats-officedocument.drawing+xml"/>
  <Override PartName="/xl/drawings/drawing60.xml" ContentType="application/vnd.openxmlformats-officedocument.drawing+xml"/>
  <Override PartName="/xl/drawings/drawing71.xml" ContentType="application/vnd.openxmlformats-officedocument.drawing+xml"/>
  <Override PartName="/xl/drawings/drawing142.xml" ContentType="application/vnd.openxmlformats-officedocument.drawing+xml"/>
  <Override PartName="/xl/worksheets/sheet69.xml" ContentType="application/vnd.openxmlformats-officedocument.spreadsheetml.worksheet+xml"/>
  <Override PartName="/xl/worksheets/sheet124.xml" ContentType="application/vnd.openxmlformats-officedocument.spreadsheetml.worksheet+xml"/>
  <Override PartName="/xl/drawings/drawing120.xml" ContentType="application/vnd.openxmlformats-officedocument.drawing+xml"/>
  <Override PartName="/xl/drawings/drawing131.xml" ContentType="application/vnd.openxmlformats-officedocument.drawing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94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60.xml" ContentType="application/vnd.openxmlformats-officedocument.spreadsheetml.worksheet+xml"/>
  <Override PartName="/xl/sharedStrings.xml" ContentType="application/vnd.openxmlformats-officedocument.spreadsheetml.sharedStrings+xml"/>
  <Override PartName="/xl/worksheets/sheet36.xml" ContentType="application/vnd.openxmlformats-officedocument.spreadsheetml.worksheet+xml"/>
  <Override PartName="/xl/worksheets/sheet83.xml" ContentType="application/vnd.openxmlformats-officedocument.spreadsheetml.worksheet+xml"/>
  <Override PartName="/xl/worksheets/sheet102.xml" ContentType="application/vnd.openxmlformats-officedocument.spreadsheetml.worksheet+xml"/>
  <Override PartName="/xl/worksheets/sheet25.xml" ContentType="application/vnd.openxmlformats-officedocument.spreadsheetml.worksheet+xml"/>
  <Override PartName="/xl/worksheets/sheet72.xml" ContentType="application/vnd.openxmlformats-officedocument.spreadsheetml.worksheet+xml"/>
  <Default Extension="bin" ContentType="application/vnd.openxmlformats-officedocument.spreadsheetml.printerSettings"/>
  <Override PartName="/xl/drawings/drawing87.xml" ContentType="application/vnd.openxmlformats-officedocument.drawing+xml"/>
  <Override PartName="/xl/drawings/drawing98.xml" ContentType="application/vnd.openxmlformats-officedocument.drawing+xml"/>
  <Override PartName="/xl/worksheets/sheet14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drawings/drawing29.xml" ContentType="application/vnd.openxmlformats-officedocument.drawing+xml"/>
  <Override PartName="/xl/drawings/drawing76.xml" ContentType="application/vnd.openxmlformats-officedocument.drawing+xml"/>
  <Override PartName="/xl/drawings/drawing18.xml" ContentType="application/vnd.openxmlformats-officedocument.drawing+xml"/>
  <Override PartName="/xl/drawings/drawing65.xml" ContentType="application/vnd.openxmlformats-officedocument.drawing+xml"/>
  <Override PartName="/xl/drawings/drawing136.xml" ContentType="application/vnd.openxmlformats-officedocument.drawing+xml"/>
  <Override PartName="/xl/drawings/drawing147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29.xml" ContentType="application/vnd.openxmlformats-officedocument.spreadsheetml.worksheet+xml"/>
  <Override PartName="/xl/drawings/drawing3.xml" ContentType="application/vnd.openxmlformats-officedocument.drawing+xml"/>
  <Override PartName="/xl/drawings/drawing43.xml" ContentType="application/vnd.openxmlformats-officedocument.drawing+xml"/>
  <Override PartName="/xl/drawings/drawing54.xml" ContentType="application/vnd.openxmlformats-officedocument.drawing+xml"/>
  <Override PartName="/xl/drawings/drawing90.xml" ContentType="application/vnd.openxmlformats-officedocument.drawing+xml"/>
  <Override PartName="/xl/drawings/drawing125.xml" ContentType="application/vnd.openxmlformats-officedocument.drawing+xml"/>
  <Override PartName="/xl/worksheets/sheet99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65.xml" ContentType="application/vnd.openxmlformats-officedocument.spreadsheetml.worksheet+xml"/>
  <Override PartName="/xl/drawings/drawing32.xml" ContentType="application/vnd.openxmlformats-officedocument.drawing+xml"/>
  <Override PartName="/xl/drawings/drawing114.xml" ContentType="application/vnd.openxmlformats-officedocument.drawing+xml"/>
  <Override PartName="/xl/worksheets/sheet77.xml" ContentType="application/vnd.openxmlformats-officedocument.spreadsheetml.worksheet+xml"/>
  <Override PartName="/xl/worksheets/sheet88.xml" ContentType="application/vnd.openxmlformats-officedocument.spreadsheetml.worksheet+xml"/>
  <Override PartName="/xl/worksheets/sheet143.xml" ContentType="application/vnd.openxmlformats-officedocument.spreadsheetml.worksheet+xml"/>
  <Override PartName="/xl/drawings/drawing21.xml" ContentType="application/vnd.openxmlformats-officedocument.drawing+xml"/>
  <Override PartName="/xl/drawings/drawing103.xml" ContentType="application/vnd.openxmlformats-officedocument.drawing+xml"/>
  <Override PartName="/xl/drawings/drawing150.xml" ContentType="application/vnd.openxmlformats-officedocument.drawing+xml"/>
  <Override PartName="/xl/worksheets/sheet19.xml" ContentType="application/vnd.openxmlformats-officedocument.spreadsheetml.worksheet+xml"/>
  <Override PartName="/xl/worksheets/sheet66.xml" ContentType="application/vnd.openxmlformats-officedocument.spreadsheetml.worksheet+xml"/>
  <Override PartName="/xl/worksheets/sheet132.xml" ContentType="application/vnd.openxmlformats-officedocument.spreadsheetml.worksheet+xml"/>
  <Override PartName="/xl/drawings/drawing10.xml" ContentType="application/vnd.openxmlformats-officedocument.drawing+xml"/>
  <Override PartName="/xl/worksheets/sheet55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21.xml" ContentType="application/vnd.openxmlformats-officedocument.spreadsheetml.worksheet+xml"/>
  <Override PartName="/docProps/core.xml" ContentType="application/vnd.openxmlformats-package.core-properties+xml"/>
  <Override PartName="/xl/worksheets/sheet44.xml" ContentType="application/vnd.openxmlformats-officedocument.spreadsheetml.worksheet+xml"/>
  <Override PartName="/xl/worksheets/sheet91.xml" ContentType="application/vnd.openxmlformats-officedocument.spreadsheetml.worksheet+xml"/>
  <Override PartName="/xl/drawings/drawing59.xml" ContentType="application/vnd.openxmlformats-officedocument.drawing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48.xml" ContentType="application/vnd.openxmlformats-officedocument.drawing+xml"/>
  <Override PartName="/xl/drawings/drawing95.xml" ContentType="application/vnd.openxmlformats-officedocument.drawing+xml"/>
  <Override PartName="/xl/drawings/drawing119.xml" ContentType="application/vnd.openxmlformats-officedocument.drawing+xml"/>
  <Override PartName="/xl/worksheets/sheet11.xml" ContentType="application/vnd.openxmlformats-officedocument.spreadsheetml.worksheet+xml"/>
  <Override PartName="/xl/worksheets/sheet159.xml" ContentType="application/vnd.openxmlformats-officedocument.spreadsheetml.worksheet+xml"/>
  <Override PartName="/xl/drawings/drawing37.xml" ContentType="application/vnd.openxmlformats-officedocument.drawing+xml"/>
  <Override PartName="/xl/drawings/drawing84.xml" ContentType="application/vnd.openxmlformats-officedocument.drawing+xml"/>
  <Override PartName="/xl/drawings/drawing108.xml" ContentType="application/vnd.openxmlformats-officedocument.drawing+xml"/>
  <Override PartName="/xl/drawings/drawing155.xml" ContentType="application/vnd.openxmlformats-officedocument.drawing+xml"/>
  <Default Extension="rels" ContentType="application/vnd.openxmlformats-package.relationships+xml"/>
  <Override PartName="/xl/worksheets/sheet137.xml" ContentType="application/vnd.openxmlformats-officedocument.spreadsheetml.worksheet+xml"/>
  <Override PartName="/xl/worksheets/sheet148.xml" ContentType="application/vnd.openxmlformats-officedocument.spreadsheetml.worksheet+xml"/>
  <Override PartName="/xl/drawings/drawing15.xml" ContentType="application/vnd.openxmlformats-officedocument.drawing+xml"/>
  <Override PartName="/xl/drawings/drawing26.xml" ContentType="application/vnd.openxmlformats-officedocument.drawing+xml"/>
  <Override PartName="/xl/drawings/drawing62.xml" ContentType="application/vnd.openxmlformats-officedocument.drawing+xml"/>
  <Override PartName="/xl/drawings/drawing73.xml" ContentType="application/vnd.openxmlformats-officedocument.drawing+xml"/>
  <Override PartName="/xl/drawings/drawing144.xml" ContentType="application/vnd.openxmlformats-officedocument.drawing+xml"/>
  <Override PartName="/xl/worksheets/sheet126.xml" ContentType="application/vnd.openxmlformats-officedocument.spreadsheetml.worksheet+xml"/>
  <Override PartName="/xl/drawings/drawing51.xml" ContentType="application/vnd.openxmlformats-officedocument.drawing+xml"/>
  <Override PartName="/xl/drawings/drawing133.xml" ContentType="application/vnd.openxmlformats-officedocument.drawing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96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62.xml" ContentType="application/vnd.openxmlformats-officedocument.spreadsheetml.worksheet+xml"/>
  <Override PartName="/xl/drawings/drawing40.xml" ContentType="application/vnd.openxmlformats-officedocument.drawing+xml"/>
  <Override PartName="/xl/drawings/drawing111.xml" ContentType="application/vnd.openxmlformats-officedocument.drawing+xml"/>
  <Override PartName="/xl/drawings/drawing122.xml" ContentType="application/vnd.openxmlformats-officedocument.drawing+xml"/>
  <Override PartName="/xl/worksheets/sheet38.xml" ContentType="application/vnd.openxmlformats-officedocument.spreadsheetml.worksheet+xml"/>
  <Override PartName="/xl/worksheets/sheet85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51.xml" ContentType="application/vnd.openxmlformats-officedocument.spreadsheetml.worksheet+xml"/>
  <Override PartName="/xl/drawings/drawing100.xml" ContentType="application/vnd.openxmlformats-officedocument.drawing+xml"/>
  <Override PartName="/xl/worksheets/sheet27.xml" ContentType="application/vnd.openxmlformats-officedocument.spreadsheetml.worksheet+xml"/>
  <Override PartName="/xl/worksheets/sheet74.xml" ContentType="application/vnd.openxmlformats-officedocument.spreadsheetml.worksheet+xml"/>
  <Override PartName="/xl/worksheets/sheet140.xml" ContentType="application/vnd.openxmlformats-officedocument.spreadsheetml.worksheet+xml"/>
  <Override PartName="/xl/drawings/drawing89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0335" yWindow="-60" windowWidth="9075" windowHeight="10170" tabRatio="891" firstSheet="135" activeTab="159"/>
  </bookViews>
  <sheets>
    <sheet name="03" sheetId="5" r:id="rId1"/>
    <sheet name="04" sheetId="4" r:id="rId2"/>
    <sheet name="05" sheetId="6" r:id="rId3"/>
    <sheet name="06" sheetId="9" r:id="rId4"/>
    <sheet name="07" sheetId="11" r:id="rId5"/>
    <sheet name="08" sheetId="12" r:id="rId6"/>
    <sheet name="09" sheetId="13" r:id="rId7"/>
    <sheet name="10" sheetId="14" r:id="rId8"/>
    <sheet name="11" sheetId="15" r:id="rId9"/>
    <sheet name="12" sheetId="16" r:id="rId10"/>
    <sheet name="0113" sheetId="17" r:id="rId11"/>
    <sheet name="0213" sheetId="18" r:id="rId12"/>
    <sheet name="0313" sheetId="19" r:id="rId13"/>
    <sheet name="0413" sheetId="20" r:id="rId14"/>
    <sheet name="0513" sheetId="21" r:id="rId15"/>
    <sheet name="0613" sheetId="22" r:id="rId16"/>
    <sheet name="0713" sheetId="23" r:id="rId17"/>
    <sheet name="0813" sheetId="24" r:id="rId18"/>
    <sheet name="0913" sheetId="25" r:id="rId19"/>
    <sheet name="1013" sheetId="26" r:id="rId20"/>
    <sheet name="1113" sheetId="27" r:id="rId21"/>
    <sheet name="1213" sheetId="28" r:id="rId22"/>
    <sheet name="0114" sheetId="29" r:id="rId23"/>
    <sheet name="0214" sheetId="30" r:id="rId24"/>
    <sheet name="0314" sheetId="31" r:id="rId25"/>
    <sheet name="0414" sheetId="32" r:id="rId26"/>
    <sheet name="0514" sheetId="33" r:id="rId27"/>
    <sheet name="0614" sheetId="34" r:id="rId28"/>
    <sheet name="0714" sheetId="35" r:id="rId29"/>
    <sheet name="0814" sheetId="36" r:id="rId30"/>
    <sheet name="0914" sheetId="37" r:id="rId31"/>
    <sheet name="1014" sheetId="38" r:id="rId32"/>
    <sheet name="1114" sheetId="40" r:id="rId33"/>
    <sheet name="1214" sheetId="41" r:id="rId34"/>
    <sheet name="0115" sheetId="42" r:id="rId35"/>
    <sheet name="0215" sheetId="43" r:id="rId36"/>
    <sheet name="0315" sheetId="44" r:id="rId37"/>
    <sheet name="0415" sheetId="45" r:id="rId38"/>
    <sheet name="0515" sheetId="46" r:id="rId39"/>
    <sheet name="0615" sheetId="47" r:id="rId40"/>
    <sheet name="0715" sheetId="48" r:id="rId41"/>
    <sheet name="0815" sheetId="49" r:id="rId42"/>
    <sheet name="0915" sheetId="50" r:id="rId43"/>
    <sheet name="1015" sheetId="51" r:id="rId44"/>
    <sheet name="1115" sheetId="52" r:id="rId45"/>
    <sheet name="1215" sheetId="53" r:id="rId46"/>
    <sheet name="0116" sheetId="54" r:id="rId47"/>
    <sheet name="0216" sheetId="55" r:id="rId48"/>
    <sheet name="0316" sheetId="56" r:id="rId49"/>
    <sheet name="0416" sheetId="57" r:id="rId50"/>
    <sheet name="0516" sheetId="58" r:id="rId51"/>
    <sheet name="0616" sheetId="59" r:id="rId52"/>
    <sheet name="0716" sheetId="60" r:id="rId53"/>
    <sheet name="0816" sheetId="61" r:id="rId54"/>
    <sheet name="0916" sheetId="62" r:id="rId55"/>
    <sheet name="1016" sheetId="63" r:id="rId56"/>
    <sheet name="1116" sheetId="64" r:id="rId57"/>
    <sheet name="1216" sheetId="65" r:id="rId58"/>
    <sheet name="0117" sheetId="66" r:id="rId59"/>
    <sheet name="0217" sheetId="67" r:id="rId60"/>
    <sheet name="0317" sheetId="68" r:id="rId61"/>
    <sheet name="0417" sheetId="69" r:id="rId62"/>
    <sheet name="0517" sheetId="70" r:id="rId63"/>
    <sheet name="0617" sheetId="71" r:id="rId64"/>
    <sheet name="0717" sheetId="72" r:id="rId65"/>
    <sheet name="0817" sheetId="73" r:id="rId66"/>
    <sheet name="0917" sheetId="74" r:id="rId67"/>
    <sheet name="1017" sheetId="75" r:id="rId68"/>
    <sheet name="1117" sheetId="76" r:id="rId69"/>
    <sheet name="1217" sheetId="77" r:id="rId70"/>
    <sheet name="0118" sheetId="78" r:id="rId71"/>
    <sheet name="0218" sheetId="79" r:id="rId72"/>
    <sheet name="0318" sheetId="80" r:id="rId73"/>
    <sheet name="0418" sheetId="81" r:id="rId74"/>
    <sheet name="0518" sheetId="82" r:id="rId75"/>
    <sheet name="0618" sheetId="83" r:id="rId76"/>
    <sheet name="0718" sheetId="84" r:id="rId77"/>
    <sheet name="0818" sheetId="85" r:id="rId78"/>
    <sheet name="0918" sheetId="86" r:id="rId79"/>
    <sheet name="1018" sheetId="87" r:id="rId80"/>
    <sheet name="1118" sheetId="88" r:id="rId81"/>
    <sheet name="1218" sheetId="89" r:id="rId82"/>
    <sheet name="0119" sheetId="90" r:id="rId83"/>
    <sheet name="0219" sheetId="91" r:id="rId84"/>
    <sheet name="0319" sheetId="92" r:id="rId85"/>
    <sheet name="0419" sheetId="93" r:id="rId86"/>
    <sheet name="0519" sheetId="94" r:id="rId87"/>
    <sheet name="0619" sheetId="95" r:id="rId88"/>
    <sheet name="0719" sheetId="96" r:id="rId89"/>
    <sheet name="0819" sheetId="97" r:id="rId90"/>
    <sheet name="0919" sheetId="98" r:id="rId91"/>
    <sheet name="1019" sheetId="99" r:id="rId92"/>
    <sheet name="1119" sheetId="100" r:id="rId93"/>
    <sheet name="1219" sheetId="101" r:id="rId94"/>
    <sheet name="0120" sheetId="102" r:id="rId95"/>
    <sheet name="0220" sheetId="103" r:id="rId96"/>
    <sheet name="0320" sheetId="104" r:id="rId97"/>
    <sheet name="0420" sheetId="105" r:id="rId98"/>
    <sheet name="0520" sheetId="106" r:id="rId99"/>
    <sheet name="0620" sheetId="107" r:id="rId100"/>
    <sheet name="0720" sheetId="108" r:id="rId101"/>
    <sheet name="0820" sheetId="109" r:id="rId102"/>
    <sheet name="0920" sheetId="110" r:id="rId103"/>
    <sheet name="1020" sheetId="111" r:id="rId104"/>
    <sheet name="1120" sheetId="112" r:id="rId105"/>
    <sheet name="1220" sheetId="113" r:id="rId106"/>
    <sheet name="0121" sheetId="114" r:id="rId107"/>
    <sheet name="0221" sheetId="115" r:id="rId108"/>
    <sheet name="0321" sheetId="116" r:id="rId109"/>
    <sheet name="0421" sheetId="117" r:id="rId110"/>
    <sheet name="0521" sheetId="118" r:id="rId111"/>
    <sheet name="0621" sheetId="119" r:id="rId112"/>
    <sheet name="0721" sheetId="120" r:id="rId113"/>
    <sheet name="0821" sheetId="121" r:id="rId114"/>
    <sheet name="0921" sheetId="122" r:id="rId115"/>
    <sheet name="1021" sheetId="123" r:id="rId116"/>
    <sheet name="1121" sheetId="124" r:id="rId117"/>
    <sheet name="1221" sheetId="125" r:id="rId118"/>
    <sheet name="0122" sheetId="126" r:id="rId119"/>
    <sheet name="0222" sheetId="127" r:id="rId120"/>
    <sheet name="0322" sheetId="128" r:id="rId121"/>
    <sheet name="0422" sheetId="129" r:id="rId122"/>
    <sheet name="0522" sheetId="130" r:id="rId123"/>
    <sheet name="0622" sheetId="131" r:id="rId124"/>
    <sheet name="0722" sheetId="132" r:id="rId125"/>
    <sheet name="0822" sheetId="133" r:id="rId126"/>
    <sheet name="0922" sheetId="134" r:id="rId127"/>
    <sheet name="1022" sheetId="135" r:id="rId128"/>
    <sheet name="1122" sheetId="136" r:id="rId129"/>
    <sheet name="1222" sheetId="137" r:id="rId130"/>
    <sheet name="0123" sheetId="138" r:id="rId131"/>
    <sheet name="0223" sheetId="139" r:id="rId132"/>
    <sheet name="0323" sheetId="140" r:id="rId133"/>
    <sheet name="0423" sheetId="141" r:id="rId134"/>
    <sheet name="0523" sheetId="142" r:id="rId135"/>
    <sheet name="0623" sheetId="143" r:id="rId136"/>
    <sheet name="0723" sheetId="144" r:id="rId137"/>
    <sheet name="0823" sheetId="145" r:id="rId138"/>
    <sheet name="0923" sheetId="146" r:id="rId139"/>
    <sheet name="1023" sheetId="147" r:id="rId140"/>
    <sheet name="1123" sheetId="148" r:id="rId141"/>
    <sheet name="1223" sheetId="149" r:id="rId142"/>
    <sheet name="0124" sheetId="150" r:id="rId143"/>
    <sheet name="0224" sheetId="151" r:id="rId144"/>
    <sheet name="0324" sheetId="152" r:id="rId145"/>
    <sheet name="0424" sheetId="153" r:id="rId146"/>
    <sheet name="0524" sheetId="154" r:id="rId147"/>
    <sheet name="0624" sheetId="155" r:id="rId148"/>
    <sheet name="0724" sheetId="156" r:id="rId149"/>
    <sheet name="0824" sheetId="157" r:id="rId150"/>
    <sheet name="0924" sheetId="158" r:id="rId151"/>
    <sheet name="1024" sheetId="159" r:id="rId152"/>
    <sheet name="1124" sheetId="160" r:id="rId153"/>
    <sheet name="1224" sheetId="161" r:id="rId154"/>
    <sheet name="0125" sheetId="162" r:id="rId155"/>
    <sheet name="0225" sheetId="163" r:id="rId156"/>
    <sheet name="0325" sheetId="164" r:id="rId157"/>
    <sheet name="0425" sheetId="165" r:id="rId158"/>
    <sheet name="0525" sheetId="166" r:id="rId159"/>
    <sheet name="0625" sheetId="167" r:id="rId160"/>
    <sheet name="MI PLANILLA" sheetId="7" r:id="rId161"/>
    <sheet name="PROCESOS DIARIOS" sheetId="1" r:id="rId162"/>
    <sheet name="DATOS BANCOS" sheetId="2" r:id="rId163"/>
    <sheet name="SRA. ADRIANA" sheetId="3" r:id="rId164"/>
    <sheet name="A.C. EXPLICADO" sheetId="39" r:id="rId165"/>
    <sheet name="PENDIENTES" sheetId="8" r:id="rId166"/>
  </sheets>
  <calcPr calcId="124519"/>
</workbook>
</file>

<file path=xl/calcChain.xml><?xml version="1.0" encoding="utf-8"?>
<calcChain xmlns="http://schemas.openxmlformats.org/spreadsheetml/2006/main">
  <c r="J685" i="1"/>
  <c r="I685"/>
  <c r="K684"/>
  <c r="K591"/>
  <c r="J592"/>
  <c r="I592"/>
  <c r="F980" i="3" l="1"/>
  <c r="F976"/>
  <c r="F979"/>
  <c r="F978"/>
  <c r="F977"/>
  <c r="F975"/>
  <c r="F974"/>
  <c r="F981" s="1"/>
  <c r="D983" s="1"/>
  <c r="F962"/>
  <c r="F961"/>
  <c r="F960"/>
  <c r="F959"/>
  <c r="F958"/>
  <c r="F957"/>
  <c r="N938"/>
  <c r="F963" l="1"/>
  <c r="D965" s="1"/>
  <c r="N951"/>
  <c r="F942"/>
  <c r="F941"/>
  <c r="N927"/>
  <c r="N909"/>
  <c r="N895"/>
  <c r="N885"/>
  <c r="N869"/>
  <c r="N854"/>
  <c r="N842"/>
  <c r="N828"/>
  <c r="N809"/>
  <c r="F943"/>
  <c r="F940"/>
  <c r="F939"/>
  <c r="F823"/>
  <c r="F856"/>
  <c r="F870"/>
  <c r="F884"/>
  <c r="F944"/>
  <c r="F938"/>
  <c r="F937"/>
  <c r="F928"/>
  <c r="F927"/>
  <c r="F926"/>
  <c r="F925"/>
  <c r="F924"/>
  <c r="F923"/>
  <c r="F914"/>
  <c r="F913"/>
  <c r="F912"/>
  <c r="F910"/>
  <c r="F909"/>
  <c r="F900"/>
  <c r="F899"/>
  <c r="F898"/>
  <c r="F896"/>
  <c r="F895"/>
  <c r="F886"/>
  <c r="F885"/>
  <c r="F883"/>
  <c r="F882"/>
  <c r="F881"/>
  <c r="F872"/>
  <c r="F871"/>
  <c r="F869"/>
  <c r="F868"/>
  <c r="F867"/>
  <c r="F858"/>
  <c r="F857"/>
  <c r="F855"/>
  <c r="F854"/>
  <c r="F853"/>
  <c r="F844"/>
  <c r="F843"/>
  <c r="F842"/>
  <c r="F841"/>
  <c r="F840"/>
  <c r="F839"/>
  <c r="F781"/>
  <c r="N788"/>
  <c r="F825"/>
  <c r="F824"/>
  <c r="F822"/>
  <c r="F821"/>
  <c r="F820"/>
  <c r="F808"/>
  <c r="F807"/>
  <c r="F806"/>
  <c r="F805"/>
  <c r="F804"/>
  <c r="F803"/>
  <c r="N765"/>
  <c r="N743"/>
  <c r="J114" i="1"/>
  <c r="K114" s="1"/>
  <c r="K111"/>
  <c r="J111"/>
  <c r="H90"/>
  <c r="I90" s="1"/>
  <c r="F782" i="3"/>
  <c r="F780"/>
  <c r="F779"/>
  <c r="F778"/>
  <c r="F777"/>
  <c r="F776"/>
  <c r="F749"/>
  <c r="F748"/>
  <c r="F750"/>
  <c r="F766"/>
  <c r="F765"/>
  <c r="F764"/>
  <c r="F763"/>
  <c r="F762"/>
  <c r="F761"/>
  <c r="F760"/>
  <c r="N728"/>
  <c r="F845" l="1"/>
  <c r="F945"/>
  <c r="F915"/>
  <c r="F901"/>
  <c r="F887"/>
  <c r="F873"/>
  <c r="F859"/>
  <c r="F929"/>
  <c r="F826"/>
  <c r="F809"/>
  <c r="F783"/>
  <c r="K116" i="1"/>
  <c r="F767" i="3"/>
  <c r="F747"/>
  <c r="F746"/>
  <c r="F745"/>
  <c r="F744"/>
  <c r="F743"/>
  <c r="F742"/>
  <c r="F741"/>
  <c r="N709"/>
  <c r="F729"/>
  <c r="F728"/>
  <c r="F727"/>
  <c r="F726"/>
  <c r="F725"/>
  <c r="F724"/>
  <c r="F723"/>
  <c r="F722"/>
  <c r="F709"/>
  <c r="N685"/>
  <c r="F710"/>
  <c r="F708"/>
  <c r="F707"/>
  <c r="F706"/>
  <c r="F705"/>
  <c r="F704"/>
  <c r="F703"/>
  <c r="N671"/>
  <c r="F691"/>
  <c r="F690"/>
  <c r="F689"/>
  <c r="F688"/>
  <c r="F687"/>
  <c r="F686"/>
  <c r="F685"/>
  <c r="F674"/>
  <c r="F673"/>
  <c r="F672"/>
  <c r="F671"/>
  <c r="F670"/>
  <c r="F669"/>
  <c r="F668"/>
  <c r="F667"/>
  <c r="N651"/>
  <c r="F654"/>
  <c r="F656"/>
  <c r="F655"/>
  <c r="F653"/>
  <c r="F652"/>
  <c r="F651"/>
  <c r="F650"/>
  <c r="F649"/>
  <c r="N635"/>
  <c r="J616"/>
  <c r="F639"/>
  <c r="F638"/>
  <c r="F637"/>
  <c r="F636"/>
  <c r="F635"/>
  <c r="F634"/>
  <c r="F633"/>
  <c r="N623"/>
  <c r="N608"/>
  <c r="F622"/>
  <c r="F621"/>
  <c r="F620"/>
  <c r="F619"/>
  <c r="F618"/>
  <c r="F617"/>
  <c r="F616"/>
  <c r="F615"/>
  <c r="F604"/>
  <c r="F603"/>
  <c r="F602"/>
  <c r="F601"/>
  <c r="F600"/>
  <c r="F599"/>
  <c r="F598"/>
  <c r="F597"/>
  <c r="N589"/>
  <c r="G80" i="39"/>
  <c r="G79"/>
  <c r="G78"/>
  <c r="G77"/>
  <c r="G76"/>
  <c r="G75"/>
  <c r="G74"/>
  <c r="G73"/>
  <c r="G81" s="1"/>
  <c r="F751" i="3" l="1"/>
  <c r="F730"/>
  <c r="F711"/>
  <c r="F692"/>
  <c r="F675"/>
  <c r="F657"/>
  <c r="F640"/>
  <c r="F623"/>
  <c r="F605"/>
  <c r="F586"/>
  <c r="F585"/>
  <c r="F584"/>
  <c r="F583"/>
  <c r="F582"/>
  <c r="F581"/>
  <c r="F580"/>
  <c r="F579"/>
  <c r="I555"/>
  <c r="N573"/>
  <c r="G58" i="39"/>
  <c r="G57"/>
  <c r="G56"/>
  <c r="G55"/>
  <c r="G54"/>
  <c r="G53"/>
  <c r="G52"/>
  <c r="G51"/>
  <c r="G50"/>
  <c r="G37"/>
  <c r="G36"/>
  <c r="G35"/>
  <c r="G34"/>
  <c r="G33"/>
  <c r="G32"/>
  <c r="G31"/>
  <c r="G38" s="1"/>
  <c r="G23"/>
  <c r="G22"/>
  <c r="G21"/>
  <c r="G20"/>
  <c r="G19"/>
  <c r="G18"/>
  <c r="G17"/>
  <c r="G12"/>
  <c r="F560" i="3"/>
  <c r="F559"/>
  <c r="F513"/>
  <c r="F512"/>
  <c r="F511"/>
  <c r="F510"/>
  <c r="F509"/>
  <c r="F508"/>
  <c r="F507"/>
  <c r="Q503"/>
  <c r="N546"/>
  <c r="F555"/>
  <c r="F561"/>
  <c r="F558"/>
  <c r="F557"/>
  <c r="F556"/>
  <c r="F554"/>
  <c r="F553"/>
  <c r="F532"/>
  <c r="J525"/>
  <c r="F530"/>
  <c r="F531"/>
  <c r="F529"/>
  <c r="F528"/>
  <c r="F527"/>
  <c r="F526"/>
  <c r="M511"/>
  <c r="J478"/>
  <c r="I511"/>
  <c r="F468"/>
  <c r="G59" i="39" l="1"/>
  <c r="F514" i="3"/>
  <c r="F587"/>
  <c r="G24" i="39"/>
  <c r="G26" s="1"/>
  <c r="G43" s="1"/>
  <c r="G61" s="1"/>
  <c r="G66" s="1"/>
  <c r="G85" s="1"/>
  <c r="F562" i="3"/>
  <c r="D567" s="1"/>
  <c r="D572" s="1"/>
  <c r="F533"/>
  <c r="F455"/>
  <c r="M455"/>
  <c r="F456"/>
  <c r="F459"/>
  <c r="F460"/>
  <c r="F458"/>
  <c r="F454"/>
  <c r="F453"/>
  <c r="F457"/>
  <c r="F452"/>
  <c r="F451"/>
  <c r="F450"/>
  <c r="F449"/>
  <c r="F434"/>
  <c r="F435"/>
  <c r="F436"/>
  <c r="F437"/>
  <c r="F441"/>
  <c r="F440"/>
  <c r="F439"/>
  <c r="F438"/>
  <c r="F418"/>
  <c r="F421"/>
  <c r="F422"/>
  <c r="F424"/>
  <c r="F423"/>
  <c r="F420"/>
  <c r="F419"/>
  <c r="F417"/>
  <c r="F416"/>
  <c r="F401"/>
  <c r="F403"/>
  <c r="F402"/>
  <c r="F400"/>
  <c r="F399"/>
  <c r="F398"/>
  <c r="F388"/>
  <c r="F387"/>
  <c r="F386"/>
  <c r="F385"/>
  <c r="F384"/>
  <c r="F383"/>
  <c r="F373"/>
  <c r="F374"/>
  <c r="F372"/>
  <c r="F371"/>
  <c r="F370"/>
  <c r="F369"/>
  <c r="F361"/>
  <c r="F360"/>
  <c r="F359"/>
  <c r="F358"/>
  <c r="F357"/>
  <c r="F356"/>
  <c r="F348"/>
  <c r="F347"/>
  <c r="F346"/>
  <c r="F345"/>
  <c r="F344"/>
  <c r="F343"/>
  <c r="F335"/>
  <c r="F334"/>
  <c r="F333"/>
  <c r="F332"/>
  <c r="F331"/>
  <c r="F330"/>
  <c r="F321"/>
  <c r="F320"/>
  <c r="F319"/>
  <c r="F318"/>
  <c r="F317"/>
  <c r="F316"/>
  <c r="F302"/>
  <c r="F307"/>
  <c r="F306"/>
  <c r="F305"/>
  <c r="F304"/>
  <c r="F303"/>
  <c r="F288"/>
  <c r="F289"/>
  <c r="F284"/>
  <c r="F292"/>
  <c r="F291"/>
  <c r="F290"/>
  <c r="F287"/>
  <c r="F286"/>
  <c r="D592" l="1"/>
  <c r="D608" s="1"/>
  <c r="D625" s="1"/>
  <c r="D642" s="1"/>
  <c r="D661" s="1"/>
  <c r="D679" s="1"/>
  <c r="D694" s="1"/>
  <c r="D713" s="1"/>
  <c r="D732" s="1"/>
  <c r="D753" s="1"/>
  <c r="D769" s="1"/>
  <c r="D785" s="1"/>
  <c r="D811" s="1"/>
  <c r="D828" s="1"/>
  <c r="D847" s="1"/>
  <c r="D861" s="1"/>
  <c r="D875" s="1"/>
  <c r="D889" s="1"/>
  <c r="D903" s="1"/>
  <c r="D917" s="1"/>
  <c r="D931" s="1"/>
  <c r="D947" s="1"/>
  <c r="F322"/>
  <c r="D518"/>
  <c r="D537" s="1"/>
  <c r="F461"/>
  <c r="F375"/>
  <c r="F442"/>
  <c r="F425"/>
  <c r="F404"/>
  <c r="F389"/>
  <c r="F362"/>
  <c r="F349"/>
  <c r="F336"/>
  <c r="F308"/>
  <c r="F293"/>
  <c r="F273"/>
  <c r="F272"/>
  <c r="F271"/>
  <c r="F270"/>
  <c r="F269"/>
  <c r="F268"/>
  <c r="F259"/>
  <c r="F260"/>
  <c r="F258"/>
  <c r="F257"/>
  <c r="F256"/>
  <c r="F255"/>
  <c r="F254"/>
  <c r="F244"/>
  <c r="F245"/>
  <c r="F243"/>
  <c r="F242"/>
  <c r="F241"/>
  <c r="F240"/>
  <c r="F239"/>
  <c r="F229"/>
  <c r="F230"/>
  <c r="F228"/>
  <c r="F227"/>
  <c r="F226"/>
  <c r="F225"/>
  <c r="F224"/>
  <c r="F223"/>
  <c r="F210"/>
  <c r="F213"/>
  <c r="F212"/>
  <c r="F211"/>
  <c r="F209"/>
  <c r="F208"/>
  <c r="F207"/>
  <c r="F206"/>
  <c r="F195"/>
  <c r="F194"/>
  <c r="F193"/>
  <c r="F196"/>
  <c r="F192"/>
  <c r="F191"/>
  <c r="F190"/>
  <c r="F189"/>
  <c r="F188"/>
  <c r="F187"/>
  <c r="F176"/>
  <c r="F177"/>
  <c r="F175"/>
  <c r="F174"/>
  <c r="F173"/>
  <c r="F172"/>
  <c r="F171"/>
  <c r="F170"/>
  <c r="F158"/>
  <c r="F154"/>
  <c r="F159"/>
  <c r="F157"/>
  <c r="F156"/>
  <c r="F155"/>
  <c r="F153"/>
  <c r="F152"/>
  <c r="F151"/>
  <c r="F137"/>
  <c r="F138"/>
  <c r="F136"/>
  <c r="F135"/>
  <c r="F134"/>
  <c r="F133"/>
  <c r="F132"/>
  <c r="F131"/>
  <c r="E7" i="8"/>
  <c r="E10" s="1"/>
  <c r="F119" i="3"/>
  <c r="F118"/>
  <c r="F117"/>
  <c r="F116"/>
  <c r="F115"/>
  <c r="F114"/>
  <c r="F113"/>
  <c r="F104"/>
  <c r="F103"/>
  <c r="F102"/>
  <c r="F105"/>
  <c r="F101"/>
  <c r="F100"/>
  <c r="F99"/>
  <c r="F98"/>
  <c r="F97"/>
  <c r="F96"/>
  <c r="F85"/>
  <c r="F84"/>
  <c r="F83"/>
  <c r="F82"/>
  <c r="F81"/>
  <c r="F80"/>
  <c r="F79"/>
  <c r="F66"/>
  <c r="F65"/>
  <c r="F64"/>
  <c r="F63"/>
  <c r="F69"/>
  <c r="F68"/>
  <c r="F67"/>
  <c r="F62"/>
  <c r="F61"/>
  <c r="F60"/>
  <c r="F59"/>
  <c r="F58"/>
  <c r="F57"/>
  <c r="F49"/>
  <c r="F48"/>
  <c r="F47"/>
  <c r="F46"/>
  <c r="F45"/>
  <c r="F44"/>
  <c r="F43"/>
  <c r="F42"/>
  <c r="F41"/>
  <c r="F32"/>
  <c r="F31"/>
  <c r="F33"/>
  <c r="F30"/>
  <c r="F29"/>
  <c r="F28"/>
  <c r="F27"/>
  <c r="F26"/>
  <c r="F25"/>
  <c r="F24"/>
  <c r="F23"/>
  <c r="F13"/>
  <c r="F12"/>
  <c r="F11"/>
  <c r="F10"/>
  <c r="F6"/>
  <c r="F7"/>
  <c r="F8"/>
  <c r="F9"/>
  <c r="F14"/>
  <c r="F5"/>
  <c r="F15" l="1"/>
  <c r="F34"/>
  <c r="F70"/>
  <c r="F106"/>
  <c r="F274"/>
  <c r="F261"/>
  <c r="F246"/>
  <c r="F231"/>
  <c r="F214"/>
  <c r="F50"/>
  <c r="F197"/>
  <c r="F86"/>
  <c r="F178"/>
  <c r="F160"/>
  <c r="F139"/>
  <c r="F120"/>
</calcChain>
</file>

<file path=xl/sharedStrings.xml><?xml version="1.0" encoding="utf-8"?>
<sst xmlns="http://schemas.openxmlformats.org/spreadsheetml/2006/main" count="18928" uniqueCount="796">
  <si>
    <t>FECHA</t>
  </si>
  <si>
    <t>cosinte, mirar saldo ==&gt; decirle al jefe</t>
  </si>
  <si>
    <t>06204</t>
  </si>
  <si>
    <t>millan, mirar saldo ==&gt; cargar de una</t>
  </si>
  <si>
    <t>00411</t>
  </si>
  <si>
    <t>credivalores, mirar saldo ==&gt; decirle al jefe</t>
  </si>
  <si>
    <t>intervoip</t>
  </si>
  <si>
    <t>erpo, mirar saldo ==&gt; decirle al jefe</t>
  </si>
  <si>
    <t>bancolombia</t>
  </si>
  <si>
    <t>miplanilla</t>
  </si>
  <si>
    <t>ni830104838</t>
  </si>
  <si>
    <t>cc 79463699</t>
  </si>
  <si>
    <t>dealercom8383</t>
  </si>
  <si>
    <t>eduardogrosso14</t>
  </si>
  <si>
    <t>porotalegre</t>
  </si>
  <si>
    <t>uribe uribe</t>
  </si>
  <si>
    <t>ilarco</t>
  </si>
  <si>
    <t>ipcol</t>
  </si>
  <si>
    <t>%</t>
  </si>
  <si>
    <t>CONCEPTO</t>
  </si>
  <si>
    <t>VALOR GRAL.</t>
  </si>
  <si>
    <t>VALOR A CANCELAR</t>
  </si>
  <si>
    <t>GASTOS HOGAR</t>
  </si>
  <si>
    <t>GASTOS PERRO</t>
  </si>
  <si>
    <t>MI PLANILLA Sra. ALBA</t>
  </si>
  <si>
    <t>FACTURACION</t>
  </si>
  <si>
    <t>COLPATRIA 74204</t>
  </si>
  <si>
    <t>FALABELLA 8040856503</t>
  </si>
  <si>
    <t>MOVISTAR 3175124315</t>
  </si>
  <si>
    <t>MOVISTAR 3138933417</t>
  </si>
  <si>
    <t>17/03 a 16/04</t>
  </si>
  <si>
    <t>10/03 a 09/04</t>
  </si>
  <si>
    <t xml:space="preserve">       MARZO DE 2012</t>
  </si>
  <si>
    <t xml:space="preserve">                        CRUCE DE CUENTAS SRA. ADRIANA CUELLAR</t>
  </si>
  <si>
    <t>TOTAL</t>
  </si>
  <si>
    <t>1529963:ScfHxEim</t>
  </si>
  <si>
    <t>dyndns</t>
  </si>
  <si>
    <t>PASABOCAS</t>
  </si>
  <si>
    <t>GASTOS GUATAVITA</t>
  </si>
  <si>
    <t>FIN DE SEMANA</t>
  </si>
  <si>
    <t>00860020222-3</t>
  </si>
  <si>
    <t>cta. Ahorros</t>
  </si>
  <si>
    <t>VOICETRADING</t>
  </si>
  <si>
    <t>INTERVOIP</t>
  </si>
  <si>
    <t>VOIPRINT</t>
  </si>
  <si>
    <t>buzon</t>
  </si>
  <si>
    <t>Buzon, Luisa</t>
  </si>
  <si>
    <t>MI PLANILLA</t>
  </si>
  <si>
    <t>pago sim eladio rojas</t>
  </si>
  <si>
    <t>luisa</t>
  </si>
  <si>
    <t>IN</t>
  </si>
  <si>
    <t>FORMATO</t>
  </si>
  <si>
    <t>Factura</t>
  </si>
  <si>
    <t>Daniel Grosso</t>
  </si>
  <si>
    <t>Colegio Pinos</t>
  </si>
  <si>
    <t>MONTO</t>
  </si>
  <si>
    <t>Egreso</t>
  </si>
  <si>
    <t>EMPRESA-BENEFICIARIO</t>
  </si>
  <si>
    <t>Leonel Diaz</t>
  </si>
  <si>
    <t>DESCRIPCION</t>
  </si>
  <si>
    <t>Pension colegio Daniel Grosso</t>
  </si>
  <si>
    <t>alquiler sim comcel 3102055020, enviar correo a ldiaz@amparototal.com avisando que puede pasar por el dinero</t>
  </si>
  <si>
    <t>Comcel</t>
  </si>
  <si>
    <t>PAGO</t>
  </si>
  <si>
    <t>Personal</t>
  </si>
  <si>
    <t>Bancolombia - Comcel</t>
  </si>
  <si>
    <t>GAS Natural</t>
  </si>
  <si>
    <t>Baloto</t>
  </si>
  <si>
    <t>Codensa</t>
  </si>
  <si>
    <t>ETB</t>
  </si>
  <si>
    <t>Bancolombia</t>
  </si>
  <si>
    <t>Falabella</t>
  </si>
  <si>
    <t>Davivienda</t>
  </si>
  <si>
    <t>Cta. Cobro</t>
  </si>
  <si>
    <t>Cosinte</t>
  </si>
  <si>
    <t>Erpo</t>
  </si>
  <si>
    <t>Millan</t>
  </si>
  <si>
    <t>Enviar via e-mail</t>
  </si>
  <si>
    <t>Enviar via fax</t>
  </si>
  <si>
    <t>Banco Occidente</t>
  </si>
  <si>
    <t>TEL</t>
  </si>
  <si>
    <t>TIGO</t>
  </si>
  <si>
    <t>Movistar</t>
  </si>
  <si>
    <t>Eladio Rojas</t>
  </si>
  <si>
    <t>UNE</t>
  </si>
  <si>
    <t>Telmex</t>
  </si>
  <si>
    <t>Internet x7</t>
  </si>
  <si>
    <t>Combo Hogar</t>
  </si>
  <si>
    <t>Acueducto</t>
  </si>
  <si>
    <t>NOMINA</t>
  </si>
  <si>
    <t>D:\pilar\pilar\nomina\archivo de nomina. Imprimir 2 con otro si, 1 para ipcol, otro para el empleado, e imprimir 1 sin otros si, para luisa.</t>
  </si>
  <si>
    <t>eduardogrosso@hotmail.com</t>
  </si>
  <si>
    <t>Movistar, Iliana</t>
  </si>
  <si>
    <t>Consignacion</t>
  </si>
  <si>
    <t>Oscar Marmolejo</t>
  </si>
  <si>
    <t>Recargas de tigo, enviar consignacion por mail</t>
  </si>
  <si>
    <t>Colpatria</t>
  </si>
  <si>
    <t>FECHA LIMITE</t>
  </si>
  <si>
    <t>Colpatria, Davivienda</t>
  </si>
  <si>
    <t xml:space="preserve">       ABRIL DE 2012</t>
  </si>
  <si>
    <t>ipcol.ath.cx</t>
  </si>
  <si>
    <t>ipcol.webhop.net</t>
  </si>
  <si>
    <t>voicetrading</t>
  </si>
  <si>
    <t>dejar min 80 euros, cargar 500 euros con fernando guevara UKASH</t>
  </si>
  <si>
    <t>dejar min 50 euros, carga via voucher por voicetrading</t>
  </si>
  <si>
    <t>voiprint</t>
  </si>
  <si>
    <t>SALDOS</t>
  </si>
  <si>
    <t>ipcol.dyndns.info</t>
  </si>
  <si>
    <t>Fernando Guevara, mirar saldo, cargar</t>
  </si>
  <si>
    <t>Baloto-CityBank</t>
  </si>
  <si>
    <t>0465228-3</t>
  </si>
  <si>
    <t>Cta. Ref.</t>
  </si>
  <si>
    <t>32601676-641131-1874</t>
  </si>
  <si>
    <t>NUMERO</t>
  </si>
  <si>
    <t>005198-437416-4318</t>
  </si>
  <si>
    <t>SIM comcel EG</t>
  </si>
  <si>
    <t>EST</t>
  </si>
  <si>
    <t>EG plan de datos</t>
  </si>
  <si>
    <t xml:space="preserve">AC plan de datos </t>
  </si>
  <si>
    <t>SIM Alvaro</t>
  </si>
  <si>
    <t>10 lineas Dealercom</t>
  </si>
  <si>
    <t>6 lineas Dealercom</t>
  </si>
  <si>
    <t>5 lineas Ajal</t>
  </si>
  <si>
    <t>SIM Haidit</t>
  </si>
  <si>
    <t>6 lineas Ajal</t>
  </si>
  <si>
    <t>SIM Bazurto, Joaquin, Iliana y Walter</t>
  </si>
  <si>
    <t>imprimir donde luisa, si no llega ==&gt; decirle al jefe</t>
  </si>
  <si>
    <t>alfa y omega</t>
  </si>
  <si>
    <t>4 lineas</t>
  </si>
  <si>
    <t>6 lineas</t>
  </si>
  <si>
    <t>Adriana Cuellar</t>
  </si>
  <si>
    <t>contrato 1000588312</t>
  </si>
  <si>
    <t>4852323-6056888</t>
  </si>
  <si>
    <t>PBX Digital PRI</t>
  </si>
  <si>
    <t>PAGADO</t>
  </si>
  <si>
    <t>3165237729-30-32</t>
  </si>
  <si>
    <t>Dealercom 3 lineas C/12</t>
  </si>
  <si>
    <t>C/23</t>
  </si>
  <si>
    <t>C/9</t>
  </si>
  <si>
    <t>PERIODO FACTURADO</t>
  </si>
  <si>
    <t>MARZO</t>
  </si>
  <si>
    <t xml:space="preserve">CORTE AL </t>
  </si>
  <si>
    <t>SALDO</t>
  </si>
  <si>
    <t>alfa y omega C/12 X20</t>
  </si>
  <si>
    <t>daniel beltran C/7 X5</t>
  </si>
  <si>
    <t>ABRIL</t>
  </si>
  <si>
    <t>FACTURA AL</t>
  </si>
  <si>
    <t>25 lineas Dealercom C/21</t>
  </si>
  <si>
    <t>10 lineas Dealercom C/23</t>
  </si>
  <si>
    <t>10/04 a 09/05</t>
  </si>
  <si>
    <t>17/04 a 16/05</t>
  </si>
  <si>
    <t>411759-0000-574204</t>
  </si>
  <si>
    <t>Siccol VOZ</t>
  </si>
  <si>
    <t>GENERAR FACTURA AL FINAL DEL MES CON EL VALOR DE LAS TRANSACCIONES HECHAS</t>
  </si>
  <si>
    <t>Sumas y Soluciones</t>
  </si>
  <si>
    <t>Piden carga, se genera factura, se envia por email, y se le entrega al jefe para que la lleve</t>
  </si>
  <si>
    <t>Credivalores, enviar correo por el concepto de facturacion, el primer dia del mes</t>
  </si>
  <si>
    <t>SEI, solicitan carga telefonica, se genera voucher y factura y se envia por mail de inmediato</t>
  </si>
  <si>
    <t>Sistemcobro, primer dia del mes verificar vouchers cargados, discriminarlos por cuenta y facturar. Llevar la factura los primeros dias del mes</t>
  </si>
  <si>
    <t>entrar a https://www.miplanilla.com/</t>
  </si>
  <si>
    <t>seleccione el periodo</t>
  </si>
  <si>
    <t>ultimo mes</t>
  </si>
  <si>
    <t>incapacidad</t>
  </si>
  <si>
    <t>empleados - empleados</t>
  </si>
  <si>
    <t>se busca el empleado, - novedad - agregar - IGE (incapacidad general) LMA (licencia de maternidad)</t>
  </si>
  <si>
    <t>fecha inicio (el dia del mes), duracion, autorizacion, valor</t>
  </si>
  <si>
    <t>agregar - continuar.</t>
  </si>
  <si>
    <t>licencia W</t>
  </si>
  <si>
    <t>descontar</t>
  </si>
  <si>
    <t>abril</t>
  </si>
  <si>
    <t>mayo</t>
  </si>
  <si>
    <t>junio</t>
  </si>
  <si>
    <t>julio</t>
  </si>
  <si>
    <t>pestaña planilla - generar planilla - GENERAR</t>
  </si>
  <si>
    <t>verificar la planilla, que los dias IBC sean de 30 en las 4 opciones, y el sueldo este bien en todas las opciones</t>
  </si>
  <si>
    <t>PAGAR PLANILLA</t>
  </si>
  <si>
    <t>pague aquí</t>
  </si>
  <si>
    <t>oprimir PSE</t>
  </si>
  <si>
    <t>tipo cliente</t>
  </si>
  <si>
    <t>persona natural</t>
  </si>
  <si>
    <t>banco</t>
  </si>
  <si>
    <t>usuario</t>
  </si>
  <si>
    <t>clave</t>
  </si>
  <si>
    <t>continuar</t>
  </si>
  <si>
    <t>segunda clave</t>
  </si>
  <si>
    <t>aceptar</t>
  </si>
  <si>
    <t>verificar cta</t>
  </si>
  <si>
    <t>200-75804457</t>
  </si>
  <si>
    <t>pagar</t>
  </si>
  <si>
    <t>reporte luisa</t>
  </si>
  <si>
    <t>pestaña reportes</t>
  </si>
  <si>
    <t>certificado por empleado</t>
  </si>
  <si>
    <t>mes vencido - crear certificado</t>
  </si>
  <si>
    <t>seleecionar a luisa</t>
  </si>
  <si>
    <t>crear certificado para empleado seleccionado</t>
  </si>
  <si>
    <t>ver archivo, guardar</t>
  </si>
  <si>
    <t>hacer cuenta de cobro a dealercom</t>
  </si>
  <si>
    <t>por la suma de la columna cotizacion</t>
  </si>
  <si>
    <t>MAYO</t>
  </si>
  <si>
    <t>Transaccion Bancolombia</t>
  </si>
  <si>
    <t>si no sale esto ==&gt;</t>
  </si>
  <si>
    <t>pestaña datos:</t>
  </si>
  <si>
    <t>Método de carga de planilla = via WEB</t>
  </si>
  <si>
    <t>FIN SEMANA DANIEL</t>
  </si>
  <si>
    <t xml:space="preserve">PAGO IMPUESTO PREDIAL </t>
  </si>
  <si>
    <t>GASTO FIN DE SEMANA</t>
  </si>
  <si>
    <t>TANQUEO WAGON</t>
  </si>
  <si>
    <t>32602646-791131-1874</t>
  </si>
  <si>
    <t xml:space="preserve">       MAYO DE 2012</t>
  </si>
  <si>
    <t>10/05 a 09/06</t>
  </si>
  <si>
    <t>17/05 a 16/06</t>
  </si>
  <si>
    <t>remision oitechnology 5 fxo para openvox</t>
  </si>
  <si>
    <t>TANQUEO CARROS</t>
  </si>
  <si>
    <t>GASTOS VARIOS</t>
  </si>
  <si>
    <t>DEL GASTO DE FALABELLA LA SRA ADRIANA SOLO DEBE $30,000, YA QUE EL RESTO FUE GASTO DEL JEFE</t>
  </si>
  <si>
    <t>Enviar via fax 5927969</t>
  </si>
  <si>
    <t>Enviar via fax 5927965</t>
  </si>
  <si>
    <t>JUNIO</t>
  </si>
  <si>
    <t>Nº CANCELACION 1-430253760</t>
  </si>
  <si>
    <t>RADICADO DEL PROCESO 1572365</t>
  </si>
  <si>
    <t>Nº CANCELACION 1-430253848</t>
  </si>
  <si>
    <t>RADICADO DEL PROCESO 1572376</t>
  </si>
  <si>
    <t>JULIO</t>
  </si>
  <si>
    <t>Colpatria-Carrefour</t>
  </si>
  <si>
    <t xml:space="preserve">       JUNIO DE 2012</t>
  </si>
  <si>
    <t>CUENTA PARA CONSIGNAR CITIBANK AHORROS 1002327674</t>
  </si>
  <si>
    <t>jorge LUIS  suarez MORALES dejar minimo $80.000,  cargar $500,000 llamar a jorge 3164473606, consigna luisa</t>
  </si>
  <si>
    <t>17/06 a 16/07</t>
  </si>
  <si>
    <t>HIDROLAVADORA</t>
  </si>
  <si>
    <t>MOTOCROSS DANIEL</t>
  </si>
  <si>
    <t>ARREGLO SILVERADO</t>
  </si>
  <si>
    <t>GASOLINA</t>
  </si>
  <si>
    <t>5 lineas Ajal C/26</t>
  </si>
  <si>
    <t>6 lineas Dealercom C/26 ABIERTAS</t>
  </si>
  <si>
    <t>6 lineas Ajal C/1</t>
  </si>
  <si>
    <t>Claro - Telmex</t>
  </si>
  <si>
    <t>31/06/2012</t>
  </si>
  <si>
    <t xml:space="preserve">       JULIO DE 2012</t>
  </si>
  <si>
    <t>17/07 a 16/08</t>
  </si>
  <si>
    <t>Davivienda - Baloto</t>
  </si>
  <si>
    <t>NO CARGA PAGINA</t>
  </si>
  <si>
    <t>AGOSTO</t>
  </si>
  <si>
    <t>no-ip</t>
  </si>
  <si>
    <t>ipcol - ipcol1</t>
  </si>
  <si>
    <t>plataformaipcol</t>
  </si>
  <si>
    <t>chaleco</t>
  </si>
  <si>
    <t>dealercom</t>
  </si>
  <si>
    <t>siccol sms</t>
  </si>
  <si>
    <t>abono cosinte F 1153</t>
  </si>
  <si>
    <t xml:space="preserve">       AGOSTO DE 2012</t>
  </si>
  <si>
    <t>Nº AJUSTE 1417576</t>
  </si>
  <si>
    <t>Nº RECLAMO 4807207</t>
  </si>
  <si>
    <t>Nº RECLAMO 4807236</t>
  </si>
  <si>
    <t>17/08 a 16/09</t>
  </si>
  <si>
    <t>TENNIS DANIEL</t>
  </si>
  <si>
    <t>MEDICAMENTOS DANIEL</t>
  </si>
  <si>
    <t>VALES</t>
  </si>
  <si>
    <t>SEPTIEMBRE</t>
  </si>
  <si>
    <t>SIM ALVARO, HAIDIT</t>
  </si>
  <si>
    <t>WEB</t>
  </si>
  <si>
    <t>X2</t>
  </si>
  <si>
    <t>X4</t>
  </si>
  <si>
    <t>Bancolombia-Davivienda</t>
  </si>
  <si>
    <t>Cruce de cuentas</t>
  </si>
  <si>
    <t>Sistemcobro, primer dia del mes verificar vouchers cargados, discriminarlos por cuenta y facturar.</t>
  </si>
  <si>
    <t>Llevar la factura los primeros dias del mes</t>
  </si>
  <si>
    <t>ILIANA C/9</t>
  </si>
  <si>
    <t>ILIANA C/23</t>
  </si>
  <si>
    <t>SALDO FACTURA 1153</t>
  </si>
  <si>
    <t>CONSIGNARON $5.850.000 Y DEVIERON CONSIGNAR $5.824.000</t>
  </si>
  <si>
    <t>N/A</t>
  </si>
  <si>
    <t>SUBTOTAL</t>
  </si>
  <si>
    <t xml:space="preserve">      SEPTIEMBRE DE 2012</t>
  </si>
  <si>
    <t>OCTUBRE</t>
  </si>
  <si>
    <t>www.puntored.com.co</t>
  </si>
  <si>
    <t>PIN: 47jkp</t>
  </si>
  <si>
    <t>LOGIN: 95403</t>
  </si>
  <si>
    <t>CLAVE: 1236912369</t>
  </si>
  <si>
    <t>123eg456</t>
  </si>
  <si>
    <t>17/09 a 16/10</t>
  </si>
  <si>
    <t>COLPATRIA 74204 *</t>
  </si>
  <si>
    <t>* La factura llego por un total de $118.000ºº, se restaron $30.000ºº de consumos hechos por la</t>
  </si>
  <si>
    <t>Sra. Adriana Cuellar y que no entran en gastos compartidos.</t>
  </si>
  <si>
    <t>10/09 a 09/10</t>
  </si>
  <si>
    <t>MULTICOLOR MULTIRACORES</t>
  </si>
  <si>
    <t>CANCELAN</t>
  </si>
  <si>
    <t>FACTURA 1193</t>
  </si>
  <si>
    <t>CONSIGNACION</t>
  </si>
  <si>
    <t>FACTURA 2341</t>
  </si>
  <si>
    <t>EFECTIVO A E.G.</t>
  </si>
  <si>
    <t>CANCELADO 11/10/2012</t>
  </si>
  <si>
    <t>1025968:86952@209.190.52.66</t>
  </si>
  <si>
    <t xml:space="preserve">      OCTUBRE DE 2012</t>
  </si>
  <si>
    <t>NOVIEMBRE</t>
  </si>
  <si>
    <t>GUEVARA</t>
  </si>
  <si>
    <t>17/10 a 16/11</t>
  </si>
  <si>
    <t>10/10 a 09/11</t>
  </si>
  <si>
    <t>26 lineas</t>
  </si>
  <si>
    <t>La factura llego por $204.400ºº, de los cuales $180.000ºº fueron consumos de la Sra. Adriana;</t>
  </si>
  <si>
    <t>El restante $24.400ºº se paga al 50%.</t>
  </si>
  <si>
    <t>CUOTA MASTERCARD</t>
  </si>
  <si>
    <t>PIN 4256</t>
  </si>
  <si>
    <t>siptrading</t>
  </si>
  <si>
    <t>dealercom:francia1948@sip.siptrading.com</t>
  </si>
  <si>
    <t>freevoipdeal.com</t>
  </si>
  <si>
    <t>ipcol.ath.cx:francia1948</t>
  </si>
  <si>
    <t>cali medellin</t>
  </si>
  <si>
    <t>DICIEMBRE</t>
  </si>
  <si>
    <t xml:space="preserve">      NOVIEMBRE DE 2012</t>
  </si>
  <si>
    <t>10/11 a 09/12</t>
  </si>
  <si>
    <t>17/11 a 16/12</t>
  </si>
  <si>
    <t>DEUDA EDUARDO GROSSO</t>
  </si>
  <si>
    <t>X1</t>
  </si>
  <si>
    <t>SIM HAIDIT</t>
  </si>
  <si>
    <t xml:space="preserve">     DICIEMBRE DE 2012</t>
  </si>
  <si>
    <t>Tarjeta CITIBANK</t>
  </si>
  <si>
    <t>DIC</t>
  </si>
  <si>
    <t>pc y partes</t>
  </si>
  <si>
    <t>ENERO DE 2013</t>
  </si>
  <si>
    <t>ENERO</t>
  </si>
  <si>
    <t>Saldo Tarjeta Colpatria</t>
  </si>
  <si>
    <t>VALORIZACION</t>
  </si>
  <si>
    <t>CRUCE DE CUENTAS SRA. ADRIANA CUELLAR</t>
  </si>
  <si>
    <t>17/01 a 16/02</t>
  </si>
  <si>
    <t>10/12 a 09/01</t>
  </si>
  <si>
    <t>Banco Occidente SERVIENTREGA</t>
  </si>
  <si>
    <t>RECIBO 1954</t>
  </si>
  <si>
    <t>SE DESCONTO IVA E IND Y COM, de la factura 1101 QUEDANDO LIBRES A FAVOR DE IPCOL $675.792ºº</t>
  </si>
  <si>
    <t>los $675.792ºº a favor son porque se asumio que la transferencia fue de $9.675.792, cuando solo fue de $9.000.000</t>
  </si>
  <si>
    <t>FEBRERO</t>
  </si>
  <si>
    <t>Baloto - Servientrega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</si>
  <si>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</si>
  <si>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</si>
  <si>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FEBRERO DE 2013</t>
  </si>
  <si>
    <t>10/02 a 09/03</t>
  </si>
  <si>
    <t>17/02 a 16/03</t>
  </si>
  <si>
    <t>VACUNA DANIEL</t>
  </si>
  <si>
    <t>PSE Banco Occidente SERVIENTREGA</t>
  </si>
  <si>
    <t>MARZO DE 2013</t>
  </si>
  <si>
    <t>MOVISTAR</t>
  </si>
  <si>
    <t>Assojuridica</t>
  </si>
  <si>
    <t>Consumo</t>
  </si>
  <si>
    <t>Rel Voucher</t>
  </si>
  <si>
    <t>AFA</t>
  </si>
  <si>
    <t>Jaime Perez</t>
  </si>
  <si>
    <t>PAGO SRA. ADRIANA</t>
  </si>
  <si>
    <t>FACTURACION LLEGO X $ 0</t>
  </si>
  <si>
    <t>IMP. PREDIAL</t>
  </si>
  <si>
    <t>Facturas</t>
  </si>
  <si>
    <t>Credivalores</t>
  </si>
  <si>
    <t>Llevar Facturas</t>
  </si>
  <si>
    <t>ABRIL DE 2013</t>
  </si>
  <si>
    <t>IMP. SILVERADO</t>
  </si>
  <si>
    <t>MAYO DE 2013</t>
  </si>
  <si>
    <t>JUNIO DE 2013</t>
  </si>
  <si>
    <t>PSE Bancolombia</t>
  </si>
  <si>
    <t>JULIO DE 2013</t>
  </si>
  <si>
    <t>SALDO JUNIO R.C. 084</t>
  </si>
  <si>
    <t>10/06 a 09/07</t>
  </si>
  <si>
    <t>10/07 a 09/08</t>
  </si>
  <si>
    <t>SE PAGO NUEVAMENTE 06/08/2013</t>
  </si>
  <si>
    <t>Tomate147aji</t>
  </si>
  <si>
    <t>825158669-87</t>
  </si>
  <si>
    <t>INGLES 7004325</t>
  </si>
  <si>
    <t>4 lineas Ajal C/26</t>
  </si>
  <si>
    <t>REPUESTOS MITSUBISHI</t>
  </si>
  <si>
    <t>SALDO JULIO R.C. 101</t>
  </si>
  <si>
    <t>TECNOMECANICA SILVERADO</t>
  </si>
  <si>
    <t>AGOSTO DE 2013</t>
  </si>
  <si>
    <t>INTERNET FIBRA OPTICA 10M</t>
  </si>
  <si>
    <t>ingles</t>
  </si>
  <si>
    <t>0918057-0</t>
  </si>
  <si>
    <t>PLAN ILIMITADO NACIONAL</t>
  </si>
  <si>
    <t>DUO INGLES</t>
  </si>
  <si>
    <t>CALLE 39 SUR Nº 31A-47</t>
  </si>
  <si>
    <t>02992459</t>
  </si>
  <si>
    <t>EDUARDO GROSSO</t>
  </si>
  <si>
    <t>MASTERCARD</t>
  </si>
  <si>
    <t>VOICETRADING R</t>
  </si>
  <si>
    <t>VOICE CUSTOMER</t>
  </si>
  <si>
    <t>10/08 a 09/09</t>
  </si>
  <si>
    <t>buzon - ingles</t>
  </si>
  <si>
    <t>e-mail</t>
  </si>
  <si>
    <t>RADICADO DE CANCELACION ETB 24/09/2013 Nº 4347/13/0001931601</t>
  </si>
  <si>
    <t>SEPTIEMBRE DE 2013</t>
  </si>
  <si>
    <t>Television</t>
  </si>
  <si>
    <t>OCTUBRE DE 2013</t>
  </si>
  <si>
    <t>CANCELARON 08/10/2013</t>
  </si>
  <si>
    <t>SAN FRANCISCO</t>
  </si>
  <si>
    <t>1788463-7</t>
  </si>
  <si>
    <t>NOVIEMBRE DE 2013</t>
  </si>
  <si>
    <t>9 lineas Dealercom C/23</t>
  </si>
  <si>
    <t>DICIEMBRE DE 2013</t>
  </si>
  <si>
    <t>R.C. 125</t>
  </si>
  <si>
    <t>17/12 a 16/01</t>
  </si>
  <si>
    <t>ENERO DE 2014</t>
  </si>
  <si>
    <t>10/01 a 09/02</t>
  </si>
  <si>
    <t>Cosinte, MILLER</t>
  </si>
  <si>
    <t>Erpo, Julio Mires</t>
  </si>
  <si>
    <t>AFA, BPCall</t>
  </si>
  <si>
    <t>Banco Popular</t>
  </si>
  <si>
    <t>FEBRERO DE 2014</t>
  </si>
  <si>
    <t>cuadrado e.g. con a.c</t>
  </si>
  <si>
    <t>MILLER</t>
  </si>
  <si>
    <t>MARZO DE 2014</t>
  </si>
  <si>
    <t>GASTOS PERRO A.C.</t>
  </si>
  <si>
    <t>GASTOS PERRO E.G.</t>
  </si>
  <si>
    <t>CORTARON (SUSPENIDAS) 24/03/2014</t>
  </si>
  <si>
    <t>BPCall, Julio Mires</t>
  </si>
  <si>
    <t>AFA, Erpo</t>
  </si>
  <si>
    <t>wagon</t>
  </si>
  <si>
    <t>R.C. 032</t>
  </si>
  <si>
    <t>ABRIL DE 2014</t>
  </si>
  <si>
    <t>MITSUBISHI WAGON</t>
  </si>
  <si>
    <t>CORTARON (SUSPENIDAS) 02/04/2014</t>
  </si>
  <si>
    <t>CORTARON (SUSPENIDAS) 13/04/2014</t>
  </si>
  <si>
    <t>EG</t>
  </si>
  <si>
    <t>PAGO NACHO FINCA</t>
  </si>
  <si>
    <t>PAGO ??</t>
  </si>
  <si>
    <t>CORTARON (SUSPENIDAS) 25/03/2014</t>
  </si>
  <si>
    <t>Julio Mires</t>
  </si>
  <si>
    <t>BPCall</t>
  </si>
  <si>
    <t>ROPA DANIEL / PERRO</t>
  </si>
  <si>
    <t>R.C. 039</t>
  </si>
  <si>
    <t>MAYO DE 2014</t>
  </si>
  <si>
    <t>TRAMITES MITSUBISHI WAGON</t>
  </si>
  <si>
    <t>CODENSA FINCA</t>
  </si>
  <si>
    <t>24/04 a 28/05</t>
  </si>
  <si>
    <t>VARIOS EDUARDO</t>
  </si>
  <si>
    <t>PAGO $1.000.000 03/06/2014 R.C. 047</t>
  </si>
  <si>
    <t>DEBE $664.400</t>
  </si>
  <si>
    <t>JUNIO DE 2014</t>
  </si>
  <si>
    <t>SALDO ADRIANA CUELLAR</t>
  </si>
  <si>
    <t>CREMA DANIEL</t>
  </si>
  <si>
    <t>GASTO DANIEL</t>
  </si>
  <si>
    <t>MERCADO S.F.</t>
  </si>
  <si>
    <t>GASTOS VARIOS EDUARDO GROSSO</t>
  </si>
  <si>
    <t>GASTOS VARIOS SAN FRANCISCO</t>
  </si>
  <si>
    <t>PLOMERIA, NACHO.</t>
  </si>
  <si>
    <t>LAVADA WAGON</t>
  </si>
  <si>
    <t>FRENOS SILVERADO CAMPO ELIAS</t>
  </si>
  <si>
    <t>ACEITES WAGON Y SILVERADO</t>
  </si>
  <si>
    <t>DIRECCION WAGON</t>
  </si>
  <si>
    <t>GASTOS VARIOS SAN FRANCISCO PLOMERIA, NACHO.</t>
  </si>
  <si>
    <t>A.C. CRUZO CUENTAS CON EDUARDO GROSSO QUEDANDO AL DIA 24/07/2014</t>
  </si>
  <si>
    <t>JULIO DE 2014</t>
  </si>
  <si>
    <t>27/06 a 29/07</t>
  </si>
  <si>
    <t>SISTELECTRICOS</t>
  </si>
  <si>
    <t>ERZ</t>
  </si>
  <si>
    <t>AGROCOLOMBIA</t>
  </si>
  <si>
    <t>DECORANDO HOGAR</t>
  </si>
  <si>
    <t>CERAMIGRES</t>
  </si>
  <si>
    <t>IMPOFER</t>
  </si>
  <si>
    <t>MLT RACORES</t>
  </si>
  <si>
    <t>CONSTRUCTOR SF</t>
  </si>
  <si>
    <t>CONCENTRADOS DEL NORTE</t>
  </si>
  <si>
    <t>ALAMBRE 12</t>
  </si>
  <si>
    <t>HOMECENTER</t>
  </si>
  <si>
    <t>DON RICARDO</t>
  </si>
  <si>
    <t>VENENO LORBAN</t>
  </si>
  <si>
    <t>GASOLINA WAGON</t>
  </si>
  <si>
    <t>MAQUINA RUBI</t>
  </si>
  <si>
    <t>NACHO</t>
  </si>
  <si>
    <t>GASOLINA CUATRIMOTOS</t>
  </si>
  <si>
    <t>CAJA SILVERADO</t>
  </si>
  <si>
    <t>EMBRAGUE WAGON</t>
  </si>
  <si>
    <t>COMIDA PIRULO</t>
  </si>
  <si>
    <t>GASOLINA VERSYS</t>
  </si>
  <si>
    <t>PEAJES</t>
  </si>
  <si>
    <t>MOTOSIERRA</t>
  </si>
  <si>
    <t>BOMBILLOS LED</t>
  </si>
  <si>
    <t>AGOSTO DE 2014</t>
  </si>
  <si>
    <t>28/05 a 27/06</t>
  </si>
  <si>
    <t>CON SOPORTE FACTURA</t>
  </si>
  <si>
    <t>SIN SOPORTE</t>
  </si>
  <si>
    <t>CERAMICA ITALIA</t>
  </si>
  <si>
    <t>A.C. AGOSTO</t>
  </si>
  <si>
    <t>TOBBY</t>
  </si>
  <si>
    <t>AGOSTO S.F.</t>
  </si>
  <si>
    <t>PIRULO</t>
  </si>
  <si>
    <t>ULT. FIN DE SEMANA S.F.</t>
  </si>
  <si>
    <t>GASTOS ADRIANA C.</t>
  </si>
  <si>
    <t>EG DEBE AC PAGO FINCA</t>
  </si>
  <si>
    <t>AC DEBE A EG DE JULIO Y AGOSTO</t>
  </si>
  <si>
    <t>A.C.</t>
  </si>
  <si>
    <t>E.G. ULT SEMANA AGOSTO</t>
  </si>
  <si>
    <t xml:space="preserve">GASOLINA </t>
  </si>
  <si>
    <t>MAESTRO</t>
  </si>
  <si>
    <t>EL CONSTRUCTOR</t>
  </si>
  <si>
    <t>GASTOS EDUARDO G.</t>
  </si>
  <si>
    <t>FIN AGOSTO</t>
  </si>
  <si>
    <t>E.G.</t>
  </si>
  <si>
    <t>AGROCAMPO</t>
  </si>
  <si>
    <t>FIN SEM S.F.</t>
  </si>
  <si>
    <t>SEPTIEMBRE DE 2014</t>
  </si>
  <si>
    <t>SIM DANIEL</t>
  </si>
  <si>
    <t>CUOTA Nº2 TEL DANIEL</t>
  </si>
  <si>
    <t>YA SE PAGO EN SEPTIEMBRE</t>
  </si>
  <si>
    <t>GASTOS A.C. FINES SEM.</t>
  </si>
  <si>
    <t>R.C. 080</t>
  </si>
  <si>
    <t>DECORARCO</t>
  </si>
  <si>
    <t>CASA ARQUITECTO</t>
  </si>
  <si>
    <t>PEAJE</t>
  </si>
  <si>
    <t>OCTUBRE DE 2014</t>
  </si>
  <si>
    <t>CODENSA S. FRANCISCO</t>
  </si>
  <si>
    <t>28/08 a 29/09</t>
  </si>
  <si>
    <t>AC DEBE HASTA 30/09/2014</t>
  </si>
  <si>
    <t>VENTANAS</t>
  </si>
  <si>
    <t>REPISA MARMOL</t>
  </si>
  <si>
    <t>2 PUERTAS</t>
  </si>
  <si>
    <t>BOQUILLA</t>
  </si>
  <si>
    <t>4 IDAS MOTO SF</t>
  </si>
  <si>
    <t>GASTOS IDAS MOTO</t>
  </si>
  <si>
    <t>2 ROLLOS ALAMBRE N10 CENTELSA</t>
  </si>
  <si>
    <t>CAJA 4 TACOS MONOFASICA LUMINEX</t>
  </si>
  <si>
    <t>AGROCOLOMBIA ASPERSORES Y UNIONES</t>
  </si>
  <si>
    <t>TANQUEADA</t>
  </si>
  <si>
    <t>GASEOSA Y RON</t>
  </si>
  <si>
    <t>ELECTRICOS AMPEREX</t>
  </si>
  <si>
    <t>REFLECTOR LED PORTERIA SENSOR</t>
  </si>
  <si>
    <t>HOGAR ESPERANZA</t>
  </si>
  <si>
    <t>GASTOS S.F. EDUARDO</t>
  </si>
  <si>
    <t>CUOTA Nº3 TEL DANIEL</t>
  </si>
  <si>
    <t>MERCADO ALKOSTO</t>
  </si>
  <si>
    <t>ABONO A.C. A E.G.</t>
  </si>
  <si>
    <t>DEUDA ADRIANA CUELLAR JULIO Y AGOSTO</t>
  </si>
  <si>
    <t xml:space="preserve">PAGADO </t>
  </si>
  <si>
    <t>DEUDA ADRIANA CUELLAR</t>
  </si>
  <si>
    <t>ABONO ADRIANA CUELLAR</t>
  </si>
  <si>
    <t>FERRETERIA S.F.</t>
  </si>
  <si>
    <t>SOAT WAGON</t>
  </si>
  <si>
    <t>GASTOS A.C.</t>
  </si>
  <si>
    <t>TUBERIA AGUA CALIENTE</t>
  </si>
  <si>
    <t>CONSTRUCTOR CEMENTO PEGACOR</t>
  </si>
  <si>
    <t>VENTANA BAÑO</t>
  </si>
  <si>
    <t>GASOLINA PEAJES COMIDA</t>
  </si>
  <si>
    <t>AC DEBE HASTA 31/10/2014</t>
  </si>
  <si>
    <t>A.C. OCTUBRE</t>
  </si>
  <si>
    <t>FINCA</t>
  </si>
  <si>
    <t>ELECTRICO CODENSA</t>
  </si>
  <si>
    <t>R.C. 090</t>
  </si>
  <si>
    <t>NOVIEMBRE DE 2014</t>
  </si>
  <si>
    <t>CUOTA Nº4 TEL DANIEL</t>
  </si>
  <si>
    <t>29/09 a 28/10</t>
  </si>
  <si>
    <t>EL CONSTRUCTOR S.F.</t>
  </si>
  <si>
    <t>PIEDRA</t>
  </si>
  <si>
    <t>PERRO</t>
  </si>
  <si>
    <t>CARNE</t>
  </si>
  <si>
    <t>R.C. 098</t>
  </si>
  <si>
    <t>AC DEBE HASTA 30/11/2014</t>
  </si>
  <si>
    <t>LICUADORA</t>
  </si>
  <si>
    <t>TRANSFERENCIA $142.500 PARA 50 Euros</t>
  </si>
  <si>
    <t>CEMENTO</t>
  </si>
  <si>
    <t>CARBON NACHO</t>
  </si>
  <si>
    <t>GASOLINA GALON</t>
  </si>
  <si>
    <t>EL CONSTRUCTOR CEMENTO</t>
  </si>
  <si>
    <t>DICIEMBRE DE 2014</t>
  </si>
  <si>
    <t>28/10 a 27/11</t>
  </si>
  <si>
    <t>CUOTA Nº5 TEL DANIEL</t>
  </si>
  <si>
    <t>DON RICARDO ADICIONAL</t>
  </si>
  <si>
    <t>SUSPENSION MOTO DANIEL</t>
  </si>
  <si>
    <t>REPUESTOS MOTO DANIEL WILLIAM MARTIN</t>
  </si>
  <si>
    <t>QUIMICOS PISCINA</t>
  </si>
  <si>
    <t>TRANSFERENCIA $142.000 PARA 50 Euros</t>
  </si>
  <si>
    <t>63 lineas</t>
  </si>
  <si>
    <t>ENERO DE 2015</t>
  </si>
  <si>
    <t>TRANSFERENCIA $150.000 PARA 50 Euros</t>
  </si>
  <si>
    <t>TRANSFERENCIA $290.000 PARA 100 Euros</t>
  </si>
  <si>
    <t>AC DEBE HASTA 31/12/2014</t>
  </si>
  <si>
    <t>GUADAÑADORA</t>
  </si>
  <si>
    <t>BUJIA</t>
  </si>
  <si>
    <t>10 BULTOS CEMENTO</t>
  </si>
  <si>
    <t>RUEDA CARRETILLA</t>
  </si>
  <si>
    <t>WAGON</t>
  </si>
  <si>
    <t>ACEITE ZOTYE</t>
  </si>
  <si>
    <t>bujes piscina ERZ</t>
  </si>
  <si>
    <t xml:space="preserve"> + JULIAN</t>
  </si>
  <si>
    <t>SONDA FERRICENTRO</t>
  </si>
  <si>
    <t>CLAUDIA</t>
  </si>
  <si>
    <t>COMIDA TOBBY</t>
  </si>
  <si>
    <t>TRANSFERENCIA $58.000 PARA 20 Euros</t>
  </si>
  <si>
    <t>27/11 a 30/12</t>
  </si>
  <si>
    <t>30/12 a 28/01</t>
  </si>
  <si>
    <t>CUOTA Nº6 TEL DANIEL</t>
  </si>
  <si>
    <t>AC DEBE HASTA 31/01/2015</t>
  </si>
  <si>
    <t>FEBRERO DE 2015</t>
  </si>
  <si>
    <t>ADRIANA</t>
  </si>
  <si>
    <t>SEGURO OBLIGATORIO</t>
  </si>
  <si>
    <t>SEGURO OTRO</t>
  </si>
  <si>
    <t>MERCADO ENERO</t>
  </si>
  <si>
    <t>AC DEBE HASTA 28/02/2015</t>
  </si>
  <si>
    <t>TRANSFERENCIA $147.500 PARA 50 Euros</t>
  </si>
  <si>
    <t>FIN DE SEMANA, CERCA VIVA Y ARANDELAS</t>
  </si>
  <si>
    <t>TRANSFERENCIA $280.000 PARA 100 Euros</t>
  </si>
  <si>
    <t>MARZO DE 2015</t>
  </si>
  <si>
    <t>28/01 a 26/02</t>
  </si>
  <si>
    <t>IMP. PREDIAL SAN FCO.</t>
  </si>
  <si>
    <t>TRANSFERENCIA $285.000 PARA 100 Euros</t>
  </si>
  <si>
    <t>AC DEBE HASTA 31/03/2015</t>
  </si>
  <si>
    <t>ricardo</t>
  </si>
  <si>
    <t>prestamo ricardo</t>
  </si>
  <si>
    <t>cerca viva</t>
  </si>
  <si>
    <t>chaqueta daniel</t>
  </si>
  <si>
    <t>ABRIL DE 2015</t>
  </si>
  <si>
    <t>AC DEBE HASTA 30/04/2015</t>
  </si>
  <si>
    <t>30 Euros F. Guevara</t>
  </si>
  <si>
    <t>IMP. PREDIAL CHAPINERO</t>
  </si>
  <si>
    <t>20 Euros F. Guevara</t>
  </si>
  <si>
    <t>FALLABELLA LLEGO POR $384.000  - $147.000 PAGADOS POR WILMER VALERO R.C. 013 = $237.000</t>
  </si>
  <si>
    <t>ancianato</t>
  </si>
  <si>
    <t>26/01 a 27/03</t>
  </si>
  <si>
    <t>MAYO DE 2015</t>
  </si>
  <si>
    <t>27/03 a 27/04</t>
  </si>
  <si>
    <t>AC DEBE HASTA 31/05/2015</t>
  </si>
  <si>
    <t>JUNIO DE 2015</t>
  </si>
  <si>
    <t>IMAGEN</t>
  </si>
  <si>
    <t>ABONO A.C. R.C. 021</t>
  </si>
  <si>
    <t>27/04 a 27/05</t>
  </si>
  <si>
    <t>llantas</t>
  </si>
  <si>
    <t>metaltronica</t>
  </si>
  <si>
    <t>PLANILLA MARZO</t>
  </si>
  <si>
    <t>PLANILLA ABRIL</t>
  </si>
  <si>
    <t>PLANILLA MAYO</t>
  </si>
  <si>
    <t>PLANILLA JUNIO</t>
  </si>
  <si>
    <t>PRIMA RICARDO</t>
  </si>
  <si>
    <t>JULIO DE 2015</t>
  </si>
  <si>
    <t>27/05 a 26/06</t>
  </si>
  <si>
    <t>ARENA</t>
  </si>
  <si>
    <t>100 EUROS</t>
  </si>
  <si>
    <t>AC DEBE HASTA 30/06/2015</t>
  </si>
  <si>
    <t>ABONO A.C. R.C. 026</t>
  </si>
  <si>
    <t>AGOSTO DE 2015</t>
  </si>
  <si>
    <t>AC DEBE HASTA 31/08/2015</t>
  </si>
  <si>
    <t>AC DEBE HASTA 31/07/2015</t>
  </si>
  <si>
    <t>ABONO A.C. R.C. 031</t>
  </si>
  <si>
    <t>PLANILLA JULIO</t>
  </si>
  <si>
    <t>26/06 a 28/07</t>
  </si>
  <si>
    <t>TRANSPORTE DANIEL</t>
  </si>
  <si>
    <t>CRUCE DE CUENTAS</t>
  </si>
  <si>
    <t>28/07 a 27/08</t>
  </si>
  <si>
    <t>EPS SANITAS</t>
  </si>
  <si>
    <t>web</t>
  </si>
  <si>
    <t>eduardogrosso</t>
  </si>
  <si>
    <t>Eduardo1968</t>
  </si>
  <si>
    <t>C.C.</t>
  </si>
  <si>
    <t>Movistar 1</t>
  </si>
  <si>
    <t>Movistar 2</t>
  </si>
  <si>
    <t>50 EUROS</t>
  </si>
  <si>
    <t>SEPTIEMBRE DE 2015</t>
  </si>
  <si>
    <t>PLANILLA AGOSTO</t>
  </si>
  <si>
    <t>PLANILLA SEPTIEMBRE</t>
  </si>
  <si>
    <t>OCTUBRE DE 2015</t>
  </si>
  <si>
    <t>27/08 a 28/09</t>
  </si>
  <si>
    <t>FALABELLA ABONO</t>
  </si>
  <si>
    <t>MIN</t>
  </si>
  <si>
    <t>NOVIEMBRE DE 2015</t>
  </si>
  <si>
    <t>Intico</t>
  </si>
  <si>
    <t>28/09 a 27/10</t>
  </si>
  <si>
    <t>DICIEMBRE DE 2015</t>
  </si>
  <si>
    <t>27/10 a 25/11</t>
  </si>
  <si>
    <t>30 EUROS</t>
  </si>
  <si>
    <t>*611</t>
  </si>
  <si>
    <t>ALBA</t>
  </si>
  <si>
    <t>C/21</t>
  </si>
  <si>
    <t>C/3</t>
  </si>
  <si>
    <t>PLANILLA OCTUBRE</t>
  </si>
  <si>
    <t>AC DEBE HASTA 30/09/2015</t>
  </si>
  <si>
    <t>AC DEBE HASTA 31/10/2015</t>
  </si>
  <si>
    <t>ENERO DE 2016</t>
  </si>
  <si>
    <t>Servientrega</t>
  </si>
  <si>
    <t>PLANILLA NOVIEMBRE</t>
  </si>
  <si>
    <t>PLANILLA DICIEMBRE</t>
  </si>
  <si>
    <t>PLANILLA ENERO</t>
  </si>
  <si>
    <t>prima ricardo</t>
  </si>
  <si>
    <t>09411664829</t>
  </si>
  <si>
    <t>milena garzon</t>
  </si>
  <si>
    <t>ahorros</t>
  </si>
  <si>
    <t>Milena Garzon</t>
  </si>
  <si>
    <t>TEL 7498500</t>
  </si>
  <si>
    <t>http://www.voiptocall.com.co/</t>
  </si>
  <si>
    <t>JOSE YOBANNY CHACON</t>
  </si>
  <si>
    <t>AHORROS</t>
  </si>
  <si>
    <t>BANCOLOMBIA</t>
  </si>
  <si>
    <t>UKASH</t>
  </si>
  <si>
    <t>LADRILLERA SANTAFE</t>
  </si>
  <si>
    <t>TEJAS ARMADILLO</t>
  </si>
  <si>
    <t>SINCRONIZACION MITSUBISHI</t>
  </si>
  <si>
    <t>MANTENIMIENTO RED ELECTRICA</t>
  </si>
  <si>
    <t>BATERIA MITSUBISHI</t>
  </si>
  <si>
    <t>nombre hijo mayor</t>
  </si>
  <si>
    <t xml:space="preserve">DANIEL plan de datos </t>
  </si>
  <si>
    <t>ZIP CODE</t>
  </si>
  <si>
    <t>para FG</t>
  </si>
  <si>
    <t>paypal</t>
  </si>
  <si>
    <t>FEBRERO DE 2016</t>
  </si>
  <si>
    <t>MARZO DE 2016</t>
  </si>
  <si>
    <t>ABRIL DE 2016</t>
  </si>
  <si>
    <t>MAYO DE 2016</t>
  </si>
  <si>
    <t>JUNIO DE 2016</t>
  </si>
  <si>
    <t>JULIO DE 2016</t>
  </si>
  <si>
    <t>AGOSTO DE 2016</t>
  </si>
  <si>
    <t>11 a 12</t>
  </si>
  <si>
    <t>12 a 01</t>
  </si>
  <si>
    <t>29/01 a 26/02</t>
  </si>
  <si>
    <t>02 a 03</t>
  </si>
  <si>
    <t>03 a 04</t>
  </si>
  <si>
    <t>04 a 05</t>
  </si>
  <si>
    <t>05 a 06</t>
  </si>
  <si>
    <t>06 a 07</t>
  </si>
  <si>
    <t>27/07 a 26/08</t>
  </si>
  <si>
    <t>OTROS GASTOS A.C.</t>
  </si>
  <si>
    <t>PINTURA ROJA TECHO</t>
  </si>
  <si>
    <t>AGRICOLA JD</t>
  </si>
  <si>
    <t>ARREGLO TRANSFORMADOR</t>
  </si>
  <si>
    <t>ACEITE Y NYLON GUADAÑA</t>
  </si>
  <si>
    <t>ANTICORROSIVO</t>
  </si>
  <si>
    <t>ELECTROMALLA LA PUNTA</t>
  </si>
  <si>
    <t>CABLE UTP</t>
  </si>
  <si>
    <t>GASOLINA GUADAÑA</t>
  </si>
  <si>
    <t>MANTENIMIENTO CUATRIMOTO</t>
  </si>
  <si>
    <t>SANTA LUCIA</t>
  </si>
  <si>
    <t>30/02/2016</t>
  </si>
  <si>
    <t>16 BULTOS CEMENTO</t>
  </si>
  <si>
    <t>VIAJE PIEDRA</t>
  </si>
  <si>
    <t>ELECTRICOS</t>
  </si>
  <si>
    <t>TUBERIA Y LLAVE INOXIDABLE JARDIN</t>
  </si>
  <si>
    <t>MEZCLADOR</t>
  </si>
  <si>
    <t>LAVAPLATOS COCINA AUXILIAR</t>
  </si>
  <si>
    <t>LAVADERO</t>
  </si>
  <si>
    <t>PLANILLA FEBRERO</t>
  </si>
  <si>
    <t>OTROS GASTOS E.G.</t>
  </si>
  <si>
    <t>TECNOMECANICA MITSUBISHI</t>
  </si>
  <si>
    <t>FG pago bancolombia 30 euros</t>
  </si>
  <si>
    <t>JACUZZI</t>
  </si>
  <si>
    <t>ARRIENDO ALBA</t>
  </si>
  <si>
    <t>002 302 057</t>
  </si>
  <si>
    <t>PEDRO PABLO SIERRA VARGAS</t>
  </si>
  <si>
    <t>SEPTIEMBRE DE 2016</t>
  </si>
  <si>
    <t>OCTUBRE DE 2016</t>
  </si>
  <si>
    <t>MITSUBISHI ROTULA</t>
  </si>
  <si>
    <t>CADE</t>
  </si>
  <si>
    <t>NI901034620</t>
  </si>
  <si>
    <t>metaltronicos6201</t>
  </si>
  <si>
    <t>sobrino mayor</t>
  </si>
  <si>
    <t>marca primer carro</t>
  </si>
  <si>
    <t>metaltronicos</t>
  </si>
  <si>
    <t>primera mascota</t>
  </si>
  <si>
    <t>apodo hermano</t>
  </si>
  <si>
    <t>PAYPAL</t>
  </si>
  <si>
    <t>4463812-8</t>
  </si>
  <si>
    <t>gas</t>
  </si>
  <si>
    <t>wilmervalero</t>
  </si>
  <si>
    <t>Bw937408</t>
  </si>
  <si>
    <t>Bw93740800</t>
  </si>
  <si>
    <t>25 EUROS</t>
  </si>
  <si>
    <t>dia 18</t>
  </si>
  <si>
    <t>grosso3699</t>
  </si>
  <si>
    <t>CC79463699</t>
  </si>
  <si>
    <t>BANCOLOMBIA VIRTUAL</t>
  </si>
  <si>
    <t>ALBA C/21</t>
  </si>
  <si>
    <t>CC80056937</t>
  </si>
  <si>
    <t>valero6937</t>
  </si>
  <si>
    <t>CC80311032</t>
  </si>
  <si>
    <t>malagon1032</t>
  </si>
  <si>
    <t>E.G. CELULAR</t>
  </si>
  <si>
    <t>A.B. CELULAR</t>
  </si>
  <si>
    <t>600 693 508 21</t>
  </si>
  <si>
    <t>600 693 512 01</t>
  </si>
  <si>
    <t>W.V. CELULAR</t>
  </si>
  <si>
    <t>600 693 521 21</t>
  </si>
  <si>
    <t>MES</t>
  </si>
  <si>
    <t>SEPT</t>
  </si>
  <si>
    <t>PSE</t>
  </si>
  <si>
    <t>mona</t>
  </si>
  <si>
    <t>cta</t>
  </si>
  <si>
    <t>medidor</t>
  </si>
  <si>
    <t>SERVIENTREGA</t>
  </si>
  <si>
    <t>6830274-7</t>
  </si>
  <si>
    <t>W.V.</t>
  </si>
  <si>
    <t>Bonavista 2</t>
  </si>
  <si>
    <t>Parques de Bogota</t>
  </si>
  <si>
    <t>HENRY PULIDO CELULAR</t>
  </si>
  <si>
    <t>601 480 537 71</t>
  </si>
  <si>
    <t>fredesguasca</t>
  </si>
  <si>
    <t>Gm151100</t>
  </si>
  <si>
    <t>FREDESGUASCA</t>
  </si>
  <si>
    <t>Gm151100*</t>
  </si>
  <si>
    <t>Bw937408*</t>
  </si>
  <si>
    <t>WILMERVALERO</t>
  </si>
  <si>
    <t>PENDIENTE RECLAMACION</t>
  </si>
  <si>
    <t>EFECTY</t>
  </si>
  <si>
    <t>V</t>
  </si>
  <si>
    <t>PSE CAJA SOCIAL</t>
  </si>
  <si>
    <t>WILMERVS</t>
  </si>
  <si>
    <t>FIJO APTO E.G.</t>
  </si>
  <si>
    <t>CLARO</t>
  </si>
</sst>
</file>

<file path=xl/styles.xml><?xml version="1.0" encoding="utf-8"?>
<styleSheet xmlns="http://schemas.openxmlformats.org/spreadsheetml/2006/main">
  <numFmts count="7">
    <numFmt numFmtId="164" formatCode="&quot;$&quot;\ #,##0_);[Red]\(&quot;$&quot;\ #,##0\)"/>
    <numFmt numFmtId="165" formatCode="&quot;$&quot;\ #,##0"/>
    <numFmt numFmtId="166" formatCode="dd/mm/yyyy;@"/>
    <numFmt numFmtId="167" formatCode="#,##0.00\ [$€-C0A]"/>
    <numFmt numFmtId="168" formatCode="00000000"/>
    <numFmt numFmtId="169" formatCode="0_);[Red]\(0\)"/>
    <numFmt numFmtId="170" formatCode="&quot;$&quot;\ #,##0.000"/>
  </numFmts>
  <fonts count="17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8"/>
      <color indexed="8"/>
      <name val="Calibri"/>
      <family val="2"/>
    </font>
    <font>
      <sz val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FF0000"/>
      <name val="Calibri"/>
      <family val="2"/>
    </font>
    <font>
      <sz val="8"/>
      <color rgb="FFFF0000"/>
      <name val="Calibri"/>
      <family val="2"/>
      <scheme val="minor"/>
    </font>
    <font>
      <sz val="8"/>
      <color theme="1"/>
      <name val="Calibri"/>
      <family val="2"/>
    </font>
    <font>
      <u/>
      <sz val="11"/>
      <color theme="10"/>
      <name val="Calibri"/>
      <family val="2"/>
    </font>
    <font>
      <u/>
      <sz val="8"/>
      <color theme="10"/>
      <name val="Calibri"/>
      <family val="2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 tint="4.9989318521683403E-2"/>
      <name val="Calibri"/>
      <family val="2"/>
    </font>
    <font>
      <b/>
      <sz val="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536">
    <xf numFmtId="0" fontId="0" fillId="0" borderId="0" xfId="0"/>
    <xf numFmtId="165" fontId="0" fillId="0" borderId="0" xfId="0" applyNumberFormat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/>
    <xf numFmtId="165" fontId="0" fillId="0" borderId="11" xfId="0" applyNumberFormat="1" applyBorder="1"/>
    <xf numFmtId="9" fontId="0" fillId="0" borderId="11" xfId="0" applyNumberFormat="1" applyBorder="1"/>
    <xf numFmtId="0" fontId="0" fillId="0" borderId="12" xfId="0" applyBorder="1"/>
    <xf numFmtId="165" fontId="0" fillId="0" borderId="12" xfId="0" applyNumberFormat="1" applyBorder="1"/>
    <xf numFmtId="9" fontId="0" fillId="0" borderId="12" xfId="0" applyNumberFormat="1" applyBorder="1"/>
    <xf numFmtId="165" fontId="0" fillId="0" borderId="5" xfId="0" applyNumberFormat="1" applyBorder="1"/>
    <xf numFmtId="165" fontId="0" fillId="0" borderId="13" xfId="0" applyNumberFormat="1" applyBorder="1"/>
    <xf numFmtId="9" fontId="0" fillId="0" borderId="13" xfId="0" applyNumberFormat="1" applyBorder="1"/>
    <xf numFmtId="165" fontId="0" fillId="0" borderId="14" xfId="0" applyNumberFormat="1" applyBorder="1"/>
    <xf numFmtId="165" fontId="0" fillId="0" borderId="15" xfId="0" applyNumberFormat="1" applyBorder="1"/>
    <xf numFmtId="0" fontId="0" fillId="0" borderId="13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165" fontId="0" fillId="0" borderId="19" xfId="0" applyNumberFormat="1" applyBorder="1"/>
    <xf numFmtId="0" fontId="0" fillId="0" borderId="20" xfId="0" applyBorder="1"/>
    <xf numFmtId="0" fontId="0" fillId="0" borderId="21" xfId="0" applyBorder="1"/>
    <xf numFmtId="165" fontId="0" fillId="0" borderId="21" xfId="0" applyNumberFormat="1" applyBorder="1"/>
    <xf numFmtId="9" fontId="0" fillId="0" borderId="21" xfId="0" applyNumberFormat="1" applyBorder="1"/>
    <xf numFmtId="165" fontId="0" fillId="0" borderId="22" xfId="0" applyNumberFormat="1" applyBorder="1"/>
    <xf numFmtId="0" fontId="0" fillId="0" borderId="0" xfId="0" quotePrefix="1"/>
    <xf numFmtId="0" fontId="4" fillId="0" borderId="0" xfId="0" applyFont="1"/>
    <xf numFmtId="166" fontId="4" fillId="0" borderId="0" xfId="0" applyNumberFormat="1" applyFont="1"/>
    <xf numFmtId="14" fontId="4" fillId="0" borderId="0" xfId="0" applyNumberFormat="1" applyFont="1"/>
    <xf numFmtId="167" fontId="4" fillId="0" borderId="0" xfId="0" applyNumberFormat="1" applyFont="1"/>
    <xf numFmtId="165" fontId="4" fillId="0" borderId="0" xfId="0" applyNumberFormat="1" applyFont="1"/>
    <xf numFmtId="0" fontId="4" fillId="0" borderId="3" xfId="0" applyFont="1" applyBorder="1"/>
    <xf numFmtId="0" fontId="4" fillId="0" borderId="23" xfId="0" applyFont="1" applyBorder="1"/>
    <xf numFmtId="0" fontId="5" fillId="0" borderId="0" xfId="0" applyFont="1"/>
    <xf numFmtId="20" fontId="5" fillId="0" borderId="0" xfId="0" applyNumberFormat="1" applyFont="1"/>
    <xf numFmtId="14" fontId="0" fillId="0" borderId="12" xfId="0" applyNumberFormat="1" applyBorder="1"/>
    <xf numFmtId="14" fontId="0" fillId="0" borderId="11" xfId="0" applyNumberFormat="1" applyBorder="1"/>
    <xf numFmtId="0" fontId="0" fillId="5" borderId="0" xfId="0" applyFill="1"/>
    <xf numFmtId="14" fontId="0" fillId="0" borderId="21" xfId="0" applyNumberFormat="1" applyBorder="1"/>
    <xf numFmtId="14" fontId="0" fillId="0" borderId="0" xfId="0" applyNumberFormat="1"/>
    <xf numFmtId="165" fontId="5" fillId="0" borderId="0" xfId="0" applyNumberFormat="1" applyFont="1"/>
    <xf numFmtId="167" fontId="5" fillId="0" borderId="0" xfId="0" applyNumberFormat="1" applyFont="1"/>
    <xf numFmtId="0" fontId="6" fillId="0" borderId="20" xfId="0" applyFont="1" applyBorder="1"/>
    <xf numFmtId="165" fontId="0" fillId="0" borderId="0" xfId="0" applyNumberFormat="1" applyFill="1" applyBorder="1"/>
    <xf numFmtId="165" fontId="0" fillId="0" borderId="0" xfId="0" applyNumberFormat="1" applyBorder="1"/>
    <xf numFmtId="20" fontId="4" fillId="0" borderId="0" xfId="0" applyNumberFormat="1" applyFont="1"/>
    <xf numFmtId="14" fontId="5" fillId="0" borderId="0" xfId="0" applyNumberFormat="1" applyFont="1"/>
    <xf numFmtId="0" fontId="0" fillId="7" borderId="0" xfId="0" applyFill="1"/>
    <xf numFmtId="0" fontId="0" fillId="0" borderId="16" xfId="0" applyFill="1" applyBorder="1"/>
    <xf numFmtId="0" fontId="0" fillId="0" borderId="17" xfId="0" applyFill="1" applyBorder="1"/>
    <xf numFmtId="0" fontId="6" fillId="0" borderId="20" xfId="0" applyFont="1" applyFill="1" applyBorder="1"/>
    <xf numFmtId="0" fontId="0" fillId="0" borderId="18" xfId="0" applyFill="1" applyBorder="1"/>
    <xf numFmtId="0" fontId="4" fillId="7" borderId="0" xfId="0" applyFont="1" applyFill="1"/>
    <xf numFmtId="0" fontId="5" fillId="7" borderId="0" xfId="0" applyFont="1" applyFill="1"/>
    <xf numFmtId="14" fontId="5" fillId="7" borderId="0" xfId="0" applyNumberFormat="1" applyFont="1" applyFill="1" applyAlignment="1">
      <alignment wrapText="1"/>
    </xf>
    <xf numFmtId="0" fontId="7" fillId="0" borderId="0" xfId="0" applyFont="1"/>
    <xf numFmtId="165" fontId="7" fillId="0" borderId="0" xfId="0" applyNumberFormat="1" applyFont="1"/>
    <xf numFmtId="0" fontId="7" fillId="0" borderId="3" xfId="0" applyFont="1" applyBorder="1"/>
    <xf numFmtId="0" fontId="7" fillId="0" borderId="23" xfId="0" applyFont="1" applyBorder="1"/>
    <xf numFmtId="0" fontId="7" fillId="0" borderId="0" xfId="0" applyFont="1" applyFill="1"/>
    <xf numFmtId="0" fontId="0" fillId="5" borderId="17" xfId="0" applyFill="1" applyBorder="1"/>
    <xf numFmtId="0" fontId="0" fillId="5" borderId="11" xfId="0" applyFill="1" applyBorder="1"/>
    <xf numFmtId="165" fontId="0" fillId="5" borderId="11" xfId="0" applyNumberFormat="1" applyFill="1" applyBorder="1"/>
    <xf numFmtId="9" fontId="0" fillId="5" borderId="11" xfId="0" applyNumberFormat="1" applyFill="1" applyBorder="1"/>
    <xf numFmtId="165" fontId="0" fillId="5" borderId="14" xfId="0" applyNumberFormat="1" applyFill="1" applyBorder="1"/>
    <xf numFmtId="14" fontId="0" fillId="5" borderId="11" xfId="0" applyNumberFormat="1" applyFill="1" applyBorder="1"/>
    <xf numFmtId="0" fontId="0" fillId="5" borderId="16" xfId="0" applyFill="1" applyBorder="1"/>
    <xf numFmtId="14" fontId="0" fillId="5" borderId="12" xfId="0" applyNumberFormat="1" applyFill="1" applyBorder="1"/>
    <xf numFmtId="165" fontId="0" fillId="5" borderId="12" xfId="0" applyNumberFormat="1" applyFill="1" applyBorder="1"/>
    <xf numFmtId="9" fontId="0" fillId="5" borderId="12" xfId="0" applyNumberFormat="1" applyFill="1" applyBorder="1"/>
    <xf numFmtId="165" fontId="0" fillId="5" borderId="19" xfId="0" applyNumberFormat="1" applyFill="1" applyBorder="1"/>
    <xf numFmtId="0" fontId="0" fillId="5" borderId="18" xfId="0" applyFill="1" applyBorder="1"/>
    <xf numFmtId="0" fontId="0" fillId="5" borderId="13" xfId="0" applyFill="1" applyBorder="1"/>
    <xf numFmtId="165" fontId="0" fillId="5" borderId="13" xfId="0" applyNumberFormat="1" applyFill="1" applyBorder="1"/>
    <xf numFmtId="9" fontId="0" fillId="5" borderId="13" xfId="0" applyNumberFormat="1" applyFill="1" applyBorder="1"/>
    <xf numFmtId="165" fontId="0" fillId="5" borderId="15" xfId="0" applyNumberFormat="1" applyFill="1" applyBorder="1"/>
    <xf numFmtId="0" fontId="4" fillId="0" borderId="0" xfId="0" applyFont="1" applyProtection="1"/>
    <xf numFmtId="165" fontId="4" fillId="0" borderId="0" xfId="0" applyNumberFormat="1" applyFont="1" applyProtection="1"/>
    <xf numFmtId="0" fontId="4" fillId="0" borderId="3" xfId="0" applyFont="1" applyBorder="1" applyProtection="1"/>
    <xf numFmtId="0" fontId="4" fillId="0" borderId="23" xfId="0" applyFont="1" applyBorder="1" applyProtection="1"/>
    <xf numFmtId="0" fontId="0" fillId="6" borderId="20" xfId="0" applyFill="1" applyBorder="1"/>
    <xf numFmtId="0" fontId="0" fillId="6" borderId="21" xfId="0" applyFill="1" applyBorder="1"/>
    <xf numFmtId="165" fontId="0" fillId="6" borderId="21" xfId="0" applyNumberFormat="1" applyFill="1" applyBorder="1"/>
    <xf numFmtId="9" fontId="0" fillId="6" borderId="21" xfId="0" applyNumberFormat="1" applyFill="1" applyBorder="1"/>
    <xf numFmtId="165" fontId="0" fillId="6" borderId="22" xfId="0" applyNumberFormat="1" applyFill="1" applyBorder="1"/>
    <xf numFmtId="0" fontId="5" fillId="0" borderId="0" xfId="0" quotePrefix="1" applyFont="1" applyAlignment="1">
      <alignment horizontal="right"/>
    </xf>
    <xf numFmtId="14" fontId="0" fillId="0" borderId="12" xfId="0" applyNumberFormat="1" applyFill="1" applyBorder="1"/>
    <xf numFmtId="165" fontId="0" fillId="0" borderId="12" xfId="0" applyNumberFormat="1" applyFill="1" applyBorder="1"/>
    <xf numFmtId="9" fontId="0" fillId="0" borderId="12" xfId="0" applyNumberFormat="1" applyFill="1" applyBorder="1"/>
    <xf numFmtId="165" fontId="0" fillId="0" borderId="19" xfId="0" applyNumberFormat="1" applyFill="1" applyBorder="1"/>
    <xf numFmtId="14" fontId="0" fillId="0" borderId="11" xfId="0" applyNumberFormat="1" applyFill="1" applyBorder="1"/>
    <xf numFmtId="165" fontId="0" fillId="0" borderId="11" xfId="0" applyNumberFormat="1" applyFill="1" applyBorder="1"/>
    <xf numFmtId="9" fontId="0" fillId="0" borderId="11" xfId="0" applyNumberFormat="1" applyFill="1" applyBorder="1"/>
    <xf numFmtId="165" fontId="0" fillId="0" borderId="14" xfId="0" applyNumberFormat="1" applyFill="1" applyBorder="1"/>
    <xf numFmtId="0" fontId="0" fillId="0" borderId="11" xfId="0" applyFill="1" applyBorder="1"/>
    <xf numFmtId="0" fontId="0" fillId="0" borderId="13" xfId="0" applyFill="1" applyBorder="1"/>
    <xf numFmtId="165" fontId="0" fillId="0" borderId="13" xfId="0" applyNumberFormat="1" applyFill="1" applyBorder="1"/>
    <xf numFmtId="9" fontId="0" fillId="0" borderId="13" xfId="0" applyNumberFormat="1" applyFill="1" applyBorder="1"/>
    <xf numFmtId="165" fontId="0" fillId="0" borderId="15" xfId="0" applyNumberFormat="1" applyFill="1" applyBorder="1"/>
    <xf numFmtId="0" fontId="5" fillId="6" borderId="0" xfId="0" applyFont="1" applyFill="1"/>
    <xf numFmtId="0" fontId="0" fillId="0" borderId="20" xfId="0" applyFill="1" applyBorder="1"/>
    <xf numFmtId="0" fontId="0" fillId="0" borderId="21" xfId="0" applyFill="1" applyBorder="1"/>
    <xf numFmtId="165" fontId="0" fillId="0" borderId="21" xfId="0" applyNumberFormat="1" applyFill="1" applyBorder="1"/>
    <xf numFmtId="9" fontId="0" fillId="0" borderId="21" xfId="0" applyNumberFormat="1" applyFill="1" applyBorder="1"/>
    <xf numFmtId="165" fontId="0" fillId="0" borderId="22" xfId="0" applyNumberFormat="1" applyFill="1" applyBorder="1"/>
    <xf numFmtId="0" fontId="8" fillId="0" borderId="0" xfId="0" applyFont="1"/>
    <xf numFmtId="0" fontId="8" fillId="0" borderId="0" xfId="0" applyFont="1" applyAlignment="1">
      <alignment wrapText="1"/>
    </xf>
    <xf numFmtId="0" fontId="4" fillId="0" borderId="0" xfId="0" applyFont="1" applyFill="1"/>
    <xf numFmtId="14" fontId="4" fillId="0" borderId="24" xfId="0" applyNumberFormat="1" applyFont="1" applyBorder="1"/>
    <xf numFmtId="0" fontId="5" fillId="0" borderId="0" xfId="0" applyFont="1" applyAlignment="1">
      <alignment wrapText="1"/>
    </xf>
    <xf numFmtId="165" fontId="4" fillId="7" borderId="0" xfId="0" applyNumberFormat="1" applyFont="1" applyFill="1"/>
    <xf numFmtId="0" fontId="4" fillId="7" borderId="3" xfId="0" applyFont="1" applyFill="1" applyBorder="1"/>
    <xf numFmtId="166" fontId="4" fillId="7" borderId="24" xfId="0" applyNumberFormat="1" applyFont="1" applyFill="1" applyBorder="1"/>
    <xf numFmtId="0" fontId="5" fillId="7" borderId="0" xfId="0" applyFont="1" applyFill="1" applyAlignment="1">
      <alignment wrapText="1"/>
    </xf>
    <xf numFmtId="0" fontId="4" fillId="5" borderId="0" xfId="0" applyFont="1" applyFill="1"/>
    <xf numFmtId="166" fontId="4" fillId="0" borderId="24" xfId="0" applyNumberFormat="1" applyFont="1" applyBorder="1"/>
    <xf numFmtId="3" fontId="4" fillId="0" borderId="0" xfId="0" applyNumberFormat="1" applyFont="1"/>
    <xf numFmtId="3" fontId="4" fillId="0" borderId="3" xfId="0" applyNumberFormat="1" applyFont="1" applyBorder="1"/>
    <xf numFmtId="165" fontId="4" fillId="0" borderId="0" xfId="0" applyNumberFormat="1" applyFont="1" applyFill="1"/>
    <xf numFmtId="0" fontId="4" fillId="0" borderId="3" xfId="0" applyFont="1" applyFill="1" applyBorder="1"/>
    <xf numFmtId="14" fontId="4" fillId="0" borderId="0" xfId="0" applyNumberFormat="1" applyFont="1" applyFill="1"/>
    <xf numFmtId="14" fontId="4" fillId="0" borderId="24" xfId="0" applyNumberFormat="1" applyFont="1" applyFill="1" applyBorder="1"/>
    <xf numFmtId="0" fontId="5" fillId="0" borderId="0" xfId="0" applyFont="1" applyFill="1" applyAlignment="1">
      <alignment wrapText="1"/>
    </xf>
    <xf numFmtId="0" fontId="4" fillId="0" borderId="0" xfId="0" quotePrefix="1" applyFont="1" applyFill="1"/>
    <xf numFmtId="14" fontId="4" fillId="7" borderId="0" xfId="0" applyNumberFormat="1" applyFont="1" applyFill="1"/>
    <xf numFmtId="0" fontId="4" fillId="6" borderId="0" xfId="0" applyFont="1" applyFill="1"/>
    <xf numFmtId="0" fontId="4" fillId="0" borderId="24" xfId="0" applyFont="1" applyBorder="1"/>
    <xf numFmtId="0" fontId="4" fillId="0" borderId="0" xfId="0" applyNumberFormat="1" applyFont="1" applyFill="1"/>
    <xf numFmtId="0" fontId="4" fillId="0" borderId="8" xfId="0" applyFont="1" applyBorder="1"/>
    <xf numFmtId="14" fontId="4" fillId="0" borderId="5" xfId="0" applyNumberFormat="1" applyFont="1" applyBorder="1"/>
    <xf numFmtId="14" fontId="4" fillId="0" borderId="25" xfId="0" applyNumberFormat="1" applyFont="1" applyBorder="1"/>
    <xf numFmtId="0" fontId="4" fillId="0" borderId="0" xfId="0" applyFont="1" applyBorder="1"/>
    <xf numFmtId="166" fontId="4" fillId="0" borderId="0" xfId="0" applyNumberFormat="1" applyFont="1" applyBorder="1"/>
    <xf numFmtId="0" fontId="9" fillId="7" borderId="0" xfId="0" applyFont="1" applyFill="1"/>
    <xf numFmtId="165" fontId="9" fillId="7" borderId="0" xfId="0" applyNumberFormat="1" applyFont="1" applyFill="1"/>
    <xf numFmtId="0" fontId="9" fillId="7" borderId="3" xfId="0" applyFont="1" applyFill="1" applyBorder="1"/>
    <xf numFmtId="14" fontId="9" fillId="7" borderId="0" xfId="0" applyNumberFormat="1" applyFont="1" applyFill="1"/>
    <xf numFmtId="14" fontId="9" fillId="7" borderId="24" xfId="0" applyNumberFormat="1" applyFont="1" applyFill="1" applyBorder="1"/>
    <xf numFmtId="0" fontId="4" fillId="2" borderId="0" xfId="0" applyFont="1" applyFill="1"/>
    <xf numFmtId="16" fontId="4" fillId="0" borderId="0" xfId="0" applyNumberFormat="1" applyFont="1"/>
    <xf numFmtId="0" fontId="4" fillId="3" borderId="0" xfId="0" applyFont="1" applyFill="1"/>
    <xf numFmtId="0" fontId="5" fillId="0" borderId="0" xfId="0" applyFont="1" applyProtection="1"/>
    <xf numFmtId="0" fontId="5" fillId="0" borderId="0" xfId="0" applyFont="1" applyAlignment="1" applyProtection="1">
      <alignment wrapText="1"/>
    </xf>
    <xf numFmtId="0" fontId="4" fillId="0" borderId="24" xfId="0" applyFont="1" applyBorder="1" applyProtection="1"/>
    <xf numFmtId="0" fontId="4" fillId="2" borderId="0" xfId="0" applyFont="1" applyFill="1" applyProtection="1"/>
    <xf numFmtId="14" fontId="4" fillId="0" borderId="24" xfId="0" applyNumberFormat="1" applyFont="1" applyBorder="1" applyProtection="1"/>
    <xf numFmtId="166" fontId="4" fillId="0" borderId="24" xfId="0" applyNumberFormat="1" applyFont="1" applyBorder="1" applyProtection="1"/>
    <xf numFmtId="0" fontId="4" fillId="3" borderId="0" xfId="0" applyFont="1" applyFill="1" applyProtection="1"/>
    <xf numFmtId="0" fontId="4" fillId="0" borderId="0" xfId="0" applyFont="1" applyFill="1" applyProtection="1"/>
    <xf numFmtId="3" fontId="4" fillId="0" borderId="0" xfId="0" applyNumberFormat="1" applyFont="1" applyProtection="1"/>
    <xf numFmtId="3" fontId="4" fillId="0" borderId="3" xfId="0" applyNumberFormat="1" applyFont="1" applyBorder="1" applyProtection="1"/>
    <xf numFmtId="0" fontId="4" fillId="5" borderId="0" xfId="0" applyFont="1" applyFill="1" applyProtection="1"/>
    <xf numFmtId="165" fontId="4" fillId="5" borderId="0" xfId="0" applyNumberFormat="1" applyFont="1" applyFill="1" applyProtection="1"/>
    <xf numFmtId="0" fontId="4" fillId="5" borderId="3" xfId="0" applyFont="1" applyFill="1" applyBorder="1" applyProtection="1"/>
    <xf numFmtId="14" fontId="4" fillId="5" borderId="0" xfId="0" applyNumberFormat="1" applyFont="1" applyFill="1" applyProtection="1"/>
    <xf numFmtId="14" fontId="4" fillId="5" borderId="24" xfId="0" applyNumberFormat="1" applyFont="1" applyFill="1" applyBorder="1" applyProtection="1"/>
    <xf numFmtId="165" fontId="4" fillId="0" borderId="0" xfId="0" applyNumberFormat="1" applyFont="1" applyFill="1" applyProtection="1"/>
    <xf numFmtId="0" fontId="4" fillId="0" borderId="3" xfId="0" applyFont="1" applyFill="1" applyBorder="1" applyProtection="1"/>
    <xf numFmtId="14" fontId="4" fillId="0" borderId="0" xfId="0" applyNumberFormat="1" applyFont="1" applyFill="1" applyProtection="1"/>
    <xf numFmtId="14" fontId="4" fillId="0" borderId="24" xfId="0" applyNumberFormat="1" applyFont="1" applyFill="1" applyBorder="1" applyProtection="1"/>
    <xf numFmtId="0" fontId="5" fillId="0" borderId="0" xfId="0" applyFont="1" applyFill="1" applyAlignment="1" applyProtection="1">
      <alignment wrapText="1"/>
    </xf>
    <xf numFmtId="0" fontId="4" fillId="5" borderId="0" xfId="0" quotePrefix="1" applyFont="1" applyFill="1" applyProtection="1"/>
    <xf numFmtId="14" fontId="4" fillId="0" borderId="0" xfId="0" applyNumberFormat="1" applyFont="1" applyProtection="1"/>
    <xf numFmtId="0" fontId="4" fillId="0" borderId="0" xfId="0" applyNumberFormat="1" applyFont="1" applyFill="1" applyProtection="1"/>
    <xf numFmtId="16" fontId="4" fillId="0" borderId="0" xfId="0" applyNumberFormat="1" applyFont="1" applyProtection="1"/>
    <xf numFmtId="0" fontId="4" fillId="4" borderId="0" xfId="0" applyFont="1" applyFill="1" applyProtection="1"/>
    <xf numFmtId="0" fontId="4" fillId="0" borderId="8" xfId="0" applyFont="1" applyBorder="1" applyProtection="1"/>
    <xf numFmtId="14" fontId="4" fillId="0" borderId="5" xfId="0" applyNumberFormat="1" applyFont="1" applyBorder="1" applyProtection="1"/>
    <xf numFmtId="14" fontId="4" fillId="0" borderId="25" xfId="0" applyNumberFormat="1" applyFont="1" applyBorder="1" applyProtection="1"/>
    <xf numFmtId="0" fontId="4" fillId="0" borderId="7" xfId="0" applyFont="1" applyBorder="1"/>
    <xf numFmtId="14" fontId="4" fillId="0" borderId="3" xfId="0" applyNumberFormat="1" applyFont="1" applyBorder="1"/>
    <xf numFmtId="166" fontId="4" fillId="0" borderId="3" xfId="0" applyNumberFormat="1" applyFont="1" applyBorder="1"/>
    <xf numFmtId="0" fontId="4" fillId="7" borderId="0" xfId="0" applyFont="1" applyFill="1" applyBorder="1"/>
    <xf numFmtId="14" fontId="4" fillId="7" borderId="0" xfId="0" applyNumberFormat="1" applyFont="1" applyFill="1" applyBorder="1"/>
    <xf numFmtId="0" fontId="4" fillId="8" borderId="0" xfId="0" applyFont="1" applyFill="1"/>
    <xf numFmtId="0" fontId="4" fillId="9" borderId="0" xfId="0" applyFont="1" applyFill="1"/>
    <xf numFmtId="0" fontId="11" fillId="0" borderId="0" xfId="1" applyFont="1" applyAlignment="1" applyProtection="1"/>
    <xf numFmtId="164" fontId="5" fillId="0" borderId="0" xfId="0" applyNumberFormat="1" applyFont="1"/>
    <xf numFmtId="17" fontId="5" fillId="0" borderId="0" xfId="0" applyNumberFormat="1" applyFont="1"/>
    <xf numFmtId="16" fontId="5" fillId="0" borderId="0" xfId="0" applyNumberFormat="1" applyFont="1"/>
    <xf numFmtId="3" fontId="5" fillId="0" borderId="0" xfId="0" applyNumberFormat="1" applyFont="1"/>
    <xf numFmtId="0" fontId="5" fillId="8" borderId="0" xfId="0" applyFont="1" applyFill="1"/>
    <xf numFmtId="164" fontId="5" fillId="8" borderId="0" xfId="0" applyNumberFormat="1" applyFont="1" applyFill="1"/>
    <xf numFmtId="14" fontId="5" fillId="8" borderId="0" xfId="0" applyNumberFormat="1" applyFont="1" applyFill="1"/>
    <xf numFmtId="165" fontId="5" fillId="8" borderId="0" xfId="0" applyNumberFormat="1" applyFont="1" applyFill="1"/>
    <xf numFmtId="165" fontId="5" fillId="8" borderId="0" xfId="0" applyNumberFormat="1" applyFont="1" applyFill="1" applyAlignment="1">
      <alignment horizontal="right"/>
    </xf>
    <xf numFmtId="165" fontId="5" fillId="8" borderId="0" xfId="0" applyNumberFormat="1" applyFont="1" applyFill="1" applyAlignment="1"/>
    <xf numFmtId="166" fontId="4" fillId="0" borderId="24" xfId="0" applyNumberFormat="1" applyFont="1" applyFill="1" applyBorder="1"/>
    <xf numFmtId="166" fontId="4" fillId="0" borderId="3" xfId="0" applyNumberFormat="1" applyFont="1" applyFill="1" applyBorder="1"/>
    <xf numFmtId="0" fontId="4" fillId="0" borderId="24" xfId="0" applyFont="1" applyFill="1" applyBorder="1"/>
    <xf numFmtId="0" fontId="4" fillId="7" borderId="24" xfId="0" applyFont="1" applyFill="1" applyBorder="1"/>
    <xf numFmtId="0" fontId="7" fillId="8" borderId="0" xfId="0" applyFont="1" applyFill="1"/>
    <xf numFmtId="0" fontId="5" fillId="0" borderId="0" xfId="0" applyFont="1" applyFill="1"/>
    <xf numFmtId="0" fontId="7" fillId="5" borderId="0" xfId="0" applyFont="1" applyFill="1"/>
    <xf numFmtId="14" fontId="4" fillId="7" borderId="24" xfId="0" applyNumberFormat="1" applyFont="1" applyFill="1" applyBorder="1"/>
    <xf numFmtId="166" fontId="4" fillId="8" borderId="3" xfId="0" applyNumberFormat="1" applyFont="1" applyFill="1" applyBorder="1"/>
    <xf numFmtId="14" fontId="4" fillId="8" borderId="24" xfId="0" applyNumberFormat="1" applyFont="1" applyFill="1" applyBorder="1"/>
    <xf numFmtId="166" fontId="4" fillId="8" borderId="24" xfId="0" applyNumberFormat="1" applyFont="1" applyFill="1" applyBorder="1"/>
    <xf numFmtId="14" fontId="5" fillId="0" borderId="0" xfId="0" applyNumberFormat="1" applyFont="1"/>
    <xf numFmtId="0" fontId="5" fillId="5" borderId="0" xfId="0" applyFont="1" applyFill="1"/>
    <xf numFmtId="3" fontId="5" fillId="5" borderId="0" xfId="0" applyNumberFormat="1" applyFont="1" applyFill="1"/>
    <xf numFmtId="14" fontId="5" fillId="5" borderId="0" xfId="0" applyNumberFormat="1" applyFont="1" applyFill="1"/>
    <xf numFmtId="14" fontId="5" fillId="6" borderId="0" xfId="0" applyNumberFormat="1" applyFont="1" applyFill="1"/>
    <xf numFmtId="0" fontId="4" fillId="10" borderId="0" xfId="0" applyFont="1" applyFill="1"/>
    <xf numFmtId="165" fontId="4" fillId="10" borderId="0" xfId="0" applyNumberFormat="1" applyFont="1" applyFill="1"/>
    <xf numFmtId="0" fontId="4" fillId="10" borderId="3" xfId="0" applyFont="1" applyFill="1" applyBorder="1"/>
    <xf numFmtId="14" fontId="4" fillId="10" borderId="0" xfId="0" applyNumberFormat="1" applyFont="1" applyFill="1"/>
    <xf numFmtId="14" fontId="4" fillId="10" borderId="24" xfId="0" applyNumberFormat="1" applyFont="1" applyFill="1" applyBorder="1"/>
    <xf numFmtId="0" fontId="7" fillId="0" borderId="0" xfId="0" applyFont="1" applyAlignment="1">
      <alignment horizontal="center"/>
    </xf>
    <xf numFmtId="0" fontId="9" fillId="0" borderId="0" xfId="0" applyFont="1"/>
    <xf numFmtId="0" fontId="7" fillId="0" borderId="0" xfId="0" applyFont="1" applyAlignment="1">
      <alignment horizontal="center"/>
    </xf>
    <xf numFmtId="0" fontId="9" fillId="5" borderId="0" xfId="0" applyFont="1" applyFill="1"/>
    <xf numFmtId="14" fontId="9" fillId="0" borderId="24" xfId="0" applyNumberFormat="1" applyFont="1" applyBorder="1"/>
    <xf numFmtId="0" fontId="4" fillId="7" borderId="7" xfId="0" applyFont="1" applyFill="1" applyBorder="1"/>
    <xf numFmtId="14" fontId="4" fillId="7" borderId="3" xfId="0" applyNumberFormat="1" applyFont="1" applyFill="1" applyBorder="1"/>
    <xf numFmtId="0" fontId="7" fillId="0" borderId="0" xfId="0" applyFont="1" applyAlignment="1">
      <alignment horizontal="center"/>
    </xf>
    <xf numFmtId="14" fontId="5" fillId="0" borderId="0" xfId="0" applyNumberFormat="1" applyFont="1" applyFill="1"/>
    <xf numFmtId="3" fontId="5" fillId="0" borderId="0" xfId="0" applyNumberFormat="1" applyFont="1" applyFill="1"/>
    <xf numFmtId="0" fontId="7" fillId="0" borderId="0" xfId="0" applyFont="1" applyAlignment="1">
      <alignment horizontal="center"/>
    </xf>
    <xf numFmtId="165" fontId="4" fillId="8" borderId="0" xfId="0" applyNumberFormat="1" applyFont="1" applyFill="1"/>
    <xf numFmtId="0" fontId="4" fillId="8" borderId="3" xfId="0" applyFont="1" applyFill="1" applyBorder="1"/>
    <xf numFmtId="0" fontId="12" fillId="0" borderId="20" xfId="0" applyFont="1" applyFill="1" applyBorder="1"/>
    <xf numFmtId="0" fontId="7" fillId="0" borderId="0" xfId="0" applyFont="1" applyAlignment="1">
      <alignment horizontal="center"/>
    </xf>
    <xf numFmtId="0" fontId="13" fillId="0" borderId="16" xfId="0" applyFont="1" applyBorder="1" applyAlignment="1">
      <alignment horizontal="left"/>
    </xf>
    <xf numFmtId="0" fontId="13" fillId="0" borderId="26" xfId="0" applyFont="1" applyBorder="1" applyAlignment="1">
      <alignment horizontal="right"/>
    </xf>
    <xf numFmtId="164" fontId="13" fillId="0" borderId="0" xfId="0" applyNumberFormat="1" applyFont="1" applyBorder="1" applyAlignment="1">
      <alignment horizontal="right"/>
    </xf>
    <xf numFmtId="9" fontId="13" fillId="0" borderId="26" xfId="0" applyNumberFormat="1" applyFont="1" applyBorder="1" applyAlignment="1">
      <alignment horizontal="right"/>
    </xf>
    <xf numFmtId="0" fontId="7" fillId="0" borderId="0" xfId="0" applyFont="1" applyAlignment="1">
      <alignment horizontal="center"/>
    </xf>
    <xf numFmtId="0" fontId="14" fillId="6" borderId="0" xfId="0" applyFont="1" applyFill="1"/>
    <xf numFmtId="0" fontId="0" fillId="0" borderId="0" xfId="0" applyFont="1" applyFill="1"/>
    <xf numFmtId="168" fontId="0" fillId="0" borderId="0" xfId="0" applyNumberFormat="1"/>
    <xf numFmtId="0" fontId="0" fillId="0" borderId="11" xfId="0" applyNumberFormat="1" applyFill="1" applyBorder="1"/>
    <xf numFmtId="164" fontId="13" fillId="0" borderId="3" xfId="0" applyNumberFormat="1" applyFont="1" applyFill="1" applyBorder="1" applyAlignment="1">
      <alignment horizontal="right"/>
    </xf>
    <xf numFmtId="0" fontId="5" fillId="0" borderId="17" xfId="0" applyFont="1" applyFill="1" applyBorder="1"/>
    <xf numFmtId="0" fontId="4" fillId="0" borderId="0" xfId="0" quotePrefix="1" applyFont="1" applyFill="1" applyAlignment="1">
      <alignment horizontal="right"/>
    </xf>
    <xf numFmtId="0" fontId="7" fillId="0" borderId="0" xfId="0" applyFont="1" applyAlignment="1">
      <alignment horizontal="center"/>
    </xf>
    <xf numFmtId="0" fontId="0" fillId="0" borderId="0" xfId="0" quotePrefix="1" applyAlignment="1">
      <alignment horizontal="right"/>
    </xf>
    <xf numFmtId="17" fontId="0" fillId="0" borderId="0" xfId="0" applyNumberFormat="1"/>
    <xf numFmtId="0" fontId="3" fillId="5" borderId="0" xfId="0" applyFont="1" applyFill="1"/>
    <xf numFmtId="0" fontId="4" fillId="11" borderId="0" xfId="0" applyFont="1" applyFill="1"/>
    <xf numFmtId="14" fontId="4" fillId="0" borderId="0" xfId="0" applyNumberFormat="1" applyFont="1" applyFill="1" applyBorder="1"/>
    <xf numFmtId="0" fontId="4" fillId="7" borderId="0" xfId="0" applyNumberFormat="1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4" fillId="0" borderId="7" xfId="0" applyNumberFormat="1" applyFont="1" applyBorder="1"/>
    <xf numFmtId="0" fontId="7" fillId="0" borderId="0" xfId="0" applyFont="1" applyAlignment="1">
      <alignment horizontal="center"/>
    </xf>
    <xf numFmtId="165" fontId="0" fillId="6" borderId="14" xfId="0" applyNumberFormat="1" applyFill="1" applyBorder="1"/>
    <xf numFmtId="165" fontId="0" fillId="6" borderId="15" xfId="0" applyNumberForma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6" borderId="17" xfId="0" applyFill="1" applyBorder="1"/>
    <xf numFmtId="14" fontId="0" fillId="6" borderId="11" xfId="0" applyNumberFormat="1" applyFill="1" applyBorder="1"/>
    <xf numFmtId="165" fontId="0" fillId="6" borderId="11" xfId="0" applyNumberFormat="1" applyFill="1" applyBorder="1"/>
    <xf numFmtId="9" fontId="0" fillId="6" borderId="11" xfId="0" applyNumberFormat="1" applyFill="1" applyBorder="1"/>
    <xf numFmtId="0" fontId="7" fillId="0" borderId="0" xfId="0" applyFont="1" applyAlignment="1">
      <alignment horizontal="center"/>
    </xf>
    <xf numFmtId="165" fontId="4" fillId="6" borderId="0" xfId="0" applyNumberFormat="1" applyFont="1" applyFill="1"/>
    <xf numFmtId="0" fontId="4" fillId="6" borderId="3" xfId="0" applyFont="1" applyFill="1" applyBorder="1"/>
    <xf numFmtId="14" fontId="4" fillId="6" borderId="0" xfId="0" applyNumberFormat="1" applyFont="1" applyFill="1"/>
    <xf numFmtId="14" fontId="4" fillId="6" borderId="24" xfId="0" applyNumberFormat="1" applyFont="1" applyFill="1" applyBorder="1"/>
    <xf numFmtId="0" fontId="0" fillId="6" borderId="11" xfId="0" applyFill="1" applyBorder="1"/>
    <xf numFmtId="0" fontId="0" fillId="6" borderId="18" xfId="0" applyFill="1" applyBorder="1"/>
    <xf numFmtId="0" fontId="0" fillId="6" borderId="13" xfId="0" applyFill="1" applyBorder="1"/>
    <xf numFmtId="165" fontId="0" fillId="6" borderId="13" xfId="0" applyNumberFormat="1" applyFill="1" applyBorder="1"/>
    <xf numFmtId="9" fontId="0" fillId="6" borderId="13" xfId="0" applyNumberFormat="1" applyFill="1" applyBorder="1"/>
    <xf numFmtId="164" fontId="0" fillId="0" borderId="0" xfId="0" applyNumberForma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4" fillId="0" borderId="0" xfId="0" applyFont="1"/>
    <xf numFmtId="0" fontId="7" fillId="0" borderId="0" xfId="0" applyFont="1" applyAlignment="1">
      <alignment horizontal="center"/>
    </xf>
    <xf numFmtId="0" fontId="0" fillId="0" borderId="0" xfId="0"/>
    <xf numFmtId="165" fontId="0" fillId="0" borderId="0" xfId="0" applyNumberFormat="1"/>
    <xf numFmtId="14" fontId="0" fillId="0" borderId="0" xfId="0" applyNumberFormat="1"/>
    <xf numFmtId="0" fontId="0" fillId="6" borderId="0" xfId="0" applyFill="1"/>
    <xf numFmtId="165" fontId="0" fillId="6" borderId="0" xfId="0" applyNumberFormat="1" applyFill="1"/>
    <xf numFmtId="0" fontId="2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9" fillId="6" borderId="0" xfId="0" applyFont="1" applyFill="1"/>
    <xf numFmtId="0" fontId="0" fillId="0" borderId="27" xfId="0" applyFill="1" applyBorder="1"/>
    <xf numFmtId="0" fontId="0" fillId="0" borderId="28" xfId="0" applyFill="1" applyBorder="1"/>
    <xf numFmtId="165" fontId="0" fillId="0" borderId="28" xfId="0" applyNumberFormat="1" applyFill="1" applyBorder="1"/>
    <xf numFmtId="165" fontId="0" fillId="6" borderId="29" xfId="0" applyNumberFormat="1" applyFill="1" applyBorder="1"/>
    <xf numFmtId="0" fontId="0" fillId="8" borderId="0" xfId="0" applyFill="1"/>
    <xf numFmtId="14" fontId="0" fillId="8" borderId="0" xfId="0" applyNumberFormat="1" applyFill="1"/>
    <xf numFmtId="164" fontId="0" fillId="8" borderId="0" xfId="0" applyNumberFormat="1" applyFill="1"/>
    <xf numFmtId="0" fontId="0" fillId="0" borderId="0" xfId="0" applyBorder="1"/>
    <xf numFmtId="0" fontId="0" fillId="0" borderId="30" xfId="0" applyFill="1" applyBorder="1"/>
    <xf numFmtId="0" fontId="0" fillId="0" borderId="0" xfId="0"/>
    <xf numFmtId="0" fontId="0" fillId="0" borderId="5" xfId="0" applyBorder="1"/>
    <xf numFmtId="0" fontId="0" fillId="0" borderId="8" xfId="0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0" fillId="0" borderId="5" xfId="0" applyNumberFormat="1" applyBorder="1"/>
    <xf numFmtId="0" fontId="0" fillId="0" borderId="17" xfId="0" applyFill="1" applyBorder="1"/>
    <xf numFmtId="0" fontId="0" fillId="0" borderId="18" xfId="0" applyFill="1" applyBorder="1"/>
    <xf numFmtId="14" fontId="0" fillId="0" borderId="11" xfId="0" applyNumberFormat="1" applyFill="1" applyBorder="1"/>
    <xf numFmtId="165" fontId="0" fillId="0" borderId="11" xfId="0" applyNumberFormat="1" applyFill="1" applyBorder="1"/>
    <xf numFmtId="9" fontId="0" fillId="0" borderId="11" xfId="0" applyNumberFormat="1" applyFill="1" applyBorder="1"/>
    <xf numFmtId="0" fontId="0" fillId="0" borderId="11" xfId="0" applyFill="1" applyBorder="1"/>
    <xf numFmtId="165" fontId="0" fillId="0" borderId="13" xfId="0" applyNumberFormat="1" applyFill="1" applyBorder="1"/>
    <xf numFmtId="9" fontId="0" fillId="0" borderId="13" xfId="0" applyNumberFormat="1" applyFill="1" applyBorder="1"/>
    <xf numFmtId="165" fontId="0" fillId="6" borderId="14" xfId="0" applyNumberFormat="1" applyFill="1" applyBorder="1"/>
    <xf numFmtId="165" fontId="0" fillId="6" borderId="15" xfId="0" applyNumberFormat="1" applyFill="1" applyBorder="1"/>
    <xf numFmtId="14" fontId="0" fillId="0" borderId="13" xfId="0" applyNumberFormat="1" applyFill="1" applyBorder="1"/>
    <xf numFmtId="0" fontId="0" fillId="0" borderId="0" xfId="0" applyFill="1"/>
    <xf numFmtId="165" fontId="0" fillId="0" borderId="29" xfId="0" applyNumberFormat="1" applyFill="1" applyBorder="1"/>
    <xf numFmtId="0" fontId="0" fillId="0" borderId="8" xfId="0" applyFill="1" applyBorder="1"/>
    <xf numFmtId="0" fontId="0" fillId="0" borderId="5" xfId="0" applyFill="1" applyBorder="1"/>
    <xf numFmtId="165" fontId="0" fillId="0" borderId="5" xfId="0" applyNumberFormat="1" applyFill="1" applyBorder="1"/>
    <xf numFmtId="0" fontId="2" fillId="0" borderId="10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14" fillId="6" borderId="0" xfId="0" applyFont="1" applyFill="1" applyBorder="1"/>
    <xf numFmtId="165" fontId="14" fillId="6" borderId="0" xfId="0" applyNumberFormat="1" applyFont="1" applyFill="1"/>
    <xf numFmtId="0" fontId="0" fillId="0" borderId="0" xfId="0" applyFill="1" applyAlignment="1">
      <alignment horizontal="right"/>
    </xf>
    <xf numFmtId="164" fontId="0" fillId="0" borderId="0" xfId="0" applyNumberFormat="1" applyFill="1"/>
    <xf numFmtId="14" fontId="14" fillId="6" borderId="0" xfId="0" applyNumberFormat="1" applyFont="1" applyFill="1"/>
    <xf numFmtId="0" fontId="14" fillId="8" borderId="0" xfId="0" applyFont="1" applyFill="1"/>
    <xf numFmtId="14" fontId="14" fillId="8" borderId="0" xfId="0" applyNumberFormat="1" applyFont="1" applyFill="1"/>
    <xf numFmtId="164" fontId="14" fillId="8" borderId="0" xfId="0" applyNumberFormat="1" applyFont="1" applyFill="1"/>
    <xf numFmtId="0" fontId="7" fillId="0" borderId="0" xfId="0" applyFont="1" applyAlignment="1">
      <alignment horizontal="center"/>
    </xf>
    <xf numFmtId="164" fontId="14" fillId="0" borderId="0" xfId="0" applyNumberFormat="1" applyFont="1"/>
    <xf numFmtId="0" fontId="4" fillId="0" borderId="0" xfId="0" applyFont="1" applyFill="1" applyAlignment="1">
      <alignment horizontal="right"/>
    </xf>
    <xf numFmtId="164" fontId="14" fillId="6" borderId="0" xfId="0" applyNumberFormat="1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 applyFill="1" applyBorder="1"/>
    <xf numFmtId="0" fontId="12" fillId="0" borderId="0" xfId="0" applyFont="1"/>
    <xf numFmtId="0" fontId="12" fillId="0" borderId="0" xfId="0" applyFont="1" applyBorder="1"/>
    <xf numFmtId="165" fontId="12" fillId="0" borderId="0" xfId="0" applyNumberFormat="1" applyFont="1" applyBorder="1"/>
    <xf numFmtId="0" fontId="7" fillId="0" borderId="0" xfId="0" applyFont="1" applyAlignment="1">
      <alignment horizontal="center"/>
    </xf>
    <xf numFmtId="0" fontId="9" fillId="8" borderId="0" xfId="0" applyFont="1" applyFill="1"/>
    <xf numFmtId="0" fontId="9" fillId="0" borderId="0" xfId="0" applyFont="1" applyFill="1"/>
    <xf numFmtId="0" fontId="7" fillId="0" borderId="0" xfId="0" applyFont="1" applyAlignment="1">
      <alignment horizontal="center"/>
    </xf>
    <xf numFmtId="14" fontId="0" fillId="6" borderId="21" xfId="0" applyNumberForma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0" fillId="6" borderId="13" xfId="0" applyNumberFormat="1" applyFill="1" applyBorder="1"/>
    <xf numFmtId="0" fontId="7" fillId="0" borderId="0" xfId="0" applyFont="1" applyAlignment="1">
      <alignment horizontal="center"/>
    </xf>
    <xf numFmtId="169" fontId="5" fillId="0" borderId="0" xfId="0" applyNumberFormat="1" applyFont="1"/>
    <xf numFmtId="38" fontId="5" fillId="0" borderId="0" xfId="0" applyNumberFormat="1" applyFont="1"/>
    <xf numFmtId="164" fontId="0" fillId="6" borderId="0" xfId="0" applyNumberForma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6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0" fillId="6" borderId="0" xfId="0" applyNumberFormat="1" applyFill="1"/>
    <xf numFmtId="0" fontId="4" fillId="6" borderId="0" xfId="0" quotePrefix="1" applyFont="1" applyFill="1"/>
    <xf numFmtId="0" fontId="4" fillId="0" borderId="31" xfId="0" applyFont="1" applyBorder="1"/>
    <xf numFmtId="0" fontId="3" fillId="5" borderId="31" xfId="0" applyFont="1" applyFill="1" applyBorder="1"/>
    <xf numFmtId="165" fontId="4" fillId="0" borderId="31" xfId="0" applyNumberFormat="1" applyFont="1" applyBorder="1"/>
    <xf numFmtId="0" fontId="4" fillId="0" borderId="32" xfId="0" applyFont="1" applyBorder="1"/>
    <xf numFmtId="14" fontId="9" fillId="0" borderId="33" xfId="0" applyNumberFormat="1" applyFont="1" applyBorder="1"/>
    <xf numFmtId="166" fontId="4" fillId="6" borderId="0" xfId="0" applyNumberFormat="1" applyFont="1" applyFill="1"/>
    <xf numFmtId="166" fontId="4" fillId="0" borderId="0" xfId="0" applyNumberFormat="1" applyFont="1" applyFill="1"/>
    <xf numFmtId="0" fontId="5" fillId="0" borderId="0" xfId="0" quotePrefix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9" fillId="0" borderId="24" xfId="0" applyNumberFormat="1" applyFont="1" applyFill="1" applyBorder="1"/>
    <xf numFmtId="14" fontId="9" fillId="0" borderId="33" xfId="0" applyNumberFormat="1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5" fillId="8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6" borderId="7" xfId="0" applyFont="1" applyFill="1" applyBorder="1"/>
    <xf numFmtId="14" fontId="4" fillId="6" borderId="3" xfId="0" applyNumberFormat="1" applyFont="1" applyFill="1" applyBorder="1"/>
    <xf numFmtId="0" fontId="0" fillId="6" borderId="34" xfId="0" applyFill="1" applyBorder="1"/>
    <xf numFmtId="0" fontId="0" fillId="6" borderId="35" xfId="0" applyFill="1" applyBorder="1"/>
    <xf numFmtId="165" fontId="0" fillId="6" borderId="35" xfId="0" applyNumberFormat="1" applyFill="1" applyBorder="1"/>
    <xf numFmtId="9" fontId="0" fillId="6" borderId="35" xfId="0" applyNumberFormat="1" applyFill="1" applyBorder="1"/>
    <xf numFmtId="0" fontId="7" fillId="0" borderId="0" xfId="0" applyFont="1" applyAlignment="1">
      <alignment horizontal="center"/>
    </xf>
    <xf numFmtId="170" fontId="0" fillId="6" borderId="14" xfId="0" applyNumberFormat="1" applyFill="1" applyBorder="1"/>
    <xf numFmtId="170" fontId="0" fillId="6" borderId="36" xfId="0" applyNumberFormat="1" applyFill="1" applyBorder="1"/>
    <xf numFmtId="170" fontId="0" fillId="6" borderId="37" xfId="0" applyNumberFormat="1" applyFill="1" applyBorder="1"/>
    <xf numFmtId="165" fontId="0" fillId="0" borderId="10" xfId="0" applyNumberFormat="1" applyBorder="1"/>
    <xf numFmtId="0" fontId="0" fillId="6" borderId="15" xfId="0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12" borderId="0" xfId="0" applyFont="1" applyFill="1"/>
    <xf numFmtId="0" fontId="4" fillId="12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6" fillId="6" borderId="0" xfId="0" applyFont="1" applyFill="1"/>
    <xf numFmtId="164" fontId="16" fillId="6" borderId="0" xfId="0" applyNumberFormat="1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4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5" fontId="7" fillId="8" borderId="0" xfId="0" applyNumberFormat="1" applyFont="1" applyFill="1"/>
    <xf numFmtId="0" fontId="7" fillId="8" borderId="3" xfId="0" applyFont="1" applyFill="1" applyBorder="1"/>
    <xf numFmtId="0" fontId="7" fillId="8" borderId="0" xfId="0" applyFont="1" applyFill="1" applyAlignment="1">
      <alignment horizontal="center"/>
    </xf>
    <xf numFmtId="14" fontId="9" fillId="8" borderId="24" xfId="0" applyNumberFormat="1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31" xfId="0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4" fillId="0" borderId="33" xfId="0" applyFont="1" applyBorder="1"/>
    <xf numFmtId="0" fontId="7" fillId="0" borderId="0" xfId="0" applyFont="1" applyAlignment="1">
      <alignment horizontal="center"/>
    </xf>
    <xf numFmtId="14" fontId="4" fillId="0" borderId="32" xfId="0" applyNumberFormat="1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9" fillId="6" borderId="33" xfId="0" applyNumberFormat="1" applyFont="1" applyFill="1" applyBorder="1"/>
    <xf numFmtId="14" fontId="4" fillId="0" borderId="0" xfId="0" applyNumberFormat="1" applyFont="1" applyBorder="1"/>
    <xf numFmtId="0" fontId="4" fillId="13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5" fontId="4" fillId="0" borderId="32" xfId="0" applyNumberFormat="1" applyFont="1" applyBorder="1"/>
    <xf numFmtId="165" fontId="4" fillId="0" borderId="3" xfId="0" applyNumberFormat="1" applyFont="1" applyBorder="1"/>
    <xf numFmtId="0" fontId="7" fillId="0" borderId="0" xfId="0" applyFont="1" applyAlignment="1">
      <alignment horizontal="center"/>
    </xf>
    <xf numFmtId="165" fontId="4" fillId="6" borderId="3" xfId="0" applyNumberFormat="1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5" fontId="4" fillId="0" borderId="3" xfId="0" applyNumberFormat="1" applyFont="1" applyFill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3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70" Type="http://schemas.openxmlformats.org/officeDocument/2006/relationships/calcChain" Target="calcChain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worksheet" Target="worksheets/sheet16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worksheet" Target="worksheets/sheet16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64" Type="http://schemas.openxmlformats.org/officeDocument/2006/relationships/worksheet" Target="worksheets/sheet164.xml"/><Relationship Id="rId16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1.png"/><Relationship Id="rId1" Type="http://schemas.openxmlformats.org/officeDocument/2006/relationships/image" Target="../media/image15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3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5.png"/><Relationship Id="rId10" Type="http://schemas.openxmlformats.org/officeDocument/2006/relationships/image" Target="../media/image11.png"/><Relationship Id="rId4" Type="http://schemas.openxmlformats.org/officeDocument/2006/relationships/image" Target="../media/image4.jpeg"/><Relationship Id="rId9" Type="http://schemas.openxmlformats.org/officeDocument/2006/relationships/image" Target="../media/image10.pn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3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5.png"/><Relationship Id="rId10" Type="http://schemas.openxmlformats.org/officeDocument/2006/relationships/image" Target="../media/image11.png"/><Relationship Id="rId4" Type="http://schemas.openxmlformats.org/officeDocument/2006/relationships/image" Target="../media/image4.jpeg"/><Relationship Id="rId9" Type="http://schemas.openxmlformats.org/officeDocument/2006/relationships/image" Target="../media/image10.pn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6.png"/><Relationship Id="rId3" Type="http://schemas.openxmlformats.org/officeDocument/2006/relationships/image" Target="../media/image3.png"/><Relationship Id="rId7" Type="http://schemas.openxmlformats.org/officeDocument/2006/relationships/image" Target="../media/image8.png"/><Relationship Id="rId12" Type="http://schemas.openxmlformats.org/officeDocument/2006/relationships/image" Target="../media/image14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5.png"/><Relationship Id="rId10" Type="http://schemas.openxmlformats.org/officeDocument/2006/relationships/image" Target="../media/image11.png"/><Relationship Id="rId4" Type="http://schemas.openxmlformats.org/officeDocument/2006/relationships/image" Target="../media/image4.jpeg"/><Relationship Id="rId9" Type="http://schemas.openxmlformats.org/officeDocument/2006/relationships/image" Target="../media/image10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6.png"/><Relationship Id="rId3" Type="http://schemas.openxmlformats.org/officeDocument/2006/relationships/image" Target="../media/image3.png"/><Relationship Id="rId7" Type="http://schemas.openxmlformats.org/officeDocument/2006/relationships/image" Target="../media/image8.png"/><Relationship Id="rId12" Type="http://schemas.openxmlformats.org/officeDocument/2006/relationships/image" Target="../media/image14.png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5.png"/><Relationship Id="rId10" Type="http://schemas.openxmlformats.org/officeDocument/2006/relationships/image" Target="../media/image11.png"/><Relationship Id="rId4" Type="http://schemas.openxmlformats.org/officeDocument/2006/relationships/image" Target="../media/image4.jpeg"/><Relationship Id="rId9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16.png"/><Relationship Id="rId3" Type="http://schemas.openxmlformats.org/officeDocument/2006/relationships/image" Target="../media/image4.jpeg"/><Relationship Id="rId7" Type="http://schemas.openxmlformats.org/officeDocument/2006/relationships/image" Target="../media/image9.png"/><Relationship Id="rId12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8.png"/><Relationship Id="rId11" Type="http://schemas.openxmlformats.org/officeDocument/2006/relationships/image" Target="../media/image14.png"/><Relationship Id="rId5" Type="http://schemas.openxmlformats.org/officeDocument/2006/relationships/image" Target="../media/image7.png"/><Relationship Id="rId10" Type="http://schemas.openxmlformats.org/officeDocument/2006/relationships/image" Target="../media/image12.png"/><Relationship Id="rId4" Type="http://schemas.openxmlformats.org/officeDocument/2006/relationships/image" Target="../media/image5.png"/><Relationship Id="rId9" Type="http://schemas.openxmlformats.org/officeDocument/2006/relationships/image" Target="../media/image11.png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2" Type="http://schemas.openxmlformats.org/officeDocument/2006/relationships/image" Target="../media/image3.png"/><Relationship Id="rId1" Type="http://schemas.openxmlformats.org/officeDocument/2006/relationships/image" Target="../media/image15.jpeg"/><Relationship Id="rId6" Type="http://schemas.openxmlformats.org/officeDocument/2006/relationships/image" Target="../media/image17.jpe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5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4.jpeg"/><Relationship Id="rId2" Type="http://schemas.openxmlformats.org/officeDocument/2006/relationships/image" Target="../media/image3.png"/><Relationship Id="rId1" Type="http://schemas.openxmlformats.org/officeDocument/2006/relationships/image" Target="../media/image15.jpeg"/><Relationship Id="rId6" Type="http://schemas.openxmlformats.org/officeDocument/2006/relationships/image" Target="../media/image18.png"/><Relationship Id="rId11" Type="http://schemas.openxmlformats.org/officeDocument/2006/relationships/image" Target="../media/image2.pn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Relationship Id="rId14" Type="http://schemas.openxmlformats.org/officeDocument/2006/relationships/image" Target="../media/image9.png"/></Relationships>
</file>

<file path=xl/drawings/_rels/drawing3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9.png"/><Relationship Id="rId3" Type="http://schemas.openxmlformats.org/officeDocument/2006/relationships/image" Target="../media/image7.png"/><Relationship Id="rId7" Type="http://schemas.openxmlformats.org/officeDocument/2006/relationships/image" Target="../media/image12.png"/><Relationship Id="rId12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8.png"/><Relationship Id="rId11" Type="http://schemas.openxmlformats.org/officeDocument/2006/relationships/image" Target="../media/image4.jpeg"/><Relationship Id="rId5" Type="http://schemas.openxmlformats.org/officeDocument/2006/relationships/image" Target="../media/image10.png"/><Relationship Id="rId10" Type="http://schemas.openxmlformats.org/officeDocument/2006/relationships/image" Target="../media/image16.png"/><Relationship Id="rId4" Type="http://schemas.openxmlformats.org/officeDocument/2006/relationships/image" Target="../media/image8.png"/><Relationship Id="rId9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image" Target="../media/image7.png"/><Relationship Id="rId7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4.png"/><Relationship Id="rId5" Type="http://schemas.openxmlformats.org/officeDocument/2006/relationships/image" Target="../media/image18.png"/><Relationship Id="rId10" Type="http://schemas.openxmlformats.org/officeDocument/2006/relationships/image" Target="../media/image9.png"/><Relationship Id="rId4" Type="http://schemas.openxmlformats.org/officeDocument/2006/relationships/image" Target="../media/image8.png"/><Relationship Id="rId9" Type="http://schemas.openxmlformats.org/officeDocument/2006/relationships/image" Target="../media/image5.png"/></Relationships>
</file>

<file path=xl/drawings/_rels/drawing38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image" Target="../media/image7.png"/><Relationship Id="rId7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4.png"/><Relationship Id="rId5" Type="http://schemas.openxmlformats.org/officeDocument/2006/relationships/image" Target="../media/image18.png"/><Relationship Id="rId10" Type="http://schemas.openxmlformats.org/officeDocument/2006/relationships/image" Target="../media/image9.png"/><Relationship Id="rId4" Type="http://schemas.openxmlformats.org/officeDocument/2006/relationships/image" Target="../media/image8.png"/><Relationship Id="rId9" Type="http://schemas.openxmlformats.org/officeDocument/2006/relationships/image" Target="../media/image5.png"/></Relationships>
</file>

<file path=xl/drawings/_rels/drawing39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image" Target="../media/image7.png"/><Relationship Id="rId7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14.png"/><Relationship Id="rId5" Type="http://schemas.openxmlformats.org/officeDocument/2006/relationships/image" Target="../media/image18.png"/><Relationship Id="rId10" Type="http://schemas.openxmlformats.org/officeDocument/2006/relationships/image" Target="../media/image9.png"/><Relationship Id="rId4" Type="http://schemas.openxmlformats.org/officeDocument/2006/relationships/image" Target="../media/image8.png"/><Relationship Id="rId9" Type="http://schemas.openxmlformats.org/officeDocument/2006/relationships/image" Target="../media/image5.png"/></Relationships>
</file>

<file path=xl/drawings/_rels/drawing40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18.png"/><Relationship Id="rId7" Type="http://schemas.openxmlformats.org/officeDocument/2006/relationships/image" Target="../media/image5.png"/><Relationship Id="rId2" Type="http://schemas.openxmlformats.org/officeDocument/2006/relationships/image" Target="../media/image7.png"/><Relationship Id="rId1" Type="http://schemas.openxmlformats.org/officeDocument/2006/relationships/image" Target="../media/image3.png"/><Relationship Id="rId6" Type="http://schemas.openxmlformats.org/officeDocument/2006/relationships/image" Target="../media/image4.jpeg"/><Relationship Id="rId5" Type="http://schemas.openxmlformats.org/officeDocument/2006/relationships/image" Target="../media/image1.png"/><Relationship Id="rId4" Type="http://schemas.openxmlformats.org/officeDocument/2006/relationships/image" Target="../media/image14.png"/></Relationships>
</file>

<file path=xl/drawings/_rels/drawing4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18.png"/><Relationship Id="rId7" Type="http://schemas.openxmlformats.org/officeDocument/2006/relationships/image" Target="../media/image5.png"/><Relationship Id="rId2" Type="http://schemas.openxmlformats.org/officeDocument/2006/relationships/image" Target="../media/image7.png"/><Relationship Id="rId1" Type="http://schemas.openxmlformats.org/officeDocument/2006/relationships/image" Target="../media/image3.png"/><Relationship Id="rId6" Type="http://schemas.openxmlformats.org/officeDocument/2006/relationships/image" Target="../media/image4.jpeg"/><Relationship Id="rId5" Type="http://schemas.openxmlformats.org/officeDocument/2006/relationships/image" Target="../media/image1.png"/><Relationship Id="rId4" Type="http://schemas.openxmlformats.org/officeDocument/2006/relationships/image" Target="../media/image14.png"/><Relationship Id="rId9" Type="http://schemas.openxmlformats.org/officeDocument/2006/relationships/image" Target="../media/image10.png"/></Relationships>
</file>

<file path=xl/drawings/_rels/drawing4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3" Type="http://schemas.openxmlformats.org/officeDocument/2006/relationships/image" Target="../media/image1.png"/><Relationship Id="rId7" Type="http://schemas.openxmlformats.org/officeDocument/2006/relationships/image" Target="../media/image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5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1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5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6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7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1.png"/><Relationship Id="rId7" Type="http://schemas.openxmlformats.org/officeDocument/2006/relationships/image" Target="../media/image19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0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2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2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2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2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2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20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19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8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9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0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5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5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5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5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5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14.png"/><Relationship Id="rId1" Type="http://schemas.openxmlformats.org/officeDocument/2006/relationships/image" Target="../media/image3.png"/><Relationship Id="rId6" Type="http://schemas.openxmlformats.org/officeDocument/2006/relationships/image" Target="../media/image21.jpeg"/><Relationship Id="rId5" Type="http://schemas.openxmlformats.org/officeDocument/2006/relationships/image" Target="../media/image7.png"/><Relationship Id="rId4" Type="http://schemas.openxmlformats.org/officeDocument/2006/relationships/image" Target="../media/image4.jpeg"/></Relationships>
</file>

<file path=xl/drawings/_rels/drawing15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jpeg"/><Relationship Id="rId2" Type="http://schemas.openxmlformats.org/officeDocument/2006/relationships/image" Target="../media/image23.png"/><Relationship Id="rId1" Type="http://schemas.openxmlformats.org/officeDocument/2006/relationships/image" Target="../media/image22.png"/><Relationship Id="rId4" Type="http://schemas.openxmlformats.org/officeDocument/2006/relationships/image" Target="../media/image25.png"/></Relationships>
</file>

<file path=xl/drawings/_rels/drawing15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jpeg"/><Relationship Id="rId2" Type="http://schemas.openxmlformats.org/officeDocument/2006/relationships/image" Target="../media/image27.jpeg"/><Relationship Id="rId1" Type="http://schemas.openxmlformats.org/officeDocument/2006/relationships/image" Target="../media/image26.jpeg"/><Relationship Id="rId4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19029</xdr:colOff>
      <xdr:row>7</xdr:row>
      <xdr:rowOff>9524</xdr:rowOff>
    </xdr:from>
    <xdr:to>
      <xdr:col>4</xdr:col>
      <xdr:colOff>202648</xdr:colOff>
      <xdr:row>8</xdr:row>
      <xdr:rowOff>4590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9329" y="10096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11907</xdr:colOff>
      <xdr:row>21</xdr:row>
      <xdr:rowOff>14287</xdr:rowOff>
    </xdr:from>
    <xdr:to>
      <xdr:col>4</xdr:col>
      <xdr:colOff>477173</xdr:colOff>
      <xdr:row>21</xdr:row>
      <xdr:rowOff>133716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2207" y="33004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22</xdr:row>
      <xdr:rowOff>4775</xdr:rowOff>
    </xdr:from>
    <xdr:to>
      <xdr:col>4</xdr:col>
      <xdr:colOff>202638</xdr:colOff>
      <xdr:row>22</xdr:row>
      <xdr:rowOff>142716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9319" y="34337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29</xdr:row>
      <xdr:rowOff>9524</xdr:rowOff>
    </xdr:from>
    <xdr:to>
      <xdr:col>4</xdr:col>
      <xdr:colOff>614358</xdr:colOff>
      <xdr:row>30</xdr:row>
      <xdr:rowOff>594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1528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28</xdr:row>
      <xdr:rowOff>9493</xdr:rowOff>
    </xdr:from>
    <xdr:to>
      <xdr:col>4</xdr:col>
      <xdr:colOff>604816</xdr:colOff>
      <xdr:row>29</xdr:row>
      <xdr:rowOff>563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400999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34</xdr:row>
      <xdr:rowOff>41</xdr:rowOff>
    </xdr:from>
    <xdr:to>
      <xdr:col>4</xdr:col>
      <xdr:colOff>609563</xdr:colOff>
      <xdr:row>34</xdr:row>
      <xdr:rowOff>133986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85779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26</xdr:row>
      <xdr:rowOff>4684</xdr:rowOff>
    </xdr:from>
    <xdr:to>
      <xdr:col>4</xdr:col>
      <xdr:colOff>604800</xdr:colOff>
      <xdr:row>26</xdr:row>
      <xdr:rowOff>138629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71943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25</xdr:row>
      <xdr:rowOff>4653</xdr:rowOff>
    </xdr:from>
    <xdr:to>
      <xdr:col>4</xdr:col>
      <xdr:colOff>609547</xdr:colOff>
      <xdr:row>25</xdr:row>
      <xdr:rowOff>138598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5765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19</xdr:row>
      <xdr:rowOff>4547</xdr:rowOff>
    </xdr:from>
    <xdr:to>
      <xdr:col>4</xdr:col>
      <xdr:colOff>614294</xdr:colOff>
      <xdr:row>19</xdr:row>
      <xdr:rowOff>138492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71917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13</xdr:row>
      <xdr:rowOff>4441</xdr:rowOff>
    </xdr:from>
    <xdr:to>
      <xdr:col>4</xdr:col>
      <xdr:colOff>604752</xdr:colOff>
      <xdr:row>13</xdr:row>
      <xdr:rowOff>138386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8618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9</xdr:row>
      <xdr:rowOff>4365</xdr:rowOff>
    </xdr:from>
    <xdr:to>
      <xdr:col>4</xdr:col>
      <xdr:colOff>609499</xdr:colOff>
      <xdr:row>9</xdr:row>
      <xdr:rowOff>138310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2902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11</xdr:row>
      <xdr:rowOff>4379</xdr:rowOff>
    </xdr:from>
    <xdr:to>
      <xdr:col>4</xdr:col>
      <xdr:colOff>609483</xdr:colOff>
      <xdr:row>11</xdr:row>
      <xdr:rowOff>138324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57600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12</xdr:row>
      <xdr:rowOff>4378</xdr:rowOff>
    </xdr:from>
    <xdr:to>
      <xdr:col>4</xdr:col>
      <xdr:colOff>609467</xdr:colOff>
      <xdr:row>12</xdr:row>
      <xdr:rowOff>138323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7188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33</xdr:row>
      <xdr:rowOff>4790</xdr:rowOff>
    </xdr:from>
    <xdr:to>
      <xdr:col>5</xdr:col>
      <xdr:colOff>3649</xdr:colOff>
      <xdr:row>33</xdr:row>
      <xdr:rowOff>134123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71966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32</xdr:row>
      <xdr:rowOff>4764</xdr:rowOff>
    </xdr:from>
    <xdr:to>
      <xdr:col>4</xdr:col>
      <xdr:colOff>753485</xdr:colOff>
      <xdr:row>32</xdr:row>
      <xdr:rowOff>138514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57676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23</xdr:row>
      <xdr:rowOff>4777</xdr:rowOff>
    </xdr:from>
    <xdr:to>
      <xdr:col>4</xdr:col>
      <xdr:colOff>738041</xdr:colOff>
      <xdr:row>23</xdr:row>
      <xdr:rowOff>134431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286227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18</xdr:row>
      <xdr:rowOff>4764</xdr:rowOff>
    </xdr:from>
    <xdr:to>
      <xdr:col>4</xdr:col>
      <xdr:colOff>625071</xdr:colOff>
      <xdr:row>18</xdr:row>
      <xdr:rowOff>138114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57651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15</xdr:row>
      <xdr:rowOff>9203</xdr:rowOff>
    </xdr:from>
    <xdr:to>
      <xdr:col>4</xdr:col>
      <xdr:colOff>604754</xdr:colOff>
      <xdr:row>16</xdr:row>
      <xdr:rowOff>273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21523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16</xdr:row>
      <xdr:rowOff>4762</xdr:rowOff>
    </xdr:from>
    <xdr:to>
      <xdr:col>4</xdr:col>
      <xdr:colOff>881063</xdr:colOff>
      <xdr:row>17</xdr:row>
      <xdr:rowOff>9697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290762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35</xdr:row>
      <xdr:rowOff>1</xdr:rowOff>
    </xdr:from>
    <xdr:to>
      <xdr:col>4</xdr:col>
      <xdr:colOff>677652</xdr:colOff>
      <xdr:row>36</xdr:row>
      <xdr:rowOff>4553</xdr:rowOff>
    </xdr:to>
    <xdr:pic>
      <xdr:nvPicPr>
        <xdr:cNvPr id="206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5000626"/>
          <a:ext cx="668191" cy="156952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31</xdr:row>
      <xdr:rowOff>4761</xdr:rowOff>
    </xdr:from>
    <xdr:to>
      <xdr:col>4</xdr:col>
      <xdr:colOff>670001</xdr:colOff>
      <xdr:row>31</xdr:row>
      <xdr:rowOff>141976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43388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30</xdr:row>
      <xdr:rowOff>4730</xdr:rowOff>
    </xdr:from>
    <xdr:to>
      <xdr:col>4</xdr:col>
      <xdr:colOff>669985</xdr:colOff>
      <xdr:row>30</xdr:row>
      <xdr:rowOff>141945</xdr:rowOff>
    </xdr:to>
    <xdr:pic>
      <xdr:nvPicPr>
        <xdr:cNvPr id="2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29098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14</xdr:row>
      <xdr:rowOff>9492</xdr:rowOff>
    </xdr:from>
    <xdr:to>
      <xdr:col>4</xdr:col>
      <xdr:colOff>669982</xdr:colOff>
      <xdr:row>15</xdr:row>
      <xdr:rowOff>3832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200974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17</xdr:row>
      <xdr:rowOff>1</xdr:rowOff>
    </xdr:from>
    <xdr:to>
      <xdr:col>4</xdr:col>
      <xdr:colOff>903035</xdr:colOff>
      <xdr:row>18</xdr:row>
      <xdr:rowOff>3793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428876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20</xdr:row>
      <xdr:rowOff>1</xdr:rowOff>
    </xdr:from>
    <xdr:to>
      <xdr:col>4</xdr:col>
      <xdr:colOff>876300</xdr:colOff>
      <xdr:row>20</xdr:row>
      <xdr:rowOff>142281</xdr:rowOff>
    </xdr:to>
    <xdr:pic>
      <xdr:nvPicPr>
        <xdr:cNvPr id="3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300037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10</xdr:row>
      <xdr:rowOff>4760</xdr:rowOff>
    </xdr:from>
    <xdr:to>
      <xdr:col>4</xdr:col>
      <xdr:colOff>212338</xdr:colOff>
      <xdr:row>11</xdr:row>
      <xdr:rowOff>1409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143351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24</xdr:row>
      <xdr:rowOff>9522</xdr:rowOff>
    </xdr:from>
    <xdr:to>
      <xdr:col>4</xdr:col>
      <xdr:colOff>207562</xdr:colOff>
      <xdr:row>25</xdr:row>
      <xdr:rowOff>6171</xdr:rowOff>
    </xdr:to>
    <xdr:pic>
      <xdr:nvPicPr>
        <xdr:cNvPr id="32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152772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5</xdr:row>
      <xdr:rowOff>4763</xdr:rowOff>
    </xdr:from>
    <xdr:to>
      <xdr:col>4</xdr:col>
      <xdr:colOff>762001</xdr:colOff>
      <xdr:row>5</xdr:row>
      <xdr:rowOff>137069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7191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36</xdr:row>
      <xdr:rowOff>9524</xdr:rowOff>
    </xdr:from>
    <xdr:to>
      <xdr:col>4</xdr:col>
      <xdr:colOff>202648</xdr:colOff>
      <xdr:row>37</xdr:row>
      <xdr:rowOff>4590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19329" y="10096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20</xdr:row>
      <xdr:rowOff>14287</xdr:rowOff>
    </xdr:from>
    <xdr:to>
      <xdr:col>4</xdr:col>
      <xdr:colOff>477173</xdr:colOff>
      <xdr:row>20</xdr:row>
      <xdr:rowOff>133716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01466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21</xdr:row>
      <xdr:rowOff>4775</xdr:rowOff>
    </xdr:from>
    <xdr:to>
      <xdr:col>4</xdr:col>
      <xdr:colOff>202638</xdr:colOff>
      <xdr:row>21</xdr:row>
      <xdr:rowOff>142716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14802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28</xdr:row>
      <xdr:rowOff>9524</xdr:rowOff>
    </xdr:from>
    <xdr:to>
      <xdr:col>4</xdr:col>
      <xdr:colOff>614358</xdr:colOff>
      <xdr:row>29</xdr:row>
      <xdr:rowOff>594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1528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27</xdr:row>
      <xdr:rowOff>9493</xdr:rowOff>
    </xdr:from>
    <xdr:to>
      <xdr:col>4</xdr:col>
      <xdr:colOff>604816</xdr:colOff>
      <xdr:row>28</xdr:row>
      <xdr:rowOff>563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400999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33</xdr:row>
      <xdr:rowOff>41</xdr:rowOff>
    </xdr:from>
    <xdr:to>
      <xdr:col>4</xdr:col>
      <xdr:colOff>609563</xdr:colOff>
      <xdr:row>33</xdr:row>
      <xdr:rowOff>133986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85779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25</xdr:row>
      <xdr:rowOff>4684</xdr:rowOff>
    </xdr:from>
    <xdr:to>
      <xdr:col>4</xdr:col>
      <xdr:colOff>604800</xdr:colOff>
      <xdr:row>25</xdr:row>
      <xdr:rowOff>138629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71943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24</xdr:row>
      <xdr:rowOff>4653</xdr:rowOff>
    </xdr:from>
    <xdr:to>
      <xdr:col>4</xdr:col>
      <xdr:colOff>609547</xdr:colOff>
      <xdr:row>24</xdr:row>
      <xdr:rowOff>138598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5765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18</xdr:row>
      <xdr:rowOff>4547</xdr:rowOff>
    </xdr:from>
    <xdr:to>
      <xdr:col>4</xdr:col>
      <xdr:colOff>614294</xdr:colOff>
      <xdr:row>18</xdr:row>
      <xdr:rowOff>138492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71917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12</xdr:row>
      <xdr:rowOff>4441</xdr:rowOff>
    </xdr:from>
    <xdr:to>
      <xdr:col>4</xdr:col>
      <xdr:colOff>604752</xdr:colOff>
      <xdr:row>12</xdr:row>
      <xdr:rowOff>138386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8618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8</xdr:row>
      <xdr:rowOff>4365</xdr:rowOff>
    </xdr:from>
    <xdr:to>
      <xdr:col>4</xdr:col>
      <xdr:colOff>609499</xdr:colOff>
      <xdr:row>8</xdr:row>
      <xdr:rowOff>138310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2902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10</xdr:row>
      <xdr:rowOff>4379</xdr:rowOff>
    </xdr:from>
    <xdr:to>
      <xdr:col>4</xdr:col>
      <xdr:colOff>609483</xdr:colOff>
      <xdr:row>10</xdr:row>
      <xdr:rowOff>138324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57600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11</xdr:row>
      <xdr:rowOff>4378</xdr:rowOff>
    </xdr:from>
    <xdr:to>
      <xdr:col>4</xdr:col>
      <xdr:colOff>609467</xdr:colOff>
      <xdr:row>11</xdr:row>
      <xdr:rowOff>138323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7188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32</xdr:row>
      <xdr:rowOff>4790</xdr:rowOff>
    </xdr:from>
    <xdr:to>
      <xdr:col>5</xdr:col>
      <xdr:colOff>3649</xdr:colOff>
      <xdr:row>32</xdr:row>
      <xdr:rowOff>134123</xdr:rowOff>
    </xdr:to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71966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31</xdr:row>
      <xdr:rowOff>4764</xdr:rowOff>
    </xdr:from>
    <xdr:to>
      <xdr:col>4</xdr:col>
      <xdr:colOff>753485</xdr:colOff>
      <xdr:row>31</xdr:row>
      <xdr:rowOff>138514</xdr:rowOff>
    </xdr:to>
    <xdr:pic>
      <xdr:nvPicPr>
        <xdr:cNvPr id="1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57676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22</xdr:row>
      <xdr:rowOff>4777</xdr:rowOff>
    </xdr:from>
    <xdr:to>
      <xdr:col>4</xdr:col>
      <xdr:colOff>738041</xdr:colOff>
      <xdr:row>22</xdr:row>
      <xdr:rowOff>134431</xdr:rowOff>
    </xdr:to>
    <xdr:pic>
      <xdr:nvPicPr>
        <xdr:cNvPr id="17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290902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17</xdr:row>
      <xdr:rowOff>4764</xdr:rowOff>
    </xdr:from>
    <xdr:to>
      <xdr:col>4</xdr:col>
      <xdr:colOff>625071</xdr:colOff>
      <xdr:row>17</xdr:row>
      <xdr:rowOff>138114</xdr:rowOff>
    </xdr:to>
    <xdr:pic>
      <xdr:nvPicPr>
        <xdr:cNvPr id="1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57651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14</xdr:row>
      <xdr:rowOff>9203</xdr:rowOff>
    </xdr:from>
    <xdr:to>
      <xdr:col>4</xdr:col>
      <xdr:colOff>604754</xdr:colOff>
      <xdr:row>15</xdr:row>
      <xdr:rowOff>273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21523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15</xdr:row>
      <xdr:rowOff>4762</xdr:rowOff>
    </xdr:from>
    <xdr:to>
      <xdr:col>4</xdr:col>
      <xdr:colOff>881063</xdr:colOff>
      <xdr:row>16</xdr:row>
      <xdr:rowOff>9697</xdr:rowOff>
    </xdr:to>
    <xdr:pic>
      <xdr:nvPicPr>
        <xdr:cNvPr id="2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290762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34</xdr:row>
      <xdr:rowOff>1</xdr:rowOff>
    </xdr:from>
    <xdr:to>
      <xdr:col>4</xdr:col>
      <xdr:colOff>677652</xdr:colOff>
      <xdr:row>35</xdr:row>
      <xdr:rowOff>4553</xdr:rowOff>
    </xdr:to>
    <xdr:pic>
      <xdr:nvPicPr>
        <xdr:cNvPr id="2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5000626"/>
          <a:ext cx="668191" cy="14742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30</xdr:row>
      <xdr:rowOff>4761</xdr:rowOff>
    </xdr:from>
    <xdr:to>
      <xdr:col>4</xdr:col>
      <xdr:colOff>670001</xdr:colOff>
      <xdr:row>30</xdr:row>
      <xdr:rowOff>141976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43388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29</xdr:row>
      <xdr:rowOff>4730</xdr:rowOff>
    </xdr:from>
    <xdr:to>
      <xdr:col>4</xdr:col>
      <xdr:colOff>669985</xdr:colOff>
      <xdr:row>29</xdr:row>
      <xdr:rowOff>141945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29098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13</xdr:row>
      <xdr:rowOff>9492</xdr:rowOff>
    </xdr:from>
    <xdr:to>
      <xdr:col>4</xdr:col>
      <xdr:colOff>669982</xdr:colOff>
      <xdr:row>14</xdr:row>
      <xdr:rowOff>3832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200974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7</xdr:row>
      <xdr:rowOff>4729</xdr:rowOff>
    </xdr:from>
    <xdr:to>
      <xdr:col>4</xdr:col>
      <xdr:colOff>669976</xdr:colOff>
      <xdr:row>7</xdr:row>
      <xdr:rowOff>141944</xdr:rowOff>
    </xdr:to>
    <xdr:pic>
      <xdr:nvPicPr>
        <xdr:cNvPr id="2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16</xdr:row>
      <xdr:rowOff>1</xdr:rowOff>
    </xdr:from>
    <xdr:to>
      <xdr:col>4</xdr:col>
      <xdr:colOff>903035</xdr:colOff>
      <xdr:row>17</xdr:row>
      <xdr:rowOff>3793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428876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19</xdr:row>
      <xdr:rowOff>1</xdr:rowOff>
    </xdr:from>
    <xdr:to>
      <xdr:col>4</xdr:col>
      <xdr:colOff>876300</xdr:colOff>
      <xdr:row>19</xdr:row>
      <xdr:rowOff>142281</xdr:rowOff>
    </xdr:to>
    <xdr:pic>
      <xdr:nvPicPr>
        <xdr:cNvPr id="2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857501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9</xdr:row>
      <xdr:rowOff>4760</xdr:rowOff>
    </xdr:from>
    <xdr:to>
      <xdr:col>4</xdr:col>
      <xdr:colOff>212338</xdr:colOff>
      <xdr:row>10</xdr:row>
      <xdr:rowOff>1409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143351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23</xdr:row>
      <xdr:rowOff>9522</xdr:rowOff>
    </xdr:from>
    <xdr:to>
      <xdr:col>4</xdr:col>
      <xdr:colOff>207562</xdr:colOff>
      <xdr:row>24</xdr:row>
      <xdr:rowOff>6171</xdr:rowOff>
    </xdr:to>
    <xdr:pic>
      <xdr:nvPicPr>
        <xdr:cNvPr id="2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438522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5</xdr:row>
      <xdr:rowOff>4763</xdr:rowOff>
    </xdr:from>
    <xdr:to>
      <xdr:col>4</xdr:col>
      <xdr:colOff>762001</xdr:colOff>
      <xdr:row>5</xdr:row>
      <xdr:rowOff>137069</xdr:rowOff>
    </xdr:to>
    <xdr:pic>
      <xdr:nvPicPr>
        <xdr:cNvPr id="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7191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35</xdr:row>
      <xdr:rowOff>9524</xdr:rowOff>
    </xdr:from>
    <xdr:to>
      <xdr:col>4</xdr:col>
      <xdr:colOff>202648</xdr:colOff>
      <xdr:row>36</xdr:row>
      <xdr:rowOff>4590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15302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20</xdr:row>
      <xdr:rowOff>14287</xdr:rowOff>
    </xdr:from>
    <xdr:to>
      <xdr:col>4</xdr:col>
      <xdr:colOff>477173</xdr:colOff>
      <xdr:row>20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287178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21</xdr:row>
      <xdr:rowOff>4775</xdr:rowOff>
    </xdr:from>
    <xdr:to>
      <xdr:col>4</xdr:col>
      <xdr:colOff>202638</xdr:colOff>
      <xdr:row>21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00515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27</xdr:row>
      <xdr:rowOff>9524</xdr:rowOff>
    </xdr:from>
    <xdr:to>
      <xdr:col>4</xdr:col>
      <xdr:colOff>614358</xdr:colOff>
      <xdr:row>28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01002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26</xdr:row>
      <xdr:rowOff>9493</xdr:rowOff>
    </xdr:from>
    <xdr:to>
      <xdr:col>4</xdr:col>
      <xdr:colOff>604816</xdr:colOff>
      <xdr:row>27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86711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32</xdr:row>
      <xdr:rowOff>41</xdr:rowOff>
    </xdr:from>
    <xdr:to>
      <xdr:col>4</xdr:col>
      <xdr:colOff>609563</xdr:colOff>
      <xdr:row>32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7149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25</xdr:row>
      <xdr:rowOff>4684</xdr:rowOff>
    </xdr:from>
    <xdr:to>
      <xdr:col>4</xdr:col>
      <xdr:colOff>604800</xdr:colOff>
      <xdr:row>25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5765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24</xdr:row>
      <xdr:rowOff>4653</xdr:rowOff>
    </xdr:from>
    <xdr:to>
      <xdr:col>4</xdr:col>
      <xdr:colOff>609547</xdr:colOff>
      <xdr:row>24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4336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18</xdr:row>
      <xdr:rowOff>4547</xdr:rowOff>
    </xdr:from>
    <xdr:to>
      <xdr:col>4</xdr:col>
      <xdr:colOff>614294</xdr:colOff>
      <xdr:row>18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57629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12</xdr:row>
      <xdr:rowOff>4441</xdr:rowOff>
    </xdr:from>
    <xdr:to>
      <xdr:col>4</xdr:col>
      <xdr:colOff>604752</xdr:colOff>
      <xdr:row>12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7189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8</xdr:row>
      <xdr:rowOff>4365</xdr:rowOff>
    </xdr:from>
    <xdr:to>
      <xdr:col>4</xdr:col>
      <xdr:colOff>609499</xdr:colOff>
      <xdr:row>8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1473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10</xdr:row>
      <xdr:rowOff>4379</xdr:rowOff>
    </xdr:from>
    <xdr:to>
      <xdr:col>4</xdr:col>
      <xdr:colOff>609483</xdr:colOff>
      <xdr:row>10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43312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11</xdr:row>
      <xdr:rowOff>4378</xdr:rowOff>
    </xdr:from>
    <xdr:to>
      <xdr:col>4</xdr:col>
      <xdr:colOff>609467</xdr:colOff>
      <xdr:row>11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5760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31</xdr:row>
      <xdr:rowOff>4790</xdr:rowOff>
    </xdr:from>
    <xdr:to>
      <xdr:col>5</xdr:col>
      <xdr:colOff>3649</xdr:colOff>
      <xdr:row>31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57679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30</xdr:row>
      <xdr:rowOff>4764</xdr:rowOff>
    </xdr:from>
    <xdr:to>
      <xdr:col>4</xdr:col>
      <xdr:colOff>753485</xdr:colOff>
      <xdr:row>30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433889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22</xdr:row>
      <xdr:rowOff>4777</xdr:rowOff>
    </xdr:from>
    <xdr:to>
      <xdr:col>4</xdr:col>
      <xdr:colOff>738041</xdr:colOff>
      <xdr:row>22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1480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17</xdr:row>
      <xdr:rowOff>4764</xdr:rowOff>
    </xdr:from>
    <xdr:to>
      <xdr:col>4</xdr:col>
      <xdr:colOff>625071</xdr:colOff>
      <xdr:row>17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43363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14</xdr:row>
      <xdr:rowOff>9203</xdr:rowOff>
    </xdr:from>
    <xdr:to>
      <xdr:col>4</xdr:col>
      <xdr:colOff>604754</xdr:colOff>
      <xdr:row>15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20094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15</xdr:row>
      <xdr:rowOff>4762</xdr:rowOff>
    </xdr:from>
    <xdr:to>
      <xdr:col>4</xdr:col>
      <xdr:colOff>881063</xdr:colOff>
      <xdr:row>16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14788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33</xdr:row>
      <xdr:rowOff>1</xdr:rowOff>
    </xdr:from>
    <xdr:to>
      <xdr:col>4</xdr:col>
      <xdr:colOff>677652</xdr:colOff>
      <xdr:row>34</xdr:row>
      <xdr:rowOff>4553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857751"/>
          <a:ext cx="668191" cy="14742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29</xdr:row>
      <xdr:rowOff>4761</xdr:rowOff>
    </xdr:from>
    <xdr:to>
      <xdr:col>4</xdr:col>
      <xdr:colOff>670001</xdr:colOff>
      <xdr:row>29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291011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28</xdr:row>
      <xdr:rowOff>4730</xdr:rowOff>
    </xdr:from>
    <xdr:to>
      <xdr:col>4</xdr:col>
      <xdr:colOff>669985</xdr:colOff>
      <xdr:row>28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14810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13</xdr:row>
      <xdr:rowOff>9492</xdr:rowOff>
    </xdr:from>
    <xdr:to>
      <xdr:col>4</xdr:col>
      <xdr:colOff>669982</xdr:colOff>
      <xdr:row>14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8668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7</xdr:row>
      <xdr:rowOff>4729</xdr:rowOff>
    </xdr:from>
    <xdr:to>
      <xdr:col>4</xdr:col>
      <xdr:colOff>669976</xdr:colOff>
      <xdr:row>7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004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16</xdr:row>
      <xdr:rowOff>1</xdr:rowOff>
    </xdr:from>
    <xdr:to>
      <xdr:col>4</xdr:col>
      <xdr:colOff>903035</xdr:colOff>
      <xdr:row>17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286001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19</xdr:row>
      <xdr:rowOff>1</xdr:rowOff>
    </xdr:from>
    <xdr:to>
      <xdr:col>4</xdr:col>
      <xdr:colOff>876300</xdr:colOff>
      <xdr:row>19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71462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9</xdr:row>
      <xdr:rowOff>4760</xdr:rowOff>
    </xdr:from>
    <xdr:to>
      <xdr:col>4</xdr:col>
      <xdr:colOff>212338</xdr:colOff>
      <xdr:row>10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1290635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23</xdr:row>
      <xdr:rowOff>9522</xdr:rowOff>
    </xdr:from>
    <xdr:to>
      <xdr:col>4</xdr:col>
      <xdr:colOff>207562</xdr:colOff>
      <xdr:row>24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2956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5</xdr:row>
      <xdr:rowOff>4763</xdr:rowOff>
    </xdr:from>
    <xdr:to>
      <xdr:col>4</xdr:col>
      <xdr:colOff>762001</xdr:colOff>
      <xdr:row>5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7191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34</xdr:row>
      <xdr:rowOff>9524</xdr:rowOff>
    </xdr:from>
    <xdr:to>
      <xdr:col>4</xdr:col>
      <xdr:colOff>202648</xdr:colOff>
      <xdr:row>35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0101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20</xdr:row>
      <xdr:rowOff>14287</xdr:rowOff>
    </xdr:from>
    <xdr:to>
      <xdr:col>4</xdr:col>
      <xdr:colOff>477173</xdr:colOff>
      <xdr:row>20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287178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21</xdr:row>
      <xdr:rowOff>4775</xdr:rowOff>
    </xdr:from>
    <xdr:to>
      <xdr:col>4</xdr:col>
      <xdr:colOff>202638</xdr:colOff>
      <xdr:row>21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00515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27</xdr:row>
      <xdr:rowOff>9524</xdr:rowOff>
    </xdr:from>
    <xdr:to>
      <xdr:col>4</xdr:col>
      <xdr:colOff>614358</xdr:colOff>
      <xdr:row>28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38671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26</xdr:row>
      <xdr:rowOff>9493</xdr:rowOff>
    </xdr:from>
    <xdr:to>
      <xdr:col>4</xdr:col>
      <xdr:colOff>604816</xdr:colOff>
      <xdr:row>27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72424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32</xdr:row>
      <xdr:rowOff>41</xdr:rowOff>
    </xdr:from>
    <xdr:to>
      <xdr:col>4</xdr:col>
      <xdr:colOff>609563</xdr:colOff>
      <xdr:row>32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5720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25</xdr:row>
      <xdr:rowOff>4684</xdr:rowOff>
    </xdr:from>
    <xdr:to>
      <xdr:col>4</xdr:col>
      <xdr:colOff>604800</xdr:colOff>
      <xdr:row>25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5765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24</xdr:row>
      <xdr:rowOff>4653</xdr:rowOff>
    </xdr:from>
    <xdr:to>
      <xdr:col>4</xdr:col>
      <xdr:colOff>609547</xdr:colOff>
      <xdr:row>24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4336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18</xdr:row>
      <xdr:rowOff>4547</xdr:rowOff>
    </xdr:from>
    <xdr:to>
      <xdr:col>4</xdr:col>
      <xdr:colOff>614294</xdr:colOff>
      <xdr:row>18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57629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11</xdr:row>
      <xdr:rowOff>4441</xdr:rowOff>
    </xdr:from>
    <xdr:to>
      <xdr:col>4</xdr:col>
      <xdr:colOff>604752</xdr:colOff>
      <xdr:row>11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7189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8</xdr:row>
      <xdr:rowOff>4365</xdr:rowOff>
    </xdr:from>
    <xdr:to>
      <xdr:col>4</xdr:col>
      <xdr:colOff>609499</xdr:colOff>
      <xdr:row>8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1473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9</xdr:row>
      <xdr:rowOff>4379</xdr:rowOff>
    </xdr:from>
    <xdr:to>
      <xdr:col>4</xdr:col>
      <xdr:colOff>609483</xdr:colOff>
      <xdr:row>9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43312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10</xdr:row>
      <xdr:rowOff>4378</xdr:rowOff>
    </xdr:from>
    <xdr:to>
      <xdr:col>4</xdr:col>
      <xdr:colOff>609467</xdr:colOff>
      <xdr:row>10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5760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31</xdr:row>
      <xdr:rowOff>4790</xdr:rowOff>
    </xdr:from>
    <xdr:to>
      <xdr:col>5</xdr:col>
      <xdr:colOff>3649</xdr:colOff>
      <xdr:row>31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43391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30</xdr:row>
      <xdr:rowOff>4764</xdr:rowOff>
    </xdr:from>
    <xdr:to>
      <xdr:col>4</xdr:col>
      <xdr:colOff>753485</xdr:colOff>
      <xdr:row>30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29101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22</xdr:row>
      <xdr:rowOff>4777</xdr:rowOff>
    </xdr:from>
    <xdr:to>
      <xdr:col>4</xdr:col>
      <xdr:colOff>738041</xdr:colOff>
      <xdr:row>22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1480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16</xdr:row>
      <xdr:rowOff>4764</xdr:rowOff>
    </xdr:from>
    <xdr:to>
      <xdr:col>4</xdr:col>
      <xdr:colOff>625071</xdr:colOff>
      <xdr:row>16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43363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13</xdr:row>
      <xdr:rowOff>9203</xdr:rowOff>
    </xdr:from>
    <xdr:to>
      <xdr:col>4</xdr:col>
      <xdr:colOff>604754</xdr:colOff>
      <xdr:row>14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20094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14</xdr:row>
      <xdr:rowOff>4762</xdr:rowOff>
    </xdr:from>
    <xdr:to>
      <xdr:col>4</xdr:col>
      <xdr:colOff>881063</xdr:colOff>
      <xdr:row>15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14788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33</xdr:row>
      <xdr:rowOff>1</xdr:rowOff>
    </xdr:from>
    <xdr:to>
      <xdr:col>4</xdr:col>
      <xdr:colOff>677652</xdr:colOff>
      <xdr:row>34</xdr:row>
      <xdr:rowOff>4553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714876"/>
          <a:ext cx="668191" cy="14742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29</xdr:row>
      <xdr:rowOff>4761</xdr:rowOff>
    </xdr:from>
    <xdr:to>
      <xdr:col>4</xdr:col>
      <xdr:colOff>670001</xdr:colOff>
      <xdr:row>29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14813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28</xdr:row>
      <xdr:rowOff>4730</xdr:rowOff>
    </xdr:from>
    <xdr:to>
      <xdr:col>4</xdr:col>
      <xdr:colOff>669985</xdr:colOff>
      <xdr:row>28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00523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12</xdr:row>
      <xdr:rowOff>9492</xdr:rowOff>
    </xdr:from>
    <xdr:to>
      <xdr:col>4</xdr:col>
      <xdr:colOff>669982</xdr:colOff>
      <xdr:row>13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8668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7</xdr:row>
      <xdr:rowOff>4729</xdr:rowOff>
    </xdr:from>
    <xdr:to>
      <xdr:col>4</xdr:col>
      <xdr:colOff>669976</xdr:colOff>
      <xdr:row>7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004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15</xdr:row>
      <xdr:rowOff>1</xdr:rowOff>
    </xdr:from>
    <xdr:to>
      <xdr:col>4</xdr:col>
      <xdr:colOff>903035</xdr:colOff>
      <xdr:row>16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286001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19</xdr:row>
      <xdr:rowOff>1</xdr:rowOff>
    </xdr:from>
    <xdr:to>
      <xdr:col>4</xdr:col>
      <xdr:colOff>876300</xdr:colOff>
      <xdr:row>19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71462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17</xdr:row>
      <xdr:rowOff>4760</xdr:rowOff>
    </xdr:from>
    <xdr:to>
      <xdr:col>4</xdr:col>
      <xdr:colOff>212338</xdr:colOff>
      <xdr:row>18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1290635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23</xdr:row>
      <xdr:rowOff>9522</xdr:rowOff>
    </xdr:from>
    <xdr:to>
      <xdr:col>4</xdr:col>
      <xdr:colOff>207562</xdr:colOff>
      <xdr:row>24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2956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5</xdr:row>
      <xdr:rowOff>4763</xdr:rowOff>
    </xdr:from>
    <xdr:to>
      <xdr:col>4</xdr:col>
      <xdr:colOff>762001</xdr:colOff>
      <xdr:row>5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7191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34</xdr:row>
      <xdr:rowOff>9524</xdr:rowOff>
    </xdr:from>
    <xdr:to>
      <xdr:col>4</xdr:col>
      <xdr:colOff>202648</xdr:colOff>
      <xdr:row>35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48672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19</xdr:row>
      <xdr:rowOff>14287</xdr:rowOff>
    </xdr:from>
    <xdr:to>
      <xdr:col>4</xdr:col>
      <xdr:colOff>477173</xdr:colOff>
      <xdr:row>19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287178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20</xdr:row>
      <xdr:rowOff>4775</xdr:rowOff>
    </xdr:from>
    <xdr:to>
      <xdr:col>4</xdr:col>
      <xdr:colOff>202638</xdr:colOff>
      <xdr:row>20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00515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26</xdr:row>
      <xdr:rowOff>9524</xdr:rowOff>
    </xdr:from>
    <xdr:to>
      <xdr:col>4</xdr:col>
      <xdr:colOff>614358</xdr:colOff>
      <xdr:row>27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38671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25</xdr:row>
      <xdr:rowOff>9493</xdr:rowOff>
    </xdr:from>
    <xdr:to>
      <xdr:col>4</xdr:col>
      <xdr:colOff>604816</xdr:colOff>
      <xdr:row>26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72424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31</xdr:row>
      <xdr:rowOff>41</xdr:rowOff>
    </xdr:from>
    <xdr:to>
      <xdr:col>4</xdr:col>
      <xdr:colOff>609563</xdr:colOff>
      <xdr:row>31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5720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24</xdr:row>
      <xdr:rowOff>4684</xdr:rowOff>
    </xdr:from>
    <xdr:to>
      <xdr:col>4</xdr:col>
      <xdr:colOff>604800</xdr:colOff>
      <xdr:row>24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5765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23</xdr:row>
      <xdr:rowOff>4653</xdr:rowOff>
    </xdr:from>
    <xdr:to>
      <xdr:col>4</xdr:col>
      <xdr:colOff>609547</xdr:colOff>
      <xdr:row>23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4336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17</xdr:row>
      <xdr:rowOff>4547</xdr:rowOff>
    </xdr:from>
    <xdr:to>
      <xdr:col>4</xdr:col>
      <xdr:colOff>614294</xdr:colOff>
      <xdr:row>17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57629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10</xdr:row>
      <xdr:rowOff>4441</xdr:rowOff>
    </xdr:from>
    <xdr:to>
      <xdr:col>4</xdr:col>
      <xdr:colOff>604752</xdr:colOff>
      <xdr:row>10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57606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7</xdr:row>
      <xdr:rowOff>4365</xdr:rowOff>
    </xdr:from>
    <xdr:to>
      <xdr:col>4</xdr:col>
      <xdr:colOff>609499</xdr:colOff>
      <xdr:row>7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1473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8</xdr:row>
      <xdr:rowOff>4379</xdr:rowOff>
    </xdr:from>
    <xdr:to>
      <xdr:col>4</xdr:col>
      <xdr:colOff>609483</xdr:colOff>
      <xdr:row>8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29025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9</xdr:row>
      <xdr:rowOff>4378</xdr:rowOff>
    </xdr:from>
    <xdr:to>
      <xdr:col>4</xdr:col>
      <xdr:colOff>609467</xdr:colOff>
      <xdr:row>9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4331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30</xdr:row>
      <xdr:rowOff>4790</xdr:rowOff>
    </xdr:from>
    <xdr:to>
      <xdr:col>5</xdr:col>
      <xdr:colOff>3649</xdr:colOff>
      <xdr:row>30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43391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29</xdr:row>
      <xdr:rowOff>4764</xdr:rowOff>
    </xdr:from>
    <xdr:to>
      <xdr:col>4</xdr:col>
      <xdr:colOff>753485</xdr:colOff>
      <xdr:row>29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29101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21</xdr:row>
      <xdr:rowOff>4777</xdr:rowOff>
    </xdr:from>
    <xdr:to>
      <xdr:col>4</xdr:col>
      <xdr:colOff>738041</xdr:colOff>
      <xdr:row>21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1480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15</xdr:row>
      <xdr:rowOff>4764</xdr:rowOff>
    </xdr:from>
    <xdr:to>
      <xdr:col>4</xdr:col>
      <xdr:colOff>625071</xdr:colOff>
      <xdr:row>15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29076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12</xdr:row>
      <xdr:rowOff>9203</xdr:rowOff>
    </xdr:from>
    <xdr:to>
      <xdr:col>4</xdr:col>
      <xdr:colOff>604754</xdr:colOff>
      <xdr:row>13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8665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13</xdr:row>
      <xdr:rowOff>4762</xdr:rowOff>
    </xdr:from>
    <xdr:to>
      <xdr:col>4</xdr:col>
      <xdr:colOff>881063</xdr:colOff>
      <xdr:row>14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005012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32</xdr:row>
      <xdr:rowOff>1</xdr:rowOff>
    </xdr:from>
    <xdr:to>
      <xdr:col>4</xdr:col>
      <xdr:colOff>677652</xdr:colOff>
      <xdr:row>33</xdr:row>
      <xdr:rowOff>4553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714876"/>
          <a:ext cx="668191" cy="14742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28</xdr:row>
      <xdr:rowOff>4761</xdr:rowOff>
    </xdr:from>
    <xdr:to>
      <xdr:col>4</xdr:col>
      <xdr:colOff>670001</xdr:colOff>
      <xdr:row>28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14813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27</xdr:row>
      <xdr:rowOff>4730</xdr:rowOff>
    </xdr:from>
    <xdr:to>
      <xdr:col>4</xdr:col>
      <xdr:colOff>669985</xdr:colOff>
      <xdr:row>27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00523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11</xdr:row>
      <xdr:rowOff>9492</xdr:rowOff>
    </xdr:from>
    <xdr:to>
      <xdr:col>4</xdr:col>
      <xdr:colOff>669982</xdr:colOff>
      <xdr:row>12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72399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6</xdr:row>
      <xdr:rowOff>4729</xdr:rowOff>
    </xdr:from>
    <xdr:to>
      <xdr:col>4</xdr:col>
      <xdr:colOff>669976</xdr:colOff>
      <xdr:row>6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004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14</xdr:row>
      <xdr:rowOff>1</xdr:rowOff>
    </xdr:from>
    <xdr:to>
      <xdr:col>4</xdr:col>
      <xdr:colOff>903035</xdr:colOff>
      <xdr:row>15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143126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18</xdr:row>
      <xdr:rowOff>1</xdr:rowOff>
    </xdr:from>
    <xdr:to>
      <xdr:col>4</xdr:col>
      <xdr:colOff>876300</xdr:colOff>
      <xdr:row>18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71462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16</xdr:row>
      <xdr:rowOff>4760</xdr:rowOff>
    </xdr:from>
    <xdr:to>
      <xdr:col>4</xdr:col>
      <xdr:colOff>212338</xdr:colOff>
      <xdr:row>17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433635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22</xdr:row>
      <xdr:rowOff>9522</xdr:rowOff>
    </xdr:from>
    <xdr:to>
      <xdr:col>4</xdr:col>
      <xdr:colOff>207562</xdr:colOff>
      <xdr:row>23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2956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4</xdr:row>
      <xdr:rowOff>4763</xdr:rowOff>
    </xdr:from>
    <xdr:to>
      <xdr:col>4</xdr:col>
      <xdr:colOff>762001</xdr:colOff>
      <xdr:row>4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7191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33</xdr:row>
      <xdr:rowOff>9524</xdr:rowOff>
    </xdr:from>
    <xdr:to>
      <xdr:col>4</xdr:col>
      <xdr:colOff>202648</xdr:colOff>
      <xdr:row>34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48672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19</xdr:row>
      <xdr:rowOff>14287</xdr:rowOff>
    </xdr:from>
    <xdr:to>
      <xdr:col>4</xdr:col>
      <xdr:colOff>477173</xdr:colOff>
      <xdr:row>19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27289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20</xdr:row>
      <xdr:rowOff>4775</xdr:rowOff>
    </xdr:from>
    <xdr:to>
      <xdr:col>4</xdr:col>
      <xdr:colOff>202638</xdr:colOff>
      <xdr:row>20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28622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27</xdr:row>
      <xdr:rowOff>9524</xdr:rowOff>
    </xdr:from>
    <xdr:to>
      <xdr:col>4</xdr:col>
      <xdr:colOff>614358</xdr:colOff>
      <xdr:row>28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372427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26</xdr:row>
      <xdr:rowOff>9493</xdr:rowOff>
    </xdr:from>
    <xdr:to>
      <xdr:col>4</xdr:col>
      <xdr:colOff>604816</xdr:colOff>
      <xdr:row>27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58136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32</xdr:row>
      <xdr:rowOff>41</xdr:rowOff>
    </xdr:from>
    <xdr:to>
      <xdr:col>4</xdr:col>
      <xdr:colOff>609563</xdr:colOff>
      <xdr:row>32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42916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25</xdr:row>
      <xdr:rowOff>4684</xdr:rowOff>
    </xdr:from>
    <xdr:to>
      <xdr:col>4</xdr:col>
      <xdr:colOff>604800</xdr:colOff>
      <xdr:row>25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43368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24</xdr:row>
      <xdr:rowOff>4653</xdr:rowOff>
    </xdr:from>
    <xdr:to>
      <xdr:col>4</xdr:col>
      <xdr:colOff>609547</xdr:colOff>
      <xdr:row>24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2907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17</xdr:row>
      <xdr:rowOff>4547</xdr:rowOff>
    </xdr:from>
    <xdr:to>
      <xdr:col>4</xdr:col>
      <xdr:colOff>614294</xdr:colOff>
      <xdr:row>17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43342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10</xdr:row>
      <xdr:rowOff>4441</xdr:rowOff>
    </xdr:from>
    <xdr:to>
      <xdr:col>4</xdr:col>
      <xdr:colOff>604752</xdr:colOff>
      <xdr:row>10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43319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7</xdr:row>
      <xdr:rowOff>4365</xdr:rowOff>
    </xdr:from>
    <xdr:to>
      <xdr:col>4</xdr:col>
      <xdr:colOff>609499</xdr:colOff>
      <xdr:row>7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0044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8</xdr:row>
      <xdr:rowOff>4379</xdr:rowOff>
    </xdr:from>
    <xdr:to>
      <xdr:col>4</xdr:col>
      <xdr:colOff>609483</xdr:colOff>
      <xdr:row>8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1473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9</xdr:row>
      <xdr:rowOff>4378</xdr:rowOff>
    </xdr:from>
    <xdr:to>
      <xdr:col>4</xdr:col>
      <xdr:colOff>609467</xdr:colOff>
      <xdr:row>9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2902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31</xdr:row>
      <xdr:rowOff>4790</xdr:rowOff>
    </xdr:from>
    <xdr:to>
      <xdr:col>5</xdr:col>
      <xdr:colOff>3649</xdr:colOff>
      <xdr:row>31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29104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30</xdr:row>
      <xdr:rowOff>4764</xdr:rowOff>
    </xdr:from>
    <xdr:to>
      <xdr:col>4</xdr:col>
      <xdr:colOff>753485</xdr:colOff>
      <xdr:row>30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148139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22</xdr:row>
      <xdr:rowOff>4777</xdr:rowOff>
    </xdr:from>
    <xdr:to>
      <xdr:col>4</xdr:col>
      <xdr:colOff>738041</xdr:colOff>
      <xdr:row>22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005152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15</xdr:row>
      <xdr:rowOff>4764</xdr:rowOff>
    </xdr:from>
    <xdr:to>
      <xdr:col>4</xdr:col>
      <xdr:colOff>625071</xdr:colOff>
      <xdr:row>15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14788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12</xdr:row>
      <xdr:rowOff>9203</xdr:rowOff>
    </xdr:from>
    <xdr:to>
      <xdr:col>4</xdr:col>
      <xdr:colOff>604754</xdr:colOff>
      <xdr:row>13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7237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13</xdr:row>
      <xdr:rowOff>4762</xdr:rowOff>
    </xdr:from>
    <xdr:to>
      <xdr:col>4</xdr:col>
      <xdr:colOff>881063</xdr:colOff>
      <xdr:row>14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186213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33</xdr:row>
      <xdr:rowOff>1</xdr:rowOff>
    </xdr:from>
    <xdr:to>
      <xdr:col>4</xdr:col>
      <xdr:colOff>677652</xdr:colOff>
      <xdr:row>34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572001"/>
          <a:ext cx="668191" cy="14742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29</xdr:row>
      <xdr:rowOff>4761</xdr:rowOff>
    </xdr:from>
    <xdr:to>
      <xdr:col>4</xdr:col>
      <xdr:colOff>670001</xdr:colOff>
      <xdr:row>29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005261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28</xdr:row>
      <xdr:rowOff>4730</xdr:rowOff>
    </xdr:from>
    <xdr:to>
      <xdr:col>4</xdr:col>
      <xdr:colOff>669985</xdr:colOff>
      <xdr:row>28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386235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11</xdr:row>
      <xdr:rowOff>9492</xdr:rowOff>
    </xdr:from>
    <xdr:to>
      <xdr:col>4</xdr:col>
      <xdr:colOff>669982</xdr:colOff>
      <xdr:row>12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58111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6</xdr:row>
      <xdr:rowOff>4729</xdr:rowOff>
    </xdr:from>
    <xdr:to>
      <xdr:col>4</xdr:col>
      <xdr:colOff>669976</xdr:colOff>
      <xdr:row>6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861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14</xdr:row>
      <xdr:rowOff>1</xdr:rowOff>
    </xdr:from>
    <xdr:to>
      <xdr:col>4</xdr:col>
      <xdr:colOff>903035</xdr:colOff>
      <xdr:row>15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000251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18</xdr:row>
      <xdr:rowOff>1</xdr:rowOff>
    </xdr:from>
    <xdr:to>
      <xdr:col>4</xdr:col>
      <xdr:colOff>876300</xdr:colOff>
      <xdr:row>18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571751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16</xdr:row>
      <xdr:rowOff>4760</xdr:rowOff>
    </xdr:from>
    <xdr:to>
      <xdr:col>4</xdr:col>
      <xdr:colOff>212338</xdr:colOff>
      <xdr:row>17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29076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23</xdr:row>
      <xdr:rowOff>9522</xdr:rowOff>
    </xdr:from>
    <xdr:to>
      <xdr:col>4</xdr:col>
      <xdr:colOff>207562</xdr:colOff>
      <xdr:row>24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152772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4</xdr:row>
      <xdr:rowOff>4763</xdr:rowOff>
    </xdr:from>
    <xdr:to>
      <xdr:col>4</xdr:col>
      <xdr:colOff>762001</xdr:colOff>
      <xdr:row>4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5762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34</xdr:row>
      <xdr:rowOff>0</xdr:rowOff>
    </xdr:from>
    <xdr:to>
      <xdr:col>4</xdr:col>
      <xdr:colOff>202648</xdr:colOff>
      <xdr:row>34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472439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19029</xdr:colOff>
      <xdr:row>21</xdr:row>
      <xdr:rowOff>9524</xdr:rowOff>
    </xdr:from>
    <xdr:to>
      <xdr:col>4</xdr:col>
      <xdr:colOff>202648</xdr:colOff>
      <xdr:row>22</xdr:row>
      <xdr:rowOff>4590</xdr:rowOff>
    </xdr:to>
    <xdr:pic>
      <xdr:nvPicPr>
        <xdr:cNvPr id="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48672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19</xdr:row>
      <xdr:rowOff>14287</xdr:rowOff>
    </xdr:from>
    <xdr:to>
      <xdr:col>4</xdr:col>
      <xdr:colOff>477173</xdr:colOff>
      <xdr:row>19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27289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20</xdr:row>
      <xdr:rowOff>4775</xdr:rowOff>
    </xdr:from>
    <xdr:to>
      <xdr:col>4</xdr:col>
      <xdr:colOff>202638</xdr:colOff>
      <xdr:row>20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28622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27</xdr:row>
      <xdr:rowOff>9524</xdr:rowOff>
    </xdr:from>
    <xdr:to>
      <xdr:col>4</xdr:col>
      <xdr:colOff>614358</xdr:colOff>
      <xdr:row>28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38671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26</xdr:row>
      <xdr:rowOff>9493</xdr:rowOff>
    </xdr:from>
    <xdr:to>
      <xdr:col>4</xdr:col>
      <xdr:colOff>604816</xdr:colOff>
      <xdr:row>27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72424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32</xdr:row>
      <xdr:rowOff>41</xdr:rowOff>
    </xdr:from>
    <xdr:to>
      <xdr:col>4</xdr:col>
      <xdr:colOff>609563</xdr:colOff>
      <xdr:row>32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5720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25</xdr:row>
      <xdr:rowOff>4684</xdr:rowOff>
    </xdr:from>
    <xdr:to>
      <xdr:col>4</xdr:col>
      <xdr:colOff>604800</xdr:colOff>
      <xdr:row>25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5765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24</xdr:row>
      <xdr:rowOff>4653</xdr:rowOff>
    </xdr:from>
    <xdr:to>
      <xdr:col>4</xdr:col>
      <xdr:colOff>609547</xdr:colOff>
      <xdr:row>24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4336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17</xdr:row>
      <xdr:rowOff>4547</xdr:rowOff>
    </xdr:from>
    <xdr:to>
      <xdr:col>4</xdr:col>
      <xdr:colOff>614294</xdr:colOff>
      <xdr:row>17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43342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10</xdr:row>
      <xdr:rowOff>4441</xdr:rowOff>
    </xdr:from>
    <xdr:to>
      <xdr:col>4</xdr:col>
      <xdr:colOff>604752</xdr:colOff>
      <xdr:row>10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43319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7</xdr:row>
      <xdr:rowOff>4365</xdr:rowOff>
    </xdr:from>
    <xdr:to>
      <xdr:col>4</xdr:col>
      <xdr:colOff>609499</xdr:colOff>
      <xdr:row>7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0044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8</xdr:row>
      <xdr:rowOff>4379</xdr:rowOff>
    </xdr:from>
    <xdr:to>
      <xdr:col>4</xdr:col>
      <xdr:colOff>609483</xdr:colOff>
      <xdr:row>8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1473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9</xdr:row>
      <xdr:rowOff>4378</xdr:rowOff>
    </xdr:from>
    <xdr:to>
      <xdr:col>4</xdr:col>
      <xdr:colOff>609467</xdr:colOff>
      <xdr:row>9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2902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31</xdr:row>
      <xdr:rowOff>4790</xdr:rowOff>
    </xdr:from>
    <xdr:to>
      <xdr:col>5</xdr:col>
      <xdr:colOff>3649</xdr:colOff>
      <xdr:row>31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43391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30</xdr:row>
      <xdr:rowOff>4764</xdr:rowOff>
    </xdr:from>
    <xdr:to>
      <xdr:col>4</xdr:col>
      <xdr:colOff>753485</xdr:colOff>
      <xdr:row>30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29101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22</xdr:row>
      <xdr:rowOff>4777</xdr:rowOff>
    </xdr:from>
    <xdr:to>
      <xdr:col>4</xdr:col>
      <xdr:colOff>738041</xdr:colOff>
      <xdr:row>22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1480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15</xdr:row>
      <xdr:rowOff>4764</xdr:rowOff>
    </xdr:from>
    <xdr:to>
      <xdr:col>4</xdr:col>
      <xdr:colOff>625071</xdr:colOff>
      <xdr:row>15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14788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12</xdr:row>
      <xdr:rowOff>9203</xdr:rowOff>
    </xdr:from>
    <xdr:to>
      <xdr:col>4</xdr:col>
      <xdr:colOff>604754</xdr:colOff>
      <xdr:row>13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7237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13</xdr:row>
      <xdr:rowOff>4762</xdr:rowOff>
    </xdr:from>
    <xdr:to>
      <xdr:col>4</xdr:col>
      <xdr:colOff>881063</xdr:colOff>
      <xdr:row>14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186213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33</xdr:row>
      <xdr:rowOff>1</xdr:rowOff>
    </xdr:from>
    <xdr:to>
      <xdr:col>4</xdr:col>
      <xdr:colOff>677652</xdr:colOff>
      <xdr:row>34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714876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29</xdr:row>
      <xdr:rowOff>4761</xdr:rowOff>
    </xdr:from>
    <xdr:to>
      <xdr:col>4</xdr:col>
      <xdr:colOff>670001</xdr:colOff>
      <xdr:row>29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14813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28</xdr:row>
      <xdr:rowOff>4730</xdr:rowOff>
    </xdr:from>
    <xdr:to>
      <xdr:col>4</xdr:col>
      <xdr:colOff>669985</xdr:colOff>
      <xdr:row>28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00523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11</xdr:row>
      <xdr:rowOff>9492</xdr:rowOff>
    </xdr:from>
    <xdr:to>
      <xdr:col>4</xdr:col>
      <xdr:colOff>669982</xdr:colOff>
      <xdr:row>12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58111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6</xdr:row>
      <xdr:rowOff>4729</xdr:rowOff>
    </xdr:from>
    <xdr:to>
      <xdr:col>4</xdr:col>
      <xdr:colOff>669976</xdr:colOff>
      <xdr:row>6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861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14</xdr:row>
      <xdr:rowOff>1</xdr:rowOff>
    </xdr:from>
    <xdr:to>
      <xdr:col>4</xdr:col>
      <xdr:colOff>903035</xdr:colOff>
      <xdr:row>15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000251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18</xdr:row>
      <xdr:rowOff>1</xdr:rowOff>
    </xdr:from>
    <xdr:to>
      <xdr:col>4</xdr:col>
      <xdr:colOff>876300</xdr:colOff>
      <xdr:row>18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571751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16</xdr:row>
      <xdr:rowOff>4760</xdr:rowOff>
    </xdr:from>
    <xdr:to>
      <xdr:col>4</xdr:col>
      <xdr:colOff>212338</xdr:colOff>
      <xdr:row>17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29076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23</xdr:row>
      <xdr:rowOff>9522</xdr:rowOff>
    </xdr:from>
    <xdr:to>
      <xdr:col>4</xdr:col>
      <xdr:colOff>207562</xdr:colOff>
      <xdr:row>24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2956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4</xdr:row>
      <xdr:rowOff>4763</xdr:rowOff>
    </xdr:from>
    <xdr:to>
      <xdr:col>4</xdr:col>
      <xdr:colOff>762001</xdr:colOff>
      <xdr:row>4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5762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34</xdr:row>
      <xdr:rowOff>0</xdr:rowOff>
    </xdr:from>
    <xdr:to>
      <xdr:col>4</xdr:col>
      <xdr:colOff>202648</xdr:colOff>
      <xdr:row>34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4857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19029</xdr:colOff>
      <xdr:row>21</xdr:row>
      <xdr:rowOff>9524</xdr:rowOff>
    </xdr:from>
    <xdr:to>
      <xdr:col>4</xdr:col>
      <xdr:colOff>202648</xdr:colOff>
      <xdr:row>22</xdr:row>
      <xdr:rowOff>4590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300989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23</xdr:row>
      <xdr:rowOff>14287</xdr:rowOff>
    </xdr:from>
    <xdr:to>
      <xdr:col>4</xdr:col>
      <xdr:colOff>477173</xdr:colOff>
      <xdr:row>23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27289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24</xdr:row>
      <xdr:rowOff>4775</xdr:rowOff>
    </xdr:from>
    <xdr:to>
      <xdr:col>4</xdr:col>
      <xdr:colOff>202638</xdr:colOff>
      <xdr:row>24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28622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31</xdr:row>
      <xdr:rowOff>9524</xdr:rowOff>
    </xdr:from>
    <xdr:to>
      <xdr:col>4</xdr:col>
      <xdr:colOff>614358</xdr:colOff>
      <xdr:row>32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38671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30</xdr:row>
      <xdr:rowOff>9493</xdr:rowOff>
    </xdr:from>
    <xdr:to>
      <xdr:col>4</xdr:col>
      <xdr:colOff>604816</xdr:colOff>
      <xdr:row>31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72424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36</xdr:row>
      <xdr:rowOff>41</xdr:rowOff>
    </xdr:from>
    <xdr:to>
      <xdr:col>4</xdr:col>
      <xdr:colOff>609563</xdr:colOff>
      <xdr:row>36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5720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29</xdr:row>
      <xdr:rowOff>4684</xdr:rowOff>
    </xdr:from>
    <xdr:to>
      <xdr:col>4</xdr:col>
      <xdr:colOff>604800</xdr:colOff>
      <xdr:row>29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5765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28</xdr:row>
      <xdr:rowOff>4653</xdr:rowOff>
    </xdr:from>
    <xdr:to>
      <xdr:col>4</xdr:col>
      <xdr:colOff>609547</xdr:colOff>
      <xdr:row>28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34336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20</xdr:row>
      <xdr:rowOff>4547</xdr:rowOff>
    </xdr:from>
    <xdr:to>
      <xdr:col>4</xdr:col>
      <xdr:colOff>614294</xdr:colOff>
      <xdr:row>20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43342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13</xdr:row>
      <xdr:rowOff>4441</xdr:rowOff>
    </xdr:from>
    <xdr:to>
      <xdr:col>4</xdr:col>
      <xdr:colOff>604752</xdr:colOff>
      <xdr:row>13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43319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10</xdr:row>
      <xdr:rowOff>4365</xdr:rowOff>
    </xdr:from>
    <xdr:to>
      <xdr:col>4</xdr:col>
      <xdr:colOff>609499</xdr:colOff>
      <xdr:row>10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0044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11</xdr:row>
      <xdr:rowOff>4379</xdr:rowOff>
    </xdr:from>
    <xdr:to>
      <xdr:col>4</xdr:col>
      <xdr:colOff>609483</xdr:colOff>
      <xdr:row>11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1473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12</xdr:row>
      <xdr:rowOff>4378</xdr:rowOff>
    </xdr:from>
    <xdr:to>
      <xdr:col>4</xdr:col>
      <xdr:colOff>609467</xdr:colOff>
      <xdr:row>12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2902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35</xdr:row>
      <xdr:rowOff>4790</xdr:rowOff>
    </xdr:from>
    <xdr:to>
      <xdr:col>5</xdr:col>
      <xdr:colOff>3649</xdr:colOff>
      <xdr:row>35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43391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34</xdr:row>
      <xdr:rowOff>4764</xdr:rowOff>
    </xdr:from>
    <xdr:to>
      <xdr:col>4</xdr:col>
      <xdr:colOff>753485</xdr:colOff>
      <xdr:row>34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29101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26</xdr:row>
      <xdr:rowOff>4777</xdr:rowOff>
    </xdr:from>
    <xdr:to>
      <xdr:col>4</xdr:col>
      <xdr:colOff>738041</xdr:colOff>
      <xdr:row>26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1480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18</xdr:row>
      <xdr:rowOff>4764</xdr:rowOff>
    </xdr:from>
    <xdr:to>
      <xdr:col>4</xdr:col>
      <xdr:colOff>625071</xdr:colOff>
      <xdr:row>18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14788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15</xdr:row>
      <xdr:rowOff>9203</xdr:rowOff>
    </xdr:from>
    <xdr:to>
      <xdr:col>4</xdr:col>
      <xdr:colOff>604754</xdr:colOff>
      <xdr:row>16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7237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16</xdr:row>
      <xdr:rowOff>4762</xdr:rowOff>
    </xdr:from>
    <xdr:to>
      <xdr:col>4</xdr:col>
      <xdr:colOff>881063</xdr:colOff>
      <xdr:row>17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186213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37</xdr:row>
      <xdr:rowOff>1</xdr:rowOff>
    </xdr:from>
    <xdr:to>
      <xdr:col>4</xdr:col>
      <xdr:colOff>677652</xdr:colOff>
      <xdr:row>38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714876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33</xdr:row>
      <xdr:rowOff>4761</xdr:rowOff>
    </xdr:from>
    <xdr:to>
      <xdr:col>4</xdr:col>
      <xdr:colOff>670001</xdr:colOff>
      <xdr:row>33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14813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32</xdr:row>
      <xdr:rowOff>4730</xdr:rowOff>
    </xdr:from>
    <xdr:to>
      <xdr:col>4</xdr:col>
      <xdr:colOff>669985</xdr:colOff>
      <xdr:row>32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00523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14</xdr:row>
      <xdr:rowOff>9492</xdr:rowOff>
    </xdr:from>
    <xdr:to>
      <xdr:col>4</xdr:col>
      <xdr:colOff>669982</xdr:colOff>
      <xdr:row>15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58111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9</xdr:row>
      <xdr:rowOff>4729</xdr:rowOff>
    </xdr:from>
    <xdr:to>
      <xdr:col>4</xdr:col>
      <xdr:colOff>669976</xdr:colOff>
      <xdr:row>9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861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17</xdr:row>
      <xdr:rowOff>1</xdr:rowOff>
    </xdr:from>
    <xdr:to>
      <xdr:col>4</xdr:col>
      <xdr:colOff>903035</xdr:colOff>
      <xdr:row>18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000251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21</xdr:row>
      <xdr:rowOff>1</xdr:rowOff>
    </xdr:from>
    <xdr:to>
      <xdr:col>4</xdr:col>
      <xdr:colOff>876300</xdr:colOff>
      <xdr:row>21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571751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19</xdr:row>
      <xdr:rowOff>4760</xdr:rowOff>
    </xdr:from>
    <xdr:to>
      <xdr:col>4</xdr:col>
      <xdr:colOff>212338</xdr:colOff>
      <xdr:row>20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29076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27</xdr:row>
      <xdr:rowOff>9522</xdr:rowOff>
    </xdr:from>
    <xdr:to>
      <xdr:col>4</xdr:col>
      <xdr:colOff>207562</xdr:colOff>
      <xdr:row>28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2956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7</xdr:row>
      <xdr:rowOff>4763</xdr:rowOff>
    </xdr:from>
    <xdr:to>
      <xdr:col>4</xdr:col>
      <xdr:colOff>762001</xdr:colOff>
      <xdr:row>7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5762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38</xdr:row>
      <xdr:rowOff>0</xdr:rowOff>
    </xdr:from>
    <xdr:to>
      <xdr:col>4</xdr:col>
      <xdr:colOff>202648</xdr:colOff>
      <xdr:row>38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4857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19029</xdr:colOff>
      <xdr:row>25</xdr:row>
      <xdr:rowOff>9524</xdr:rowOff>
    </xdr:from>
    <xdr:to>
      <xdr:col>4</xdr:col>
      <xdr:colOff>202648</xdr:colOff>
      <xdr:row>26</xdr:row>
      <xdr:rowOff>4590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300989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23</xdr:row>
      <xdr:rowOff>14287</xdr:rowOff>
    </xdr:from>
    <xdr:to>
      <xdr:col>4</xdr:col>
      <xdr:colOff>477173</xdr:colOff>
      <xdr:row>23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3004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24</xdr:row>
      <xdr:rowOff>4775</xdr:rowOff>
    </xdr:from>
    <xdr:to>
      <xdr:col>4</xdr:col>
      <xdr:colOff>202638</xdr:colOff>
      <xdr:row>24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4337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31</xdr:row>
      <xdr:rowOff>9524</xdr:rowOff>
    </xdr:from>
    <xdr:to>
      <xdr:col>4</xdr:col>
      <xdr:colOff>614358</xdr:colOff>
      <xdr:row>32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4386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30</xdr:row>
      <xdr:rowOff>9493</xdr:rowOff>
    </xdr:from>
    <xdr:to>
      <xdr:col>4</xdr:col>
      <xdr:colOff>604816</xdr:colOff>
      <xdr:row>31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429574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36</xdr:row>
      <xdr:rowOff>41</xdr:rowOff>
    </xdr:from>
    <xdr:to>
      <xdr:col>4</xdr:col>
      <xdr:colOff>609563</xdr:colOff>
      <xdr:row>36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51435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29</xdr:row>
      <xdr:rowOff>4684</xdr:rowOff>
    </xdr:from>
    <xdr:to>
      <xdr:col>4</xdr:col>
      <xdr:colOff>604800</xdr:colOff>
      <xdr:row>29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41480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28</xdr:row>
      <xdr:rowOff>4653</xdr:rowOff>
    </xdr:from>
    <xdr:to>
      <xdr:col>4</xdr:col>
      <xdr:colOff>609547</xdr:colOff>
      <xdr:row>28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40051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20</xdr:row>
      <xdr:rowOff>4547</xdr:rowOff>
    </xdr:from>
    <xdr:to>
      <xdr:col>4</xdr:col>
      <xdr:colOff>614294</xdr:colOff>
      <xdr:row>20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86204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13</xdr:row>
      <xdr:rowOff>4441</xdr:rowOff>
    </xdr:from>
    <xdr:to>
      <xdr:col>4</xdr:col>
      <xdr:colOff>604752</xdr:colOff>
      <xdr:row>13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8618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10</xdr:row>
      <xdr:rowOff>4365</xdr:rowOff>
    </xdr:from>
    <xdr:to>
      <xdr:col>4</xdr:col>
      <xdr:colOff>609499</xdr:colOff>
      <xdr:row>10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4331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11</xdr:row>
      <xdr:rowOff>4379</xdr:rowOff>
    </xdr:from>
    <xdr:to>
      <xdr:col>4</xdr:col>
      <xdr:colOff>609483</xdr:colOff>
      <xdr:row>11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57600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12</xdr:row>
      <xdr:rowOff>4378</xdr:rowOff>
    </xdr:from>
    <xdr:to>
      <xdr:col>4</xdr:col>
      <xdr:colOff>609467</xdr:colOff>
      <xdr:row>12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7188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35</xdr:row>
      <xdr:rowOff>4790</xdr:rowOff>
    </xdr:from>
    <xdr:to>
      <xdr:col>5</xdr:col>
      <xdr:colOff>3649</xdr:colOff>
      <xdr:row>35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500541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34</xdr:row>
      <xdr:rowOff>4764</xdr:rowOff>
    </xdr:from>
    <xdr:to>
      <xdr:col>4</xdr:col>
      <xdr:colOff>753485</xdr:colOff>
      <xdr:row>34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86251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26</xdr:row>
      <xdr:rowOff>4777</xdr:rowOff>
    </xdr:from>
    <xdr:to>
      <xdr:col>4</xdr:col>
      <xdr:colOff>738041</xdr:colOff>
      <xdr:row>26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7195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18</xdr:row>
      <xdr:rowOff>4764</xdr:rowOff>
    </xdr:from>
    <xdr:to>
      <xdr:col>4</xdr:col>
      <xdr:colOff>625071</xdr:colOff>
      <xdr:row>18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57651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15</xdr:row>
      <xdr:rowOff>9203</xdr:rowOff>
    </xdr:from>
    <xdr:to>
      <xdr:col>4</xdr:col>
      <xdr:colOff>604754</xdr:colOff>
      <xdr:row>16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21523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16</xdr:row>
      <xdr:rowOff>4762</xdr:rowOff>
    </xdr:from>
    <xdr:to>
      <xdr:col>4</xdr:col>
      <xdr:colOff>881063</xdr:colOff>
      <xdr:row>17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290762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37</xdr:row>
      <xdr:rowOff>1</xdr:rowOff>
    </xdr:from>
    <xdr:to>
      <xdr:col>4</xdr:col>
      <xdr:colOff>677652</xdr:colOff>
      <xdr:row>38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5286376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33</xdr:row>
      <xdr:rowOff>4761</xdr:rowOff>
    </xdr:from>
    <xdr:to>
      <xdr:col>4</xdr:col>
      <xdr:colOff>670001</xdr:colOff>
      <xdr:row>33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71963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32</xdr:row>
      <xdr:rowOff>4730</xdr:rowOff>
    </xdr:from>
    <xdr:to>
      <xdr:col>4</xdr:col>
      <xdr:colOff>669985</xdr:colOff>
      <xdr:row>32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57673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14</xdr:row>
      <xdr:rowOff>9492</xdr:rowOff>
    </xdr:from>
    <xdr:to>
      <xdr:col>4</xdr:col>
      <xdr:colOff>669982</xdr:colOff>
      <xdr:row>15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200974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9</xdr:row>
      <xdr:rowOff>4729</xdr:rowOff>
    </xdr:from>
    <xdr:to>
      <xdr:col>4</xdr:col>
      <xdr:colOff>669976</xdr:colOff>
      <xdr:row>9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2906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17</xdr:row>
      <xdr:rowOff>1</xdr:rowOff>
    </xdr:from>
    <xdr:to>
      <xdr:col>4</xdr:col>
      <xdr:colOff>903035</xdr:colOff>
      <xdr:row>18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428876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21</xdr:row>
      <xdr:rowOff>1</xdr:rowOff>
    </xdr:from>
    <xdr:to>
      <xdr:col>4</xdr:col>
      <xdr:colOff>876300</xdr:colOff>
      <xdr:row>21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300037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19</xdr:row>
      <xdr:rowOff>4760</xdr:rowOff>
    </xdr:from>
    <xdr:to>
      <xdr:col>4</xdr:col>
      <xdr:colOff>212338</xdr:colOff>
      <xdr:row>20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719385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27</xdr:row>
      <xdr:rowOff>9522</xdr:rowOff>
    </xdr:from>
    <xdr:to>
      <xdr:col>4</xdr:col>
      <xdr:colOff>207562</xdr:colOff>
      <xdr:row>28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8671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7</xdr:row>
      <xdr:rowOff>4763</xdr:rowOff>
    </xdr:from>
    <xdr:to>
      <xdr:col>4</xdr:col>
      <xdr:colOff>762001</xdr:colOff>
      <xdr:row>7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38</xdr:row>
      <xdr:rowOff>0</xdr:rowOff>
    </xdr:from>
    <xdr:to>
      <xdr:col>4</xdr:col>
      <xdr:colOff>202648</xdr:colOff>
      <xdr:row>38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429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19029</xdr:colOff>
      <xdr:row>25</xdr:row>
      <xdr:rowOff>9524</xdr:rowOff>
    </xdr:from>
    <xdr:to>
      <xdr:col>4</xdr:col>
      <xdr:colOff>202648</xdr:colOff>
      <xdr:row>26</xdr:row>
      <xdr:rowOff>4590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358139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22</xdr:row>
      <xdr:rowOff>14287</xdr:rowOff>
    </xdr:from>
    <xdr:to>
      <xdr:col>4</xdr:col>
      <xdr:colOff>477173</xdr:colOff>
      <xdr:row>22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3004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23</xdr:row>
      <xdr:rowOff>4775</xdr:rowOff>
    </xdr:from>
    <xdr:to>
      <xdr:col>4</xdr:col>
      <xdr:colOff>202638</xdr:colOff>
      <xdr:row>23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4337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28</xdr:row>
      <xdr:rowOff>9524</xdr:rowOff>
    </xdr:from>
    <xdr:to>
      <xdr:col>4</xdr:col>
      <xdr:colOff>614358</xdr:colOff>
      <xdr:row>29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4386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27</xdr:row>
      <xdr:rowOff>9493</xdr:rowOff>
    </xdr:from>
    <xdr:to>
      <xdr:col>4</xdr:col>
      <xdr:colOff>604816</xdr:colOff>
      <xdr:row>28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429574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33</xdr:row>
      <xdr:rowOff>41</xdr:rowOff>
    </xdr:from>
    <xdr:to>
      <xdr:col>4</xdr:col>
      <xdr:colOff>609563</xdr:colOff>
      <xdr:row>33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51435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26</xdr:row>
      <xdr:rowOff>4684</xdr:rowOff>
    </xdr:from>
    <xdr:to>
      <xdr:col>4</xdr:col>
      <xdr:colOff>604800</xdr:colOff>
      <xdr:row>26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41480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49</xdr:row>
      <xdr:rowOff>4653</xdr:rowOff>
    </xdr:from>
    <xdr:to>
      <xdr:col>4</xdr:col>
      <xdr:colOff>609547</xdr:colOff>
      <xdr:row>49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40051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19</xdr:row>
      <xdr:rowOff>4547</xdr:rowOff>
    </xdr:from>
    <xdr:to>
      <xdr:col>4</xdr:col>
      <xdr:colOff>614294</xdr:colOff>
      <xdr:row>19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86204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12</xdr:row>
      <xdr:rowOff>4441</xdr:rowOff>
    </xdr:from>
    <xdr:to>
      <xdr:col>4</xdr:col>
      <xdr:colOff>604752</xdr:colOff>
      <xdr:row>12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8618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9</xdr:row>
      <xdr:rowOff>4365</xdr:rowOff>
    </xdr:from>
    <xdr:to>
      <xdr:col>4</xdr:col>
      <xdr:colOff>609499</xdr:colOff>
      <xdr:row>9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4331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10</xdr:row>
      <xdr:rowOff>4379</xdr:rowOff>
    </xdr:from>
    <xdr:to>
      <xdr:col>4</xdr:col>
      <xdr:colOff>609483</xdr:colOff>
      <xdr:row>10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57600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11</xdr:row>
      <xdr:rowOff>4378</xdr:rowOff>
    </xdr:from>
    <xdr:to>
      <xdr:col>4</xdr:col>
      <xdr:colOff>609467</xdr:colOff>
      <xdr:row>11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7188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32</xdr:row>
      <xdr:rowOff>4790</xdr:rowOff>
    </xdr:from>
    <xdr:to>
      <xdr:col>5</xdr:col>
      <xdr:colOff>3649</xdr:colOff>
      <xdr:row>32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500541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31</xdr:row>
      <xdr:rowOff>4764</xdr:rowOff>
    </xdr:from>
    <xdr:to>
      <xdr:col>4</xdr:col>
      <xdr:colOff>753485</xdr:colOff>
      <xdr:row>31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862514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48</xdr:row>
      <xdr:rowOff>4777</xdr:rowOff>
    </xdr:from>
    <xdr:to>
      <xdr:col>4</xdr:col>
      <xdr:colOff>738041</xdr:colOff>
      <xdr:row>48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371952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17</xdr:row>
      <xdr:rowOff>4764</xdr:rowOff>
    </xdr:from>
    <xdr:to>
      <xdr:col>4</xdr:col>
      <xdr:colOff>625071</xdr:colOff>
      <xdr:row>17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57651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14</xdr:row>
      <xdr:rowOff>9203</xdr:rowOff>
    </xdr:from>
    <xdr:to>
      <xdr:col>4</xdr:col>
      <xdr:colOff>604754</xdr:colOff>
      <xdr:row>15</xdr:row>
      <xdr:rowOff>273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21523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15</xdr:row>
      <xdr:rowOff>4762</xdr:rowOff>
    </xdr:from>
    <xdr:to>
      <xdr:col>4</xdr:col>
      <xdr:colOff>881063</xdr:colOff>
      <xdr:row>16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290762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34</xdr:row>
      <xdr:rowOff>1</xdr:rowOff>
    </xdr:from>
    <xdr:to>
      <xdr:col>4</xdr:col>
      <xdr:colOff>677652</xdr:colOff>
      <xdr:row>35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5286376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30</xdr:row>
      <xdr:rowOff>4761</xdr:rowOff>
    </xdr:from>
    <xdr:to>
      <xdr:col>4</xdr:col>
      <xdr:colOff>670001</xdr:colOff>
      <xdr:row>30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719636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29</xdr:row>
      <xdr:rowOff>4730</xdr:rowOff>
    </xdr:from>
    <xdr:to>
      <xdr:col>4</xdr:col>
      <xdr:colOff>669985</xdr:colOff>
      <xdr:row>29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57673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13</xdr:row>
      <xdr:rowOff>9492</xdr:rowOff>
    </xdr:from>
    <xdr:to>
      <xdr:col>4</xdr:col>
      <xdr:colOff>669982</xdr:colOff>
      <xdr:row>14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200974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2906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16</xdr:row>
      <xdr:rowOff>1</xdr:rowOff>
    </xdr:from>
    <xdr:to>
      <xdr:col>4</xdr:col>
      <xdr:colOff>903035</xdr:colOff>
      <xdr:row>17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428876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20</xdr:row>
      <xdr:rowOff>1</xdr:rowOff>
    </xdr:from>
    <xdr:to>
      <xdr:col>4</xdr:col>
      <xdr:colOff>876300</xdr:colOff>
      <xdr:row>20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300037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18</xdr:row>
      <xdr:rowOff>4760</xdr:rowOff>
    </xdr:from>
    <xdr:to>
      <xdr:col>4</xdr:col>
      <xdr:colOff>212338</xdr:colOff>
      <xdr:row>19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719385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48</xdr:row>
      <xdr:rowOff>9522</xdr:rowOff>
    </xdr:from>
    <xdr:to>
      <xdr:col>4</xdr:col>
      <xdr:colOff>207562</xdr:colOff>
      <xdr:row>49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3867147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35</xdr:row>
      <xdr:rowOff>0</xdr:rowOff>
    </xdr:from>
    <xdr:to>
      <xdr:col>4</xdr:col>
      <xdr:colOff>202648</xdr:colOff>
      <xdr:row>35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429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24</xdr:row>
      <xdr:rowOff>4775</xdr:rowOff>
    </xdr:from>
    <xdr:to>
      <xdr:col>4</xdr:col>
      <xdr:colOff>202638</xdr:colOff>
      <xdr:row>24</xdr:row>
      <xdr:rowOff>142716</xdr:rowOff>
    </xdr:to>
    <xdr:pic>
      <xdr:nvPicPr>
        <xdr:cNvPr id="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4337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28530</xdr:colOff>
      <xdr:row>25</xdr:row>
      <xdr:rowOff>14285</xdr:rowOff>
    </xdr:from>
    <xdr:to>
      <xdr:col>4</xdr:col>
      <xdr:colOff>221863</xdr:colOff>
      <xdr:row>26</xdr:row>
      <xdr:rowOff>10934</xdr:rowOff>
    </xdr:to>
    <xdr:pic>
      <xdr:nvPicPr>
        <xdr:cNvPr id="3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28830" y="358616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22</xdr:row>
      <xdr:rowOff>14287</xdr:rowOff>
    </xdr:from>
    <xdr:to>
      <xdr:col>4</xdr:col>
      <xdr:colOff>477173</xdr:colOff>
      <xdr:row>22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15753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23</xdr:row>
      <xdr:rowOff>4775</xdr:rowOff>
    </xdr:from>
    <xdr:to>
      <xdr:col>4</xdr:col>
      <xdr:colOff>202638</xdr:colOff>
      <xdr:row>23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29090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28</xdr:row>
      <xdr:rowOff>9524</xdr:rowOff>
    </xdr:from>
    <xdr:to>
      <xdr:col>4</xdr:col>
      <xdr:colOff>614358</xdr:colOff>
      <xdr:row>29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01002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27</xdr:row>
      <xdr:rowOff>9493</xdr:rowOff>
    </xdr:from>
    <xdr:to>
      <xdr:col>4</xdr:col>
      <xdr:colOff>604816</xdr:colOff>
      <xdr:row>28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86711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33</xdr:row>
      <xdr:rowOff>41</xdr:rowOff>
    </xdr:from>
    <xdr:to>
      <xdr:col>4</xdr:col>
      <xdr:colOff>609563</xdr:colOff>
      <xdr:row>33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7149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26</xdr:row>
      <xdr:rowOff>4684</xdr:rowOff>
    </xdr:from>
    <xdr:to>
      <xdr:col>4</xdr:col>
      <xdr:colOff>604800</xdr:colOff>
      <xdr:row>26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71943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14234</xdr:colOff>
      <xdr:row>49</xdr:row>
      <xdr:rowOff>4653</xdr:rowOff>
    </xdr:from>
    <xdr:to>
      <xdr:col>4</xdr:col>
      <xdr:colOff>609547</xdr:colOff>
      <xdr:row>49</xdr:row>
      <xdr:rowOff>138598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34" y="70055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19</xdr:row>
      <xdr:rowOff>4547</xdr:rowOff>
    </xdr:from>
    <xdr:to>
      <xdr:col>4</xdr:col>
      <xdr:colOff>614294</xdr:colOff>
      <xdr:row>19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71917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15</xdr:row>
      <xdr:rowOff>4441</xdr:rowOff>
    </xdr:from>
    <xdr:to>
      <xdr:col>4</xdr:col>
      <xdr:colOff>604752</xdr:colOff>
      <xdr:row>15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17189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12</xdr:row>
      <xdr:rowOff>4365</xdr:rowOff>
    </xdr:from>
    <xdr:to>
      <xdr:col>4</xdr:col>
      <xdr:colOff>609499</xdr:colOff>
      <xdr:row>12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2902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13</xdr:row>
      <xdr:rowOff>4379</xdr:rowOff>
    </xdr:from>
    <xdr:to>
      <xdr:col>4</xdr:col>
      <xdr:colOff>609483</xdr:colOff>
      <xdr:row>13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43312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14</xdr:row>
      <xdr:rowOff>4378</xdr:rowOff>
    </xdr:from>
    <xdr:to>
      <xdr:col>4</xdr:col>
      <xdr:colOff>609467</xdr:colOff>
      <xdr:row>14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15760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32</xdr:row>
      <xdr:rowOff>4790</xdr:rowOff>
    </xdr:from>
    <xdr:to>
      <xdr:col>5</xdr:col>
      <xdr:colOff>3649</xdr:colOff>
      <xdr:row>32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57679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31</xdr:row>
      <xdr:rowOff>4764</xdr:rowOff>
    </xdr:from>
    <xdr:to>
      <xdr:col>4</xdr:col>
      <xdr:colOff>753485</xdr:colOff>
      <xdr:row>31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433889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14141</xdr:colOff>
      <xdr:row>48</xdr:row>
      <xdr:rowOff>4777</xdr:rowOff>
    </xdr:from>
    <xdr:to>
      <xdr:col>4</xdr:col>
      <xdr:colOff>738041</xdr:colOff>
      <xdr:row>48</xdr:row>
      <xdr:rowOff>134431</xdr:rowOff>
    </xdr:to>
    <xdr:pic>
      <xdr:nvPicPr>
        <xdr:cNvPr id="1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1" y="6862777"/>
          <a:ext cx="723900" cy="1296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17</xdr:row>
      <xdr:rowOff>4764</xdr:rowOff>
    </xdr:from>
    <xdr:to>
      <xdr:col>4</xdr:col>
      <xdr:colOff>625071</xdr:colOff>
      <xdr:row>17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4442" y="243363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10</xdr:row>
      <xdr:rowOff>9203</xdr:rowOff>
    </xdr:from>
    <xdr:to>
      <xdr:col>4</xdr:col>
      <xdr:colOff>604754</xdr:colOff>
      <xdr:row>10</xdr:row>
      <xdr:rowOff>133350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437953"/>
          <a:ext cx="595313" cy="12414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11</xdr:row>
      <xdr:rowOff>4762</xdr:rowOff>
    </xdr:from>
    <xdr:to>
      <xdr:col>4</xdr:col>
      <xdr:colOff>881063</xdr:colOff>
      <xdr:row>12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298" y="214788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34</xdr:row>
      <xdr:rowOff>1</xdr:rowOff>
    </xdr:from>
    <xdr:to>
      <xdr:col>4</xdr:col>
      <xdr:colOff>677652</xdr:colOff>
      <xdr:row>35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61" y="4857751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30</xdr:row>
      <xdr:rowOff>4761</xdr:rowOff>
    </xdr:from>
    <xdr:to>
      <xdr:col>4</xdr:col>
      <xdr:colOff>670001</xdr:colOff>
      <xdr:row>30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30" y="4291011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29</xdr:row>
      <xdr:rowOff>4730</xdr:rowOff>
    </xdr:from>
    <xdr:to>
      <xdr:col>4</xdr:col>
      <xdr:colOff>669985</xdr:colOff>
      <xdr:row>29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4" y="414810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11" y="18668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16</xdr:row>
      <xdr:rowOff>1</xdr:rowOff>
    </xdr:from>
    <xdr:to>
      <xdr:col>4</xdr:col>
      <xdr:colOff>903035</xdr:colOff>
      <xdr:row>17</xdr:row>
      <xdr:rowOff>3793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65" y="2286001"/>
          <a:ext cx="893570" cy="14666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20</xdr:row>
      <xdr:rowOff>1</xdr:rowOff>
    </xdr:from>
    <xdr:to>
      <xdr:col>4</xdr:col>
      <xdr:colOff>876300</xdr:colOff>
      <xdr:row>20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09758" y="2857501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18</xdr:row>
      <xdr:rowOff>4760</xdr:rowOff>
    </xdr:from>
    <xdr:to>
      <xdr:col>4</xdr:col>
      <xdr:colOff>212338</xdr:colOff>
      <xdr:row>19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305" y="257651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14229</xdr:colOff>
      <xdr:row>48</xdr:row>
      <xdr:rowOff>9522</xdr:rowOff>
    </xdr:from>
    <xdr:to>
      <xdr:col>4</xdr:col>
      <xdr:colOff>207562</xdr:colOff>
      <xdr:row>49</xdr:row>
      <xdr:rowOff>6171</xdr:rowOff>
    </xdr:to>
    <xdr:pic>
      <xdr:nvPicPr>
        <xdr:cNvPr id="2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4529" y="6867522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35</xdr:row>
      <xdr:rowOff>0</xdr:rowOff>
    </xdr:from>
    <xdr:to>
      <xdr:col>4</xdr:col>
      <xdr:colOff>202648</xdr:colOff>
      <xdr:row>35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000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24</xdr:row>
      <xdr:rowOff>4775</xdr:rowOff>
    </xdr:from>
    <xdr:to>
      <xdr:col>4</xdr:col>
      <xdr:colOff>202638</xdr:colOff>
      <xdr:row>24</xdr:row>
      <xdr:rowOff>142716</xdr:rowOff>
    </xdr:to>
    <xdr:pic>
      <xdr:nvPicPr>
        <xdr:cNvPr id="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4337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28530</xdr:colOff>
      <xdr:row>25</xdr:row>
      <xdr:rowOff>14285</xdr:rowOff>
    </xdr:from>
    <xdr:to>
      <xdr:col>4</xdr:col>
      <xdr:colOff>221863</xdr:colOff>
      <xdr:row>26</xdr:row>
      <xdr:rowOff>10934</xdr:rowOff>
    </xdr:to>
    <xdr:pic>
      <xdr:nvPicPr>
        <xdr:cNvPr id="3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28830" y="358616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25</xdr:row>
      <xdr:rowOff>14287</xdr:rowOff>
    </xdr:from>
    <xdr:to>
      <xdr:col>4</xdr:col>
      <xdr:colOff>477173</xdr:colOff>
      <xdr:row>25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15753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26</xdr:row>
      <xdr:rowOff>4775</xdr:rowOff>
    </xdr:from>
    <xdr:to>
      <xdr:col>4</xdr:col>
      <xdr:colOff>202638</xdr:colOff>
      <xdr:row>26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29090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32</xdr:row>
      <xdr:rowOff>9524</xdr:rowOff>
    </xdr:from>
    <xdr:to>
      <xdr:col>4</xdr:col>
      <xdr:colOff>614358</xdr:colOff>
      <xdr:row>33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01002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31</xdr:row>
      <xdr:rowOff>9493</xdr:rowOff>
    </xdr:from>
    <xdr:to>
      <xdr:col>4</xdr:col>
      <xdr:colOff>604816</xdr:colOff>
      <xdr:row>32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386711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37</xdr:row>
      <xdr:rowOff>41</xdr:rowOff>
    </xdr:from>
    <xdr:to>
      <xdr:col>4</xdr:col>
      <xdr:colOff>609563</xdr:colOff>
      <xdr:row>37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47149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29</xdr:row>
      <xdr:rowOff>4684</xdr:rowOff>
    </xdr:from>
    <xdr:to>
      <xdr:col>4</xdr:col>
      <xdr:colOff>604800</xdr:colOff>
      <xdr:row>29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371943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20</xdr:row>
      <xdr:rowOff>4547</xdr:rowOff>
    </xdr:from>
    <xdr:to>
      <xdr:col>4</xdr:col>
      <xdr:colOff>614294</xdr:colOff>
      <xdr:row>20</xdr:row>
      <xdr:rowOff>138492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71917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15</xdr:row>
      <xdr:rowOff>4441</xdr:rowOff>
    </xdr:from>
    <xdr:to>
      <xdr:col>4</xdr:col>
      <xdr:colOff>604752</xdr:colOff>
      <xdr:row>15</xdr:row>
      <xdr:rowOff>138386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214756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12</xdr:row>
      <xdr:rowOff>4365</xdr:rowOff>
    </xdr:from>
    <xdr:to>
      <xdr:col>4</xdr:col>
      <xdr:colOff>609499</xdr:colOff>
      <xdr:row>12</xdr:row>
      <xdr:rowOff>138310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7188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13</xdr:row>
      <xdr:rowOff>4379</xdr:rowOff>
    </xdr:from>
    <xdr:to>
      <xdr:col>4</xdr:col>
      <xdr:colOff>609483</xdr:colOff>
      <xdr:row>13</xdr:row>
      <xdr:rowOff>138324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86175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14</xdr:row>
      <xdr:rowOff>4378</xdr:rowOff>
    </xdr:from>
    <xdr:to>
      <xdr:col>4</xdr:col>
      <xdr:colOff>609467</xdr:colOff>
      <xdr:row>14</xdr:row>
      <xdr:rowOff>138323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20046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36</xdr:row>
      <xdr:rowOff>4790</xdr:rowOff>
    </xdr:from>
    <xdr:to>
      <xdr:col>5</xdr:col>
      <xdr:colOff>3649</xdr:colOff>
      <xdr:row>36</xdr:row>
      <xdr:rowOff>134123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457679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35</xdr:row>
      <xdr:rowOff>4764</xdr:rowOff>
    </xdr:from>
    <xdr:to>
      <xdr:col>4</xdr:col>
      <xdr:colOff>753485</xdr:colOff>
      <xdr:row>35</xdr:row>
      <xdr:rowOff>138514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4433889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14142</xdr:colOff>
      <xdr:row>18</xdr:row>
      <xdr:rowOff>4764</xdr:rowOff>
    </xdr:from>
    <xdr:to>
      <xdr:col>4</xdr:col>
      <xdr:colOff>625071</xdr:colOff>
      <xdr:row>18</xdr:row>
      <xdr:rowOff>138114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2" y="2433639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10</xdr:row>
      <xdr:rowOff>9203</xdr:rowOff>
    </xdr:from>
    <xdr:to>
      <xdr:col>4</xdr:col>
      <xdr:colOff>604754</xdr:colOff>
      <xdr:row>10</xdr:row>
      <xdr:rowOff>133350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437953"/>
          <a:ext cx="595313" cy="12414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11</xdr:row>
      <xdr:rowOff>4762</xdr:rowOff>
    </xdr:from>
    <xdr:to>
      <xdr:col>4</xdr:col>
      <xdr:colOff>881063</xdr:colOff>
      <xdr:row>12</xdr:row>
      <xdr:rowOff>9697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9298" y="157638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38</xdr:row>
      <xdr:rowOff>1</xdr:rowOff>
    </xdr:from>
    <xdr:to>
      <xdr:col>4</xdr:col>
      <xdr:colOff>677652</xdr:colOff>
      <xdr:row>39</xdr:row>
      <xdr:rowOff>0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9761" y="4857751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34</xdr:row>
      <xdr:rowOff>4761</xdr:rowOff>
    </xdr:from>
    <xdr:to>
      <xdr:col>4</xdr:col>
      <xdr:colOff>670001</xdr:colOff>
      <xdr:row>34</xdr:row>
      <xdr:rowOff>141976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30" y="4291011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33</xdr:row>
      <xdr:rowOff>4730</xdr:rowOff>
    </xdr:from>
    <xdr:to>
      <xdr:col>4</xdr:col>
      <xdr:colOff>669985</xdr:colOff>
      <xdr:row>33</xdr:row>
      <xdr:rowOff>141945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14" y="414810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16</xdr:row>
      <xdr:rowOff>2</xdr:rowOff>
    </xdr:from>
    <xdr:to>
      <xdr:col>4</xdr:col>
      <xdr:colOff>903035</xdr:colOff>
      <xdr:row>17</xdr:row>
      <xdr:rowOff>2381</xdr:rowOff>
    </xdr:to>
    <xdr:pic>
      <xdr:nvPicPr>
        <xdr:cNvPr id="2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65" y="2286002"/>
          <a:ext cx="893570" cy="1452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21</xdr:row>
      <xdr:rowOff>1</xdr:rowOff>
    </xdr:from>
    <xdr:to>
      <xdr:col>4</xdr:col>
      <xdr:colOff>876300</xdr:colOff>
      <xdr:row>21</xdr:row>
      <xdr:rowOff>142281</xdr:rowOff>
    </xdr:to>
    <xdr:pic>
      <xdr:nvPicPr>
        <xdr:cNvPr id="2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58" y="2857501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19</xdr:row>
      <xdr:rowOff>4760</xdr:rowOff>
    </xdr:from>
    <xdr:to>
      <xdr:col>4</xdr:col>
      <xdr:colOff>212338</xdr:colOff>
      <xdr:row>20</xdr:row>
      <xdr:rowOff>1409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19305" y="257651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000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27</xdr:row>
      <xdr:rowOff>4775</xdr:rowOff>
    </xdr:from>
    <xdr:to>
      <xdr:col>4</xdr:col>
      <xdr:colOff>202638</xdr:colOff>
      <xdr:row>27</xdr:row>
      <xdr:rowOff>142716</xdr:rowOff>
    </xdr:to>
    <xdr:pic>
      <xdr:nvPicPr>
        <xdr:cNvPr id="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43377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28530</xdr:colOff>
      <xdr:row>28</xdr:row>
      <xdr:rowOff>14285</xdr:rowOff>
    </xdr:from>
    <xdr:to>
      <xdr:col>4</xdr:col>
      <xdr:colOff>221863</xdr:colOff>
      <xdr:row>29</xdr:row>
      <xdr:rowOff>10934</xdr:rowOff>
    </xdr:to>
    <xdr:pic>
      <xdr:nvPicPr>
        <xdr:cNvPr id="3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8830" y="3586160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11907</xdr:colOff>
      <xdr:row>22</xdr:row>
      <xdr:rowOff>14287</xdr:rowOff>
    </xdr:from>
    <xdr:to>
      <xdr:col>4</xdr:col>
      <xdr:colOff>477173</xdr:colOff>
      <xdr:row>22</xdr:row>
      <xdr:rowOff>133716</xdr:rowOff>
    </xdr:to>
    <xdr:pic>
      <xdr:nvPicPr>
        <xdr:cNvPr id="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30041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23775</xdr:colOff>
      <xdr:row>24</xdr:row>
      <xdr:rowOff>41</xdr:rowOff>
    </xdr:from>
    <xdr:to>
      <xdr:col>4</xdr:col>
      <xdr:colOff>619088</xdr:colOff>
      <xdr:row>24</xdr:row>
      <xdr:rowOff>133986</xdr:rowOff>
    </xdr:to>
    <xdr:pic>
      <xdr:nvPicPr>
        <xdr:cNvPr id="3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75" y="52864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7097</xdr:colOff>
      <xdr:row>17</xdr:row>
      <xdr:rowOff>11934</xdr:rowOff>
    </xdr:from>
    <xdr:to>
      <xdr:col>5</xdr:col>
      <xdr:colOff>6030</xdr:colOff>
      <xdr:row>17</xdr:row>
      <xdr:rowOff>141267</xdr:rowOff>
    </xdr:to>
    <xdr:pic>
      <xdr:nvPicPr>
        <xdr:cNvPr id="3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7" y="244080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23775</xdr:colOff>
      <xdr:row>30</xdr:row>
      <xdr:rowOff>41</xdr:rowOff>
    </xdr:from>
    <xdr:to>
      <xdr:col>4</xdr:col>
      <xdr:colOff>619088</xdr:colOff>
      <xdr:row>30</xdr:row>
      <xdr:rowOff>133986</xdr:rowOff>
    </xdr:to>
    <xdr:pic>
      <xdr:nvPicPr>
        <xdr:cNvPr id="3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75" y="34290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11907</xdr:colOff>
      <xdr:row>25</xdr:row>
      <xdr:rowOff>14287</xdr:rowOff>
    </xdr:from>
    <xdr:to>
      <xdr:col>4</xdr:col>
      <xdr:colOff>477173</xdr:colOff>
      <xdr:row>25</xdr:row>
      <xdr:rowOff>133716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58616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26</xdr:row>
      <xdr:rowOff>4775</xdr:rowOff>
    </xdr:from>
    <xdr:to>
      <xdr:col>4</xdr:col>
      <xdr:colOff>202638</xdr:colOff>
      <xdr:row>26</xdr:row>
      <xdr:rowOff>142716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71952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19045</xdr:colOff>
      <xdr:row>32</xdr:row>
      <xdr:rowOff>9524</xdr:rowOff>
    </xdr:from>
    <xdr:to>
      <xdr:col>4</xdr:col>
      <xdr:colOff>614358</xdr:colOff>
      <xdr:row>33</xdr:row>
      <xdr:rowOff>594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45" y="458152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9503</xdr:colOff>
      <xdr:row>31</xdr:row>
      <xdr:rowOff>9493</xdr:rowOff>
    </xdr:from>
    <xdr:to>
      <xdr:col>4</xdr:col>
      <xdr:colOff>604816</xdr:colOff>
      <xdr:row>32</xdr:row>
      <xdr:rowOff>563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803" y="443861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14250</xdr:colOff>
      <xdr:row>37</xdr:row>
      <xdr:rowOff>41</xdr:rowOff>
    </xdr:from>
    <xdr:to>
      <xdr:col>4</xdr:col>
      <xdr:colOff>609563</xdr:colOff>
      <xdr:row>37</xdr:row>
      <xdr:rowOff>133986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50" y="528641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9487</xdr:colOff>
      <xdr:row>29</xdr:row>
      <xdr:rowOff>4684</xdr:rowOff>
    </xdr:from>
    <xdr:to>
      <xdr:col>4</xdr:col>
      <xdr:colOff>604800</xdr:colOff>
      <xdr:row>29</xdr:row>
      <xdr:rowOff>138629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87" y="414805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18981</xdr:colOff>
      <xdr:row>20</xdr:row>
      <xdr:rowOff>4547</xdr:rowOff>
    </xdr:from>
    <xdr:to>
      <xdr:col>4</xdr:col>
      <xdr:colOff>614294</xdr:colOff>
      <xdr:row>20</xdr:row>
      <xdr:rowOff>138492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281" y="286204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9439</xdr:colOff>
      <xdr:row>15</xdr:row>
      <xdr:rowOff>4441</xdr:rowOff>
    </xdr:from>
    <xdr:to>
      <xdr:col>4</xdr:col>
      <xdr:colOff>604752</xdr:colOff>
      <xdr:row>15</xdr:row>
      <xdr:rowOff>138386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39" y="214756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14186</xdr:colOff>
      <xdr:row>12</xdr:row>
      <xdr:rowOff>4365</xdr:rowOff>
    </xdr:from>
    <xdr:to>
      <xdr:col>4</xdr:col>
      <xdr:colOff>609499</xdr:colOff>
      <xdr:row>12</xdr:row>
      <xdr:rowOff>138310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86" y="17188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14170</xdr:colOff>
      <xdr:row>13</xdr:row>
      <xdr:rowOff>4379</xdr:rowOff>
    </xdr:from>
    <xdr:to>
      <xdr:col>4</xdr:col>
      <xdr:colOff>609483</xdr:colOff>
      <xdr:row>13</xdr:row>
      <xdr:rowOff>138324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70" y="186175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14154</xdr:colOff>
      <xdr:row>14</xdr:row>
      <xdr:rowOff>4378</xdr:rowOff>
    </xdr:from>
    <xdr:to>
      <xdr:col>4</xdr:col>
      <xdr:colOff>609467</xdr:colOff>
      <xdr:row>14</xdr:row>
      <xdr:rowOff>138323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454" y="20046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4716</xdr:colOff>
      <xdr:row>36</xdr:row>
      <xdr:rowOff>4790</xdr:rowOff>
    </xdr:from>
    <xdr:to>
      <xdr:col>5</xdr:col>
      <xdr:colOff>3649</xdr:colOff>
      <xdr:row>36</xdr:row>
      <xdr:rowOff>134123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16" y="514829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14147</xdr:colOff>
      <xdr:row>35</xdr:row>
      <xdr:rowOff>4764</xdr:rowOff>
    </xdr:from>
    <xdr:to>
      <xdr:col>4</xdr:col>
      <xdr:colOff>753485</xdr:colOff>
      <xdr:row>35</xdr:row>
      <xdr:rowOff>138514</xdr:rowOff>
    </xdr:to>
    <xdr:pic>
      <xdr:nvPicPr>
        <xdr:cNvPr id="1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4447" y="5005389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14142</xdr:colOff>
      <xdr:row>18</xdr:row>
      <xdr:rowOff>4764</xdr:rowOff>
    </xdr:from>
    <xdr:to>
      <xdr:col>4</xdr:col>
      <xdr:colOff>625071</xdr:colOff>
      <xdr:row>18</xdr:row>
      <xdr:rowOff>138114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2" y="257651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9441</xdr:colOff>
      <xdr:row>10</xdr:row>
      <xdr:rowOff>9203</xdr:rowOff>
    </xdr:from>
    <xdr:to>
      <xdr:col>4</xdr:col>
      <xdr:colOff>604754</xdr:colOff>
      <xdr:row>10</xdr:row>
      <xdr:rowOff>133350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41" y="1437953"/>
          <a:ext cx="595313" cy="12414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18998</xdr:colOff>
      <xdr:row>11</xdr:row>
      <xdr:rowOff>4762</xdr:rowOff>
    </xdr:from>
    <xdr:to>
      <xdr:col>4</xdr:col>
      <xdr:colOff>881063</xdr:colOff>
      <xdr:row>12</xdr:row>
      <xdr:rowOff>9697</xdr:rowOff>
    </xdr:to>
    <xdr:pic>
      <xdr:nvPicPr>
        <xdr:cNvPr id="1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9298" y="1576387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9461</xdr:colOff>
      <xdr:row>38</xdr:row>
      <xdr:rowOff>1</xdr:rowOff>
    </xdr:from>
    <xdr:to>
      <xdr:col>4</xdr:col>
      <xdr:colOff>677652</xdr:colOff>
      <xdr:row>39</xdr:row>
      <xdr:rowOff>0</xdr:rowOff>
    </xdr:to>
    <xdr:pic>
      <xdr:nvPicPr>
        <xdr:cNvPr id="18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9761" y="5429251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9430</xdr:colOff>
      <xdr:row>34</xdr:row>
      <xdr:rowOff>4761</xdr:rowOff>
    </xdr:from>
    <xdr:to>
      <xdr:col>4</xdr:col>
      <xdr:colOff>670001</xdr:colOff>
      <xdr:row>34</xdr:row>
      <xdr:rowOff>141976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30" y="4862511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9414</xdr:colOff>
      <xdr:row>33</xdr:row>
      <xdr:rowOff>4730</xdr:rowOff>
    </xdr:from>
    <xdr:to>
      <xdr:col>4</xdr:col>
      <xdr:colOff>669985</xdr:colOff>
      <xdr:row>33</xdr:row>
      <xdr:rowOff>141945</xdr:rowOff>
    </xdr:to>
    <xdr:pic>
      <xdr:nvPicPr>
        <xdr:cNvPr id="2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14" y="471960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9465</xdr:colOff>
      <xdr:row>16</xdr:row>
      <xdr:rowOff>2</xdr:rowOff>
    </xdr:from>
    <xdr:to>
      <xdr:col>4</xdr:col>
      <xdr:colOff>903035</xdr:colOff>
      <xdr:row>17</xdr:row>
      <xdr:rowOff>2381</xdr:rowOff>
    </xdr:to>
    <xdr:pic>
      <xdr:nvPicPr>
        <xdr:cNvPr id="2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09765" y="2286002"/>
          <a:ext cx="893570" cy="1452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9458</xdr:colOff>
      <xdr:row>21</xdr:row>
      <xdr:rowOff>1</xdr:rowOff>
    </xdr:from>
    <xdr:to>
      <xdr:col>4</xdr:col>
      <xdr:colOff>876300</xdr:colOff>
      <xdr:row>21</xdr:row>
      <xdr:rowOff>142281</xdr:rowOff>
    </xdr:to>
    <xdr:pic>
      <xdr:nvPicPr>
        <xdr:cNvPr id="2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9758" y="3000376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19005</xdr:colOff>
      <xdr:row>42</xdr:row>
      <xdr:rowOff>4760</xdr:rowOff>
    </xdr:from>
    <xdr:to>
      <xdr:col>4</xdr:col>
      <xdr:colOff>212338</xdr:colOff>
      <xdr:row>43</xdr:row>
      <xdr:rowOff>0</xdr:rowOff>
    </xdr:to>
    <xdr:pic>
      <xdr:nvPicPr>
        <xdr:cNvPr id="2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19305" y="2719385"/>
          <a:ext cx="193333" cy="1381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42</xdr:row>
      <xdr:rowOff>0</xdr:rowOff>
    </xdr:from>
    <xdr:to>
      <xdr:col>4</xdr:col>
      <xdr:colOff>202648</xdr:colOff>
      <xdr:row>42</xdr:row>
      <xdr:rowOff>4590</xdr:rowOff>
    </xdr:to>
    <xdr:pic>
      <xdr:nvPicPr>
        <xdr:cNvPr id="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19019</xdr:colOff>
      <xdr:row>27</xdr:row>
      <xdr:rowOff>4775</xdr:rowOff>
    </xdr:from>
    <xdr:to>
      <xdr:col>4</xdr:col>
      <xdr:colOff>202638</xdr:colOff>
      <xdr:row>27</xdr:row>
      <xdr:rowOff>142716</xdr:rowOff>
    </xdr:to>
    <xdr:pic>
      <xdr:nvPicPr>
        <xdr:cNvPr id="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19" y="386240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28530</xdr:colOff>
      <xdr:row>28</xdr:row>
      <xdr:rowOff>14285</xdr:rowOff>
    </xdr:from>
    <xdr:to>
      <xdr:col>4</xdr:col>
      <xdr:colOff>221863</xdr:colOff>
      <xdr:row>29</xdr:row>
      <xdr:rowOff>10934</xdr:rowOff>
    </xdr:to>
    <xdr:pic>
      <xdr:nvPicPr>
        <xdr:cNvPr id="2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8830" y="4014785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11907</xdr:colOff>
      <xdr:row>22</xdr:row>
      <xdr:rowOff>14287</xdr:rowOff>
    </xdr:from>
    <xdr:to>
      <xdr:col>4</xdr:col>
      <xdr:colOff>477173</xdr:colOff>
      <xdr:row>22</xdr:row>
      <xdr:rowOff>133716</xdr:rowOff>
    </xdr:to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7" y="315753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23775</xdr:colOff>
      <xdr:row>24</xdr:row>
      <xdr:rowOff>41</xdr:rowOff>
    </xdr:from>
    <xdr:to>
      <xdr:col>4</xdr:col>
      <xdr:colOff>619088</xdr:colOff>
      <xdr:row>24</xdr:row>
      <xdr:rowOff>133986</xdr:rowOff>
    </xdr:to>
    <xdr:pic>
      <xdr:nvPicPr>
        <xdr:cNvPr id="3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75" y="34290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7097</xdr:colOff>
      <xdr:row>17</xdr:row>
      <xdr:rowOff>11934</xdr:rowOff>
    </xdr:from>
    <xdr:to>
      <xdr:col>5</xdr:col>
      <xdr:colOff>6030</xdr:colOff>
      <xdr:row>17</xdr:row>
      <xdr:rowOff>141267</xdr:rowOff>
    </xdr:to>
    <xdr:pic>
      <xdr:nvPicPr>
        <xdr:cNvPr id="3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7" y="244080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23775</xdr:colOff>
      <xdr:row>30</xdr:row>
      <xdr:rowOff>41</xdr:rowOff>
    </xdr:from>
    <xdr:to>
      <xdr:col>4</xdr:col>
      <xdr:colOff>619088</xdr:colOff>
      <xdr:row>30</xdr:row>
      <xdr:rowOff>133986</xdr:rowOff>
    </xdr:to>
    <xdr:pic>
      <xdr:nvPicPr>
        <xdr:cNvPr id="3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75" y="428629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14142</xdr:colOff>
      <xdr:row>19</xdr:row>
      <xdr:rowOff>4764</xdr:rowOff>
    </xdr:from>
    <xdr:to>
      <xdr:col>4</xdr:col>
      <xdr:colOff>625071</xdr:colOff>
      <xdr:row>19</xdr:row>
      <xdr:rowOff>138114</xdr:rowOff>
    </xdr:to>
    <xdr:pic>
      <xdr:nvPicPr>
        <xdr:cNvPr id="3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4442" y="2576514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24</xdr:row>
      <xdr:rowOff>14286</xdr:rowOff>
    </xdr:from>
    <xdr:to>
      <xdr:col>4</xdr:col>
      <xdr:colOff>486697</xdr:colOff>
      <xdr:row>24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443286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25</xdr:row>
      <xdr:rowOff>4774</xdr:rowOff>
    </xdr:from>
    <xdr:to>
      <xdr:col>4</xdr:col>
      <xdr:colOff>212162</xdr:colOff>
      <xdr:row>25</xdr:row>
      <xdr:rowOff>142715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28843" y="35766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30</xdr:row>
      <xdr:rowOff>9523</xdr:rowOff>
    </xdr:from>
    <xdr:to>
      <xdr:col>4</xdr:col>
      <xdr:colOff>623882</xdr:colOff>
      <xdr:row>31</xdr:row>
      <xdr:rowOff>593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869" y="443864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29</xdr:row>
      <xdr:rowOff>9492</xdr:rowOff>
    </xdr:from>
    <xdr:to>
      <xdr:col>4</xdr:col>
      <xdr:colOff>614340</xdr:colOff>
      <xdr:row>30</xdr:row>
      <xdr:rowOff>562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27" y="429574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35</xdr:row>
      <xdr:rowOff>40</xdr:rowOff>
    </xdr:from>
    <xdr:to>
      <xdr:col>4</xdr:col>
      <xdr:colOff>619087</xdr:colOff>
      <xdr:row>35</xdr:row>
      <xdr:rowOff>133985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74" y="5143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27</xdr:row>
      <xdr:rowOff>4683</xdr:rowOff>
    </xdr:from>
    <xdr:to>
      <xdr:col>4</xdr:col>
      <xdr:colOff>614324</xdr:colOff>
      <xdr:row>27</xdr:row>
      <xdr:rowOff>138628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11" y="400518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19</xdr:row>
      <xdr:rowOff>9309</xdr:rowOff>
    </xdr:from>
    <xdr:to>
      <xdr:col>4</xdr:col>
      <xdr:colOff>628581</xdr:colOff>
      <xdr:row>20</xdr:row>
      <xdr:rowOff>379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33568" y="272393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14</xdr:row>
      <xdr:rowOff>9203</xdr:rowOff>
    </xdr:from>
    <xdr:to>
      <xdr:col>4</xdr:col>
      <xdr:colOff>619039</xdr:colOff>
      <xdr:row>15</xdr:row>
      <xdr:rowOff>273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26" y="20094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11</xdr:row>
      <xdr:rowOff>9127</xdr:rowOff>
    </xdr:from>
    <xdr:to>
      <xdr:col>4</xdr:col>
      <xdr:colOff>623786</xdr:colOff>
      <xdr:row>12</xdr:row>
      <xdr:rowOff>197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73" y="15807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12</xdr:row>
      <xdr:rowOff>9141</xdr:rowOff>
    </xdr:from>
    <xdr:to>
      <xdr:col>4</xdr:col>
      <xdr:colOff>623770</xdr:colOff>
      <xdr:row>13</xdr:row>
      <xdr:rowOff>211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57" y="17236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13</xdr:row>
      <xdr:rowOff>9140</xdr:rowOff>
    </xdr:from>
    <xdr:to>
      <xdr:col>4</xdr:col>
      <xdr:colOff>623754</xdr:colOff>
      <xdr:row>14</xdr:row>
      <xdr:rowOff>210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41" y="18665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34</xdr:row>
      <xdr:rowOff>4789</xdr:rowOff>
    </xdr:from>
    <xdr:to>
      <xdr:col>5</xdr:col>
      <xdr:colOff>13173</xdr:colOff>
      <xdr:row>34</xdr:row>
      <xdr:rowOff>134122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14540" y="5005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33</xdr:row>
      <xdr:rowOff>4763</xdr:rowOff>
    </xdr:from>
    <xdr:to>
      <xdr:col>4</xdr:col>
      <xdr:colOff>763009</xdr:colOff>
      <xdr:row>33</xdr:row>
      <xdr:rowOff>138513</xdr:rowOff>
    </xdr:to>
    <xdr:pic>
      <xdr:nvPicPr>
        <xdr:cNvPr id="1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71" y="4862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28429</xdr:colOff>
      <xdr:row>17</xdr:row>
      <xdr:rowOff>9526</xdr:rowOff>
    </xdr:from>
    <xdr:to>
      <xdr:col>4</xdr:col>
      <xdr:colOff>639358</xdr:colOff>
      <xdr:row>18</xdr:row>
      <xdr:rowOff>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8729" y="243840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10</xdr:row>
      <xdr:rowOff>7143</xdr:rowOff>
    </xdr:from>
    <xdr:to>
      <xdr:col>4</xdr:col>
      <xdr:colOff>871538</xdr:colOff>
      <xdr:row>11</xdr:row>
      <xdr:rowOff>12078</xdr:rowOff>
    </xdr:to>
    <xdr:pic>
      <xdr:nvPicPr>
        <xdr:cNvPr id="1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09773" y="1435893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36</xdr:row>
      <xdr:rowOff>0</xdr:rowOff>
    </xdr:from>
    <xdr:to>
      <xdr:col>4</xdr:col>
      <xdr:colOff>687176</xdr:colOff>
      <xdr:row>36</xdr:row>
      <xdr:rowOff>142874</xdr:rowOff>
    </xdr:to>
    <xdr:pic>
      <xdr:nvPicPr>
        <xdr:cNvPr id="18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19285" y="528637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18954</xdr:colOff>
      <xdr:row>32</xdr:row>
      <xdr:rowOff>4760</xdr:rowOff>
    </xdr:from>
    <xdr:to>
      <xdr:col>4</xdr:col>
      <xdr:colOff>679525</xdr:colOff>
      <xdr:row>32</xdr:row>
      <xdr:rowOff>141975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19254" y="47196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31</xdr:row>
      <xdr:rowOff>4729</xdr:rowOff>
    </xdr:from>
    <xdr:to>
      <xdr:col>4</xdr:col>
      <xdr:colOff>679509</xdr:colOff>
      <xdr:row>31</xdr:row>
      <xdr:rowOff>141944</xdr:rowOff>
    </xdr:to>
    <xdr:pic>
      <xdr:nvPicPr>
        <xdr:cNvPr id="2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19238" y="4576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15</xdr:row>
      <xdr:rowOff>4764</xdr:rowOff>
    </xdr:from>
    <xdr:to>
      <xdr:col>5</xdr:col>
      <xdr:colOff>2922</xdr:colOff>
      <xdr:row>16</xdr:row>
      <xdr:rowOff>7143</xdr:rowOff>
    </xdr:to>
    <xdr:pic>
      <xdr:nvPicPr>
        <xdr:cNvPr id="2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24052" y="2147889"/>
          <a:ext cx="893570" cy="1452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20</xdr:row>
      <xdr:rowOff>4763</xdr:rowOff>
    </xdr:from>
    <xdr:to>
      <xdr:col>4</xdr:col>
      <xdr:colOff>890587</xdr:colOff>
      <xdr:row>21</xdr:row>
      <xdr:rowOff>4168</xdr:rowOff>
    </xdr:to>
    <xdr:pic>
      <xdr:nvPicPr>
        <xdr:cNvPr id="2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45" y="2862263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41</xdr:row>
      <xdr:rowOff>0</xdr:rowOff>
    </xdr:from>
    <xdr:to>
      <xdr:col>4</xdr:col>
      <xdr:colOff>202648</xdr:colOff>
      <xdr:row>41</xdr:row>
      <xdr:rowOff>4590</xdr:rowOff>
    </xdr:to>
    <xdr:pic>
      <xdr:nvPicPr>
        <xdr:cNvPr id="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6000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26</xdr:row>
      <xdr:rowOff>4774</xdr:rowOff>
    </xdr:from>
    <xdr:to>
      <xdr:col>4</xdr:col>
      <xdr:colOff>212162</xdr:colOff>
      <xdr:row>26</xdr:row>
      <xdr:rowOff>142715</xdr:rowOff>
    </xdr:to>
    <xdr:pic>
      <xdr:nvPicPr>
        <xdr:cNvPr id="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28843" y="371952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27</xdr:row>
      <xdr:rowOff>0</xdr:rowOff>
    </xdr:from>
    <xdr:to>
      <xdr:col>4</xdr:col>
      <xdr:colOff>231387</xdr:colOff>
      <xdr:row>27</xdr:row>
      <xdr:rowOff>10933</xdr:rowOff>
    </xdr:to>
    <xdr:pic>
      <xdr:nvPicPr>
        <xdr:cNvPr id="2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38354" y="3871909"/>
          <a:ext cx="193333" cy="1395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21</xdr:row>
      <xdr:rowOff>19049</xdr:rowOff>
    </xdr:from>
    <xdr:to>
      <xdr:col>4</xdr:col>
      <xdr:colOff>491460</xdr:colOff>
      <xdr:row>21</xdr:row>
      <xdr:rowOff>138478</xdr:rowOff>
    </xdr:to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019424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23</xdr:row>
      <xdr:rowOff>2421</xdr:rowOff>
    </xdr:from>
    <xdr:to>
      <xdr:col>4</xdr:col>
      <xdr:colOff>616707</xdr:colOff>
      <xdr:row>23</xdr:row>
      <xdr:rowOff>136366</xdr:rowOff>
    </xdr:to>
    <xdr:pic>
      <xdr:nvPicPr>
        <xdr:cNvPr id="3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1694" y="328854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16</xdr:row>
      <xdr:rowOff>16696</xdr:rowOff>
    </xdr:from>
    <xdr:to>
      <xdr:col>5</xdr:col>
      <xdr:colOff>20317</xdr:colOff>
      <xdr:row>17</xdr:row>
      <xdr:rowOff>3154</xdr:rowOff>
    </xdr:to>
    <xdr:pic>
      <xdr:nvPicPr>
        <xdr:cNvPr id="3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1684" y="23026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28</xdr:row>
      <xdr:rowOff>40</xdr:rowOff>
    </xdr:from>
    <xdr:to>
      <xdr:col>4</xdr:col>
      <xdr:colOff>628612</xdr:colOff>
      <xdr:row>28</xdr:row>
      <xdr:rowOff>133985</xdr:rowOff>
    </xdr:to>
    <xdr:pic>
      <xdr:nvPicPr>
        <xdr:cNvPr id="3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33599" y="4143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18</xdr:row>
      <xdr:rowOff>9526</xdr:rowOff>
    </xdr:from>
    <xdr:to>
      <xdr:col>4</xdr:col>
      <xdr:colOff>639358</xdr:colOff>
      <xdr:row>19</xdr:row>
      <xdr:rowOff>1</xdr:rowOff>
    </xdr:to>
    <xdr:pic>
      <xdr:nvPicPr>
        <xdr:cNvPr id="3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8729" y="25812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3</xdr:col>
      <xdr:colOff>542877</xdr:colOff>
      <xdr:row>37</xdr:row>
      <xdr:rowOff>7171</xdr:rowOff>
    </xdr:from>
    <xdr:to>
      <xdr:col>4</xdr:col>
      <xdr:colOff>913285</xdr:colOff>
      <xdr:row>37</xdr:row>
      <xdr:rowOff>136504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252" y="52935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22</xdr:row>
      <xdr:rowOff>14286</xdr:rowOff>
    </xdr:from>
    <xdr:to>
      <xdr:col>4</xdr:col>
      <xdr:colOff>486697</xdr:colOff>
      <xdr:row>22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443286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23</xdr:row>
      <xdr:rowOff>4774</xdr:rowOff>
    </xdr:from>
    <xdr:to>
      <xdr:col>4</xdr:col>
      <xdr:colOff>212162</xdr:colOff>
      <xdr:row>23</xdr:row>
      <xdr:rowOff>142715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28843" y="35766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28</xdr:row>
      <xdr:rowOff>9523</xdr:rowOff>
    </xdr:from>
    <xdr:to>
      <xdr:col>4</xdr:col>
      <xdr:colOff>623882</xdr:colOff>
      <xdr:row>29</xdr:row>
      <xdr:rowOff>593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869" y="429577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27</xdr:row>
      <xdr:rowOff>9492</xdr:rowOff>
    </xdr:from>
    <xdr:to>
      <xdr:col>4</xdr:col>
      <xdr:colOff>614340</xdr:colOff>
      <xdr:row>28</xdr:row>
      <xdr:rowOff>562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27" y="415286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33</xdr:row>
      <xdr:rowOff>40</xdr:rowOff>
    </xdr:from>
    <xdr:to>
      <xdr:col>4</xdr:col>
      <xdr:colOff>619087</xdr:colOff>
      <xdr:row>33</xdr:row>
      <xdr:rowOff>133985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74" y="5000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25</xdr:row>
      <xdr:rowOff>4683</xdr:rowOff>
    </xdr:from>
    <xdr:to>
      <xdr:col>4</xdr:col>
      <xdr:colOff>614324</xdr:colOff>
      <xdr:row>25</xdr:row>
      <xdr:rowOff>138628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9311" y="386230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18</xdr:row>
      <xdr:rowOff>9309</xdr:rowOff>
    </xdr:from>
    <xdr:to>
      <xdr:col>4</xdr:col>
      <xdr:colOff>628581</xdr:colOff>
      <xdr:row>19</xdr:row>
      <xdr:rowOff>0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33568" y="272393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13</xdr:row>
      <xdr:rowOff>9203</xdr:rowOff>
    </xdr:from>
    <xdr:to>
      <xdr:col>4</xdr:col>
      <xdr:colOff>619039</xdr:colOff>
      <xdr:row>14</xdr:row>
      <xdr:rowOff>273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4026" y="20094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11</xdr:row>
      <xdr:rowOff>9127</xdr:rowOff>
    </xdr:from>
    <xdr:to>
      <xdr:col>4</xdr:col>
      <xdr:colOff>623786</xdr:colOff>
      <xdr:row>12</xdr:row>
      <xdr:rowOff>197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73" y="15807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12</xdr:row>
      <xdr:rowOff>9141</xdr:rowOff>
    </xdr:from>
    <xdr:to>
      <xdr:col>4</xdr:col>
      <xdr:colOff>623770</xdr:colOff>
      <xdr:row>13</xdr:row>
      <xdr:rowOff>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57" y="172364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13</xdr:row>
      <xdr:rowOff>0</xdr:rowOff>
    </xdr:from>
    <xdr:to>
      <xdr:col>4</xdr:col>
      <xdr:colOff>623754</xdr:colOff>
      <xdr:row>13</xdr:row>
      <xdr:rowOff>210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41" y="18665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32</xdr:row>
      <xdr:rowOff>4789</xdr:rowOff>
    </xdr:from>
    <xdr:to>
      <xdr:col>5</xdr:col>
      <xdr:colOff>13173</xdr:colOff>
      <xdr:row>32</xdr:row>
      <xdr:rowOff>134122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14540" y="4862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31</xdr:row>
      <xdr:rowOff>4763</xdr:rowOff>
    </xdr:from>
    <xdr:to>
      <xdr:col>4</xdr:col>
      <xdr:colOff>763009</xdr:colOff>
      <xdr:row>31</xdr:row>
      <xdr:rowOff>138513</xdr:rowOff>
    </xdr:to>
    <xdr:pic>
      <xdr:nvPicPr>
        <xdr:cNvPr id="1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71" y="471963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28429</xdr:colOff>
      <xdr:row>16</xdr:row>
      <xdr:rowOff>9526</xdr:rowOff>
    </xdr:from>
    <xdr:to>
      <xdr:col>4</xdr:col>
      <xdr:colOff>639358</xdr:colOff>
      <xdr:row>17</xdr:row>
      <xdr:rowOff>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8729" y="243840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10</xdr:row>
      <xdr:rowOff>7143</xdr:rowOff>
    </xdr:from>
    <xdr:to>
      <xdr:col>4</xdr:col>
      <xdr:colOff>871538</xdr:colOff>
      <xdr:row>11</xdr:row>
      <xdr:rowOff>12078</xdr:rowOff>
    </xdr:to>
    <xdr:pic>
      <xdr:nvPicPr>
        <xdr:cNvPr id="1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09773" y="1435893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34</xdr:row>
      <xdr:rowOff>0</xdr:rowOff>
    </xdr:from>
    <xdr:to>
      <xdr:col>4</xdr:col>
      <xdr:colOff>687176</xdr:colOff>
      <xdr:row>34</xdr:row>
      <xdr:rowOff>142874</xdr:rowOff>
    </xdr:to>
    <xdr:pic>
      <xdr:nvPicPr>
        <xdr:cNvPr id="1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19285" y="5143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18954</xdr:colOff>
      <xdr:row>30</xdr:row>
      <xdr:rowOff>4760</xdr:rowOff>
    </xdr:from>
    <xdr:to>
      <xdr:col>4</xdr:col>
      <xdr:colOff>679525</xdr:colOff>
      <xdr:row>30</xdr:row>
      <xdr:rowOff>141975</xdr:rowOff>
    </xdr:to>
    <xdr:pic>
      <xdr:nvPicPr>
        <xdr:cNvPr id="1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19254" y="457676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29</xdr:row>
      <xdr:rowOff>4729</xdr:rowOff>
    </xdr:from>
    <xdr:to>
      <xdr:col>4</xdr:col>
      <xdr:colOff>679509</xdr:colOff>
      <xdr:row>29</xdr:row>
      <xdr:rowOff>141944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19238" y="4433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2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14</xdr:row>
      <xdr:rowOff>4764</xdr:rowOff>
    </xdr:from>
    <xdr:to>
      <xdr:col>5</xdr:col>
      <xdr:colOff>2922</xdr:colOff>
      <xdr:row>15</xdr:row>
      <xdr:rowOff>7143</xdr:rowOff>
    </xdr:to>
    <xdr:pic>
      <xdr:nvPicPr>
        <xdr:cNvPr id="2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24052" y="2147889"/>
          <a:ext cx="893570" cy="1452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19</xdr:row>
      <xdr:rowOff>0</xdr:rowOff>
    </xdr:from>
    <xdr:to>
      <xdr:col>4</xdr:col>
      <xdr:colOff>890587</xdr:colOff>
      <xdr:row>19</xdr:row>
      <xdr:rowOff>4168</xdr:rowOff>
    </xdr:to>
    <xdr:pic>
      <xdr:nvPicPr>
        <xdr:cNvPr id="2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45" y="2862263"/>
          <a:ext cx="866842" cy="14228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38</xdr:row>
      <xdr:rowOff>0</xdr:rowOff>
    </xdr:from>
    <xdr:to>
      <xdr:col>4</xdr:col>
      <xdr:colOff>202648</xdr:colOff>
      <xdr:row>38</xdr:row>
      <xdr:rowOff>4590</xdr:rowOff>
    </xdr:to>
    <xdr:pic>
      <xdr:nvPicPr>
        <xdr:cNvPr id="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29" y="5857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24</xdr:row>
      <xdr:rowOff>4774</xdr:rowOff>
    </xdr:from>
    <xdr:to>
      <xdr:col>4</xdr:col>
      <xdr:colOff>212162</xdr:colOff>
      <xdr:row>24</xdr:row>
      <xdr:rowOff>142715</xdr:rowOff>
    </xdr:to>
    <xdr:pic>
      <xdr:nvPicPr>
        <xdr:cNvPr id="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28843" y="371952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25</xdr:row>
      <xdr:rowOff>0</xdr:rowOff>
    </xdr:from>
    <xdr:to>
      <xdr:col>4</xdr:col>
      <xdr:colOff>231387</xdr:colOff>
      <xdr:row>25</xdr:row>
      <xdr:rowOff>10933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38354" y="385762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19</xdr:row>
      <xdr:rowOff>19049</xdr:rowOff>
    </xdr:from>
    <xdr:to>
      <xdr:col>4</xdr:col>
      <xdr:colOff>491460</xdr:colOff>
      <xdr:row>19</xdr:row>
      <xdr:rowOff>138478</xdr:rowOff>
    </xdr:to>
    <xdr:pic>
      <xdr:nvPicPr>
        <xdr:cNvPr id="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019424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21</xdr:row>
      <xdr:rowOff>2421</xdr:rowOff>
    </xdr:from>
    <xdr:to>
      <xdr:col>4</xdr:col>
      <xdr:colOff>616707</xdr:colOff>
      <xdr:row>21</xdr:row>
      <xdr:rowOff>136366</xdr:rowOff>
    </xdr:to>
    <xdr:pic>
      <xdr:nvPicPr>
        <xdr:cNvPr id="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1694" y="328854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15</xdr:row>
      <xdr:rowOff>16696</xdr:rowOff>
    </xdr:from>
    <xdr:to>
      <xdr:col>5</xdr:col>
      <xdr:colOff>20317</xdr:colOff>
      <xdr:row>16</xdr:row>
      <xdr:rowOff>3154</xdr:rowOff>
    </xdr:to>
    <xdr:pic>
      <xdr:nvPicPr>
        <xdr:cNvPr id="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1684" y="23026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26</xdr:row>
      <xdr:rowOff>40</xdr:rowOff>
    </xdr:from>
    <xdr:to>
      <xdr:col>4</xdr:col>
      <xdr:colOff>628612</xdr:colOff>
      <xdr:row>26</xdr:row>
      <xdr:rowOff>133985</xdr:rowOff>
    </xdr:to>
    <xdr:pic>
      <xdr:nvPicPr>
        <xdr:cNvPr id="3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33599" y="4000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17</xdr:row>
      <xdr:rowOff>9526</xdr:rowOff>
    </xdr:from>
    <xdr:to>
      <xdr:col>4</xdr:col>
      <xdr:colOff>639358</xdr:colOff>
      <xdr:row>18</xdr:row>
      <xdr:rowOff>1</xdr:rowOff>
    </xdr:to>
    <xdr:pic>
      <xdr:nvPicPr>
        <xdr:cNvPr id="3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8729" y="25812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3</xdr:col>
      <xdr:colOff>542877</xdr:colOff>
      <xdr:row>35</xdr:row>
      <xdr:rowOff>7171</xdr:rowOff>
    </xdr:from>
    <xdr:to>
      <xdr:col>4</xdr:col>
      <xdr:colOff>913285</xdr:colOff>
      <xdr:row>35</xdr:row>
      <xdr:rowOff>136504</xdr:rowOff>
    </xdr:to>
    <xdr:pic>
      <xdr:nvPicPr>
        <xdr:cNvPr id="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252" y="52935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23</xdr:row>
      <xdr:rowOff>14286</xdr:rowOff>
    </xdr:from>
    <xdr:to>
      <xdr:col>4</xdr:col>
      <xdr:colOff>486697</xdr:colOff>
      <xdr:row>23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157536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28</xdr:row>
      <xdr:rowOff>9523</xdr:rowOff>
    </xdr:from>
    <xdr:to>
      <xdr:col>4</xdr:col>
      <xdr:colOff>623882</xdr:colOff>
      <xdr:row>29</xdr:row>
      <xdr:rowOff>593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01002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27</xdr:row>
      <xdr:rowOff>9492</xdr:rowOff>
    </xdr:from>
    <xdr:to>
      <xdr:col>4</xdr:col>
      <xdr:colOff>614340</xdr:colOff>
      <xdr:row>28</xdr:row>
      <xdr:rowOff>562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27" y="38671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32</xdr:row>
      <xdr:rowOff>40</xdr:rowOff>
    </xdr:from>
    <xdr:to>
      <xdr:col>4</xdr:col>
      <xdr:colOff>619087</xdr:colOff>
      <xdr:row>32</xdr:row>
      <xdr:rowOff>133985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47149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25</xdr:row>
      <xdr:rowOff>4683</xdr:rowOff>
    </xdr:from>
    <xdr:to>
      <xdr:col>4</xdr:col>
      <xdr:colOff>614324</xdr:colOff>
      <xdr:row>25</xdr:row>
      <xdr:rowOff>138628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357655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19</xdr:row>
      <xdr:rowOff>9309</xdr:rowOff>
    </xdr:from>
    <xdr:to>
      <xdr:col>4</xdr:col>
      <xdr:colOff>628581</xdr:colOff>
      <xdr:row>20</xdr:row>
      <xdr:rowOff>0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68" y="2581059"/>
          <a:ext cx="595313" cy="13356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14</xdr:row>
      <xdr:rowOff>9203</xdr:rowOff>
    </xdr:from>
    <xdr:to>
      <xdr:col>4</xdr:col>
      <xdr:colOff>619039</xdr:colOff>
      <xdr:row>15</xdr:row>
      <xdr:rowOff>273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26" y="18665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12</xdr:row>
      <xdr:rowOff>9127</xdr:rowOff>
    </xdr:from>
    <xdr:to>
      <xdr:col>4</xdr:col>
      <xdr:colOff>623786</xdr:colOff>
      <xdr:row>13</xdr:row>
      <xdr:rowOff>197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15807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13</xdr:row>
      <xdr:rowOff>9141</xdr:rowOff>
    </xdr:from>
    <xdr:to>
      <xdr:col>4</xdr:col>
      <xdr:colOff>623770</xdr:colOff>
      <xdr:row>14</xdr:row>
      <xdr:rowOff>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57" y="1723641"/>
          <a:ext cx="595313" cy="13373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14</xdr:row>
      <xdr:rowOff>0</xdr:rowOff>
    </xdr:from>
    <xdr:to>
      <xdr:col>4</xdr:col>
      <xdr:colOff>623754</xdr:colOff>
      <xdr:row>14</xdr:row>
      <xdr:rowOff>210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41" y="1857375"/>
          <a:ext cx="595313" cy="2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31</xdr:row>
      <xdr:rowOff>4789</xdr:rowOff>
    </xdr:from>
    <xdr:to>
      <xdr:col>5</xdr:col>
      <xdr:colOff>13173</xdr:colOff>
      <xdr:row>31</xdr:row>
      <xdr:rowOff>134122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14540" y="4576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30</xdr:row>
      <xdr:rowOff>4763</xdr:rowOff>
    </xdr:from>
    <xdr:to>
      <xdr:col>4</xdr:col>
      <xdr:colOff>763009</xdr:colOff>
      <xdr:row>30</xdr:row>
      <xdr:rowOff>138513</xdr:rowOff>
    </xdr:to>
    <xdr:pic>
      <xdr:nvPicPr>
        <xdr:cNvPr id="1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3971" y="443388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28429</xdr:colOff>
      <xdr:row>17</xdr:row>
      <xdr:rowOff>9526</xdr:rowOff>
    </xdr:from>
    <xdr:to>
      <xdr:col>4</xdr:col>
      <xdr:colOff>639358</xdr:colOff>
      <xdr:row>18</xdr:row>
      <xdr:rowOff>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9" y="229552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10</xdr:row>
      <xdr:rowOff>7143</xdr:rowOff>
    </xdr:from>
    <xdr:to>
      <xdr:col>4</xdr:col>
      <xdr:colOff>871538</xdr:colOff>
      <xdr:row>12</xdr:row>
      <xdr:rowOff>12078</xdr:rowOff>
    </xdr:to>
    <xdr:pic>
      <xdr:nvPicPr>
        <xdr:cNvPr id="1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2409773" y="1435893"/>
          <a:ext cx="862065" cy="147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33</xdr:row>
      <xdr:rowOff>0</xdr:rowOff>
    </xdr:from>
    <xdr:to>
      <xdr:col>4</xdr:col>
      <xdr:colOff>687176</xdr:colOff>
      <xdr:row>33</xdr:row>
      <xdr:rowOff>142874</xdr:rowOff>
    </xdr:to>
    <xdr:pic>
      <xdr:nvPicPr>
        <xdr:cNvPr id="1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9285" y="48577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29</xdr:row>
      <xdr:rowOff>4729</xdr:rowOff>
    </xdr:from>
    <xdr:to>
      <xdr:col>4</xdr:col>
      <xdr:colOff>679509</xdr:colOff>
      <xdr:row>29</xdr:row>
      <xdr:rowOff>141944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19238" y="41481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2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2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15</xdr:row>
      <xdr:rowOff>4764</xdr:rowOff>
    </xdr:from>
    <xdr:to>
      <xdr:col>5</xdr:col>
      <xdr:colOff>2922</xdr:colOff>
      <xdr:row>16</xdr:row>
      <xdr:rowOff>7143</xdr:rowOff>
    </xdr:to>
    <xdr:pic>
      <xdr:nvPicPr>
        <xdr:cNvPr id="2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24052" y="2005014"/>
          <a:ext cx="893570" cy="1452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20</xdr:row>
      <xdr:rowOff>0</xdr:rowOff>
    </xdr:from>
    <xdr:to>
      <xdr:col>4</xdr:col>
      <xdr:colOff>890587</xdr:colOff>
      <xdr:row>20</xdr:row>
      <xdr:rowOff>4168</xdr:rowOff>
    </xdr:to>
    <xdr:pic>
      <xdr:nvPicPr>
        <xdr:cNvPr id="2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24045" y="271462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37</xdr:row>
      <xdr:rowOff>0</xdr:rowOff>
    </xdr:from>
    <xdr:to>
      <xdr:col>4</xdr:col>
      <xdr:colOff>202648</xdr:colOff>
      <xdr:row>37</xdr:row>
      <xdr:rowOff>4590</xdr:rowOff>
    </xdr:to>
    <xdr:pic>
      <xdr:nvPicPr>
        <xdr:cNvPr id="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2419329" y="5429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24</xdr:row>
      <xdr:rowOff>4774</xdr:rowOff>
    </xdr:from>
    <xdr:to>
      <xdr:col>4</xdr:col>
      <xdr:colOff>212162</xdr:colOff>
      <xdr:row>24</xdr:row>
      <xdr:rowOff>142715</xdr:rowOff>
    </xdr:to>
    <xdr:pic>
      <xdr:nvPicPr>
        <xdr:cNvPr id="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2428843" y="34337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25</xdr:row>
      <xdr:rowOff>0</xdr:rowOff>
    </xdr:from>
    <xdr:to>
      <xdr:col>4</xdr:col>
      <xdr:colOff>231387</xdr:colOff>
      <xdr:row>25</xdr:row>
      <xdr:rowOff>10933</xdr:rowOff>
    </xdr:to>
    <xdr:pic>
      <xdr:nvPicPr>
        <xdr:cNvPr id="2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38354" y="35718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20</xdr:row>
      <xdr:rowOff>19049</xdr:rowOff>
    </xdr:from>
    <xdr:to>
      <xdr:col>4</xdr:col>
      <xdr:colOff>491460</xdr:colOff>
      <xdr:row>20</xdr:row>
      <xdr:rowOff>138478</xdr:rowOff>
    </xdr:to>
    <xdr:pic>
      <xdr:nvPicPr>
        <xdr:cNvPr id="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2733674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22</xdr:row>
      <xdr:rowOff>2421</xdr:rowOff>
    </xdr:from>
    <xdr:to>
      <xdr:col>4</xdr:col>
      <xdr:colOff>616707</xdr:colOff>
      <xdr:row>22</xdr:row>
      <xdr:rowOff>136366</xdr:rowOff>
    </xdr:to>
    <xdr:pic>
      <xdr:nvPicPr>
        <xdr:cNvPr id="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00279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16</xdr:row>
      <xdr:rowOff>16696</xdr:rowOff>
    </xdr:from>
    <xdr:to>
      <xdr:col>5</xdr:col>
      <xdr:colOff>20317</xdr:colOff>
      <xdr:row>17</xdr:row>
      <xdr:rowOff>3154</xdr:rowOff>
    </xdr:to>
    <xdr:pic>
      <xdr:nvPicPr>
        <xdr:cNvPr id="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1684" y="21598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26</xdr:row>
      <xdr:rowOff>40</xdr:rowOff>
    </xdr:from>
    <xdr:to>
      <xdr:col>4</xdr:col>
      <xdr:colOff>628612</xdr:colOff>
      <xdr:row>26</xdr:row>
      <xdr:rowOff>133985</xdr:rowOff>
    </xdr:to>
    <xdr:pic>
      <xdr:nvPicPr>
        <xdr:cNvPr id="3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3714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18</xdr:row>
      <xdr:rowOff>9526</xdr:rowOff>
    </xdr:from>
    <xdr:to>
      <xdr:col>4</xdr:col>
      <xdr:colOff>639358</xdr:colOff>
      <xdr:row>19</xdr:row>
      <xdr:rowOff>1</xdr:rowOff>
    </xdr:to>
    <xdr:pic>
      <xdr:nvPicPr>
        <xdr:cNvPr id="3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9" y="243840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3</xdr:col>
      <xdr:colOff>542877</xdr:colOff>
      <xdr:row>34</xdr:row>
      <xdr:rowOff>7171</xdr:rowOff>
    </xdr:from>
    <xdr:to>
      <xdr:col>4</xdr:col>
      <xdr:colOff>913285</xdr:colOff>
      <xdr:row>34</xdr:row>
      <xdr:rowOff>136504</xdr:rowOff>
    </xdr:to>
    <xdr:pic>
      <xdr:nvPicPr>
        <xdr:cNvPr id="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0252" y="50077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11</xdr:row>
      <xdr:rowOff>9127</xdr:rowOff>
    </xdr:from>
    <xdr:to>
      <xdr:col>4</xdr:col>
      <xdr:colOff>623786</xdr:colOff>
      <xdr:row>12</xdr:row>
      <xdr:rowOff>197</xdr:rowOff>
    </xdr:to>
    <xdr:pic>
      <xdr:nvPicPr>
        <xdr:cNvPr id="3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17236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23</xdr:row>
      <xdr:rowOff>14286</xdr:rowOff>
    </xdr:from>
    <xdr:to>
      <xdr:col>4</xdr:col>
      <xdr:colOff>486697</xdr:colOff>
      <xdr:row>23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300411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28</xdr:row>
      <xdr:rowOff>0</xdr:rowOff>
    </xdr:from>
    <xdr:to>
      <xdr:col>4</xdr:col>
      <xdr:colOff>623882</xdr:colOff>
      <xdr:row>28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01002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27</xdr:row>
      <xdr:rowOff>9492</xdr:rowOff>
    </xdr:from>
    <xdr:to>
      <xdr:col>4</xdr:col>
      <xdr:colOff>614340</xdr:colOff>
      <xdr:row>28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27" y="38671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25</xdr:row>
      <xdr:rowOff>4683</xdr:rowOff>
    </xdr:from>
    <xdr:to>
      <xdr:col>4</xdr:col>
      <xdr:colOff>614324</xdr:colOff>
      <xdr:row>25</xdr:row>
      <xdr:rowOff>138628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357655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19</xdr:row>
      <xdr:rowOff>9309</xdr:rowOff>
    </xdr:from>
    <xdr:to>
      <xdr:col>4</xdr:col>
      <xdr:colOff>628581</xdr:colOff>
      <xdr:row>20</xdr:row>
      <xdr:rowOff>0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68" y="2723934"/>
          <a:ext cx="595313" cy="13356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14</xdr:row>
      <xdr:rowOff>9203</xdr:rowOff>
    </xdr:from>
    <xdr:to>
      <xdr:col>4</xdr:col>
      <xdr:colOff>619039</xdr:colOff>
      <xdr:row>15</xdr:row>
      <xdr:rowOff>273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26" y="20094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12</xdr:row>
      <xdr:rowOff>9127</xdr:rowOff>
    </xdr:from>
    <xdr:to>
      <xdr:col>4</xdr:col>
      <xdr:colOff>623786</xdr:colOff>
      <xdr:row>13</xdr:row>
      <xdr:rowOff>197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17236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13</xdr:row>
      <xdr:rowOff>9141</xdr:rowOff>
    </xdr:from>
    <xdr:to>
      <xdr:col>4</xdr:col>
      <xdr:colOff>623770</xdr:colOff>
      <xdr:row>14</xdr:row>
      <xdr:rowOff>0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57" y="1866516"/>
          <a:ext cx="595313" cy="13373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14</xdr:row>
      <xdr:rowOff>0</xdr:rowOff>
    </xdr:from>
    <xdr:to>
      <xdr:col>4</xdr:col>
      <xdr:colOff>623754</xdr:colOff>
      <xdr:row>14</xdr:row>
      <xdr:rowOff>210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41" y="2000250"/>
          <a:ext cx="595313" cy="2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17</xdr:row>
      <xdr:rowOff>9526</xdr:rowOff>
    </xdr:from>
    <xdr:to>
      <xdr:col>4</xdr:col>
      <xdr:colOff>639358</xdr:colOff>
      <xdr:row>18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243840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10</xdr:row>
      <xdr:rowOff>7143</xdr:rowOff>
    </xdr:from>
    <xdr:to>
      <xdr:col>4</xdr:col>
      <xdr:colOff>871538</xdr:colOff>
      <xdr:row>12</xdr:row>
      <xdr:rowOff>12078</xdr:rowOff>
    </xdr:to>
    <xdr:pic>
      <xdr:nvPicPr>
        <xdr:cNvPr id="1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143589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28</xdr:row>
      <xdr:rowOff>4729</xdr:rowOff>
    </xdr:from>
    <xdr:to>
      <xdr:col>4</xdr:col>
      <xdr:colOff>679509</xdr:colOff>
      <xdr:row>28</xdr:row>
      <xdr:rowOff>141944</xdr:rowOff>
    </xdr:to>
    <xdr:pic>
      <xdr:nvPicPr>
        <xdr:cNvPr id="17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1481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9</xdr:row>
      <xdr:rowOff>9492</xdr:rowOff>
    </xdr:from>
    <xdr:to>
      <xdr:col>4</xdr:col>
      <xdr:colOff>669982</xdr:colOff>
      <xdr:row>10</xdr:row>
      <xdr:rowOff>3832</xdr:rowOff>
    </xdr:to>
    <xdr:pic>
      <xdr:nvPicPr>
        <xdr:cNvPr id="1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8</xdr:row>
      <xdr:rowOff>4729</xdr:rowOff>
    </xdr:from>
    <xdr:to>
      <xdr:col>4</xdr:col>
      <xdr:colOff>669976</xdr:colOff>
      <xdr:row>8</xdr:row>
      <xdr:rowOff>141944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15</xdr:row>
      <xdr:rowOff>4764</xdr:rowOff>
    </xdr:from>
    <xdr:to>
      <xdr:col>5</xdr:col>
      <xdr:colOff>2922</xdr:colOff>
      <xdr:row>16</xdr:row>
      <xdr:rowOff>7143</xdr:rowOff>
    </xdr:to>
    <xdr:pic>
      <xdr:nvPicPr>
        <xdr:cNvPr id="2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147889"/>
          <a:ext cx="893570" cy="14525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20</xdr:row>
      <xdr:rowOff>0</xdr:rowOff>
    </xdr:from>
    <xdr:to>
      <xdr:col>4</xdr:col>
      <xdr:colOff>890587</xdr:colOff>
      <xdr:row>20</xdr:row>
      <xdr:rowOff>4168</xdr:rowOff>
    </xdr:to>
    <xdr:pic>
      <xdr:nvPicPr>
        <xdr:cNvPr id="2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28575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36</xdr:row>
      <xdr:rowOff>0</xdr:rowOff>
    </xdr:from>
    <xdr:to>
      <xdr:col>4</xdr:col>
      <xdr:colOff>202648</xdr:colOff>
      <xdr:row>36</xdr:row>
      <xdr:rowOff>4590</xdr:rowOff>
    </xdr:to>
    <xdr:pic>
      <xdr:nvPicPr>
        <xdr:cNvPr id="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429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24</xdr:row>
      <xdr:rowOff>4774</xdr:rowOff>
    </xdr:from>
    <xdr:to>
      <xdr:col>4</xdr:col>
      <xdr:colOff>212162</xdr:colOff>
      <xdr:row>24</xdr:row>
      <xdr:rowOff>142715</xdr:rowOff>
    </xdr:to>
    <xdr:pic>
      <xdr:nvPicPr>
        <xdr:cNvPr id="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4337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25</xdr:row>
      <xdr:rowOff>0</xdr:rowOff>
    </xdr:from>
    <xdr:to>
      <xdr:col>4</xdr:col>
      <xdr:colOff>231387</xdr:colOff>
      <xdr:row>25</xdr:row>
      <xdr:rowOff>10933</xdr:rowOff>
    </xdr:to>
    <xdr:pic>
      <xdr:nvPicPr>
        <xdr:cNvPr id="2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35718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20</xdr:row>
      <xdr:rowOff>19049</xdr:rowOff>
    </xdr:from>
    <xdr:to>
      <xdr:col>4</xdr:col>
      <xdr:colOff>491460</xdr:colOff>
      <xdr:row>20</xdr:row>
      <xdr:rowOff>138478</xdr:rowOff>
    </xdr:to>
    <xdr:pic>
      <xdr:nvPicPr>
        <xdr:cNvPr id="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2876549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22</xdr:row>
      <xdr:rowOff>2421</xdr:rowOff>
    </xdr:from>
    <xdr:to>
      <xdr:col>4</xdr:col>
      <xdr:colOff>616707</xdr:colOff>
      <xdr:row>22</xdr:row>
      <xdr:rowOff>136366</xdr:rowOff>
    </xdr:to>
    <xdr:pic>
      <xdr:nvPicPr>
        <xdr:cNvPr id="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14567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16</xdr:row>
      <xdr:rowOff>16696</xdr:rowOff>
    </xdr:from>
    <xdr:to>
      <xdr:col>5</xdr:col>
      <xdr:colOff>20317</xdr:colOff>
      <xdr:row>17</xdr:row>
      <xdr:rowOff>3154</xdr:rowOff>
    </xdr:to>
    <xdr:pic>
      <xdr:nvPicPr>
        <xdr:cNvPr id="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3026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26</xdr:row>
      <xdr:rowOff>40</xdr:rowOff>
    </xdr:from>
    <xdr:to>
      <xdr:col>4</xdr:col>
      <xdr:colOff>628612</xdr:colOff>
      <xdr:row>26</xdr:row>
      <xdr:rowOff>133985</xdr:rowOff>
    </xdr:to>
    <xdr:pic>
      <xdr:nvPicPr>
        <xdr:cNvPr id="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3714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18</xdr:row>
      <xdr:rowOff>9526</xdr:rowOff>
    </xdr:from>
    <xdr:to>
      <xdr:col>4</xdr:col>
      <xdr:colOff>639358</xdr:colOff>
      <xdr:row>19</xdr:row>
      <xdr:rowOff>1</xdr:rowOff>
    </xdr:to>
    <xdr:pic>
      <xdr:nvPicPr>
        <xdr:cNvPr id="3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25812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11</xdr:row>
      <xdr:rowOff>9127</xdr:rowOff>
    </xdr:from>
    <xdr:to>
      <xdr:col>4</xdr:col>
      <xdr:colOff>623786</xdr:colOff>
      <xdr:row>12</xdr:row>
      <xdr:rowOff>197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15807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28</xdr:row>
      <xdr:rowOff>14286</xdr:rowOff>
    </xdr:from>
    <xdr:to>
      <xdr:col>4</xdr:col>
      <xdr:colOff>486697</xdr:colOff>
      <xdr:row>28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300411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33</xdr:row>
      <xdr:rowOff>0</xdr:rowOff>
    </xdr:from>
    <xdr:to>
      <xdr:col>4</xdr:col>
      <xdr:colOff>623882</xdr:colOff>
      <xdr:row>33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01002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32</xdr:row>
      <xdr:rowOff>9492</xdr:rowOff>
    </xdr:from>
    <xdr:to>
      <xdr:col>4</xdr:col>
      <xdr:colOff>614340</xdr:colOff>
      <xdr:row>33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27" y="38671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30</xdr:row>
      <xdr:rowOff>4683</xdr:rowOff>
    </xdr:from>
    <xdr:to>
      <xdr:col>4</xdr:col>
      <xdr:colOff>614324</xdr:colOff>
      <xdr:row>30</xdr:row>
      <xdr:rowOff>138628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357655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24</xdr:row>
      <xdr:rowOff>9309</xdr:rowOff>
    </xdr:from>
    <xdr:to>
      <xdr:col>4</xdr:col>
      <xdr:colOff>628581</xdr:colOff>
      <xdr:row>25</xdr:row>
      <xdr:rowOff>0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68" y="2723934"/>
          <a:ext cx="595313" cy="13356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18</xdr:row>
      <xdr:rowOff>9203</xdr:rowOff>
    </xdr:from>
    <xdr:to>
      <xdr:col>4</xdr:col>
      <xdr:colOff>619039</xdr:colOff>
      <xdr:row>19</xdr:row>
      <xdr:rowOff>273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26" y="20094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197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17236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17</xdr:row>
      <xdr:rowOff>9141</xdr:rowOff>
    </xdr:from>
    <xdr:to>
      <xdr:col>4</xdr:col>
      <xdr:colOff>623770</xdr:colOff>
      <xdr:row>18</xdr:row>
      <xdr:rowOff>0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57" y="1866516"/>
          <a:ext cx="595313" cy="13373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18</xdr:row>
      <xdr:rowOff>0</xdr:rowOff>
    </xdr:from>
    <xdr:to>
      <xdr:col>4</xdr:col>
      <xdr:colOff>623754</xdr:colOff>
      <xdr:row>18</xdr:row>
      <xdr:rowOff>210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41" y="2000250"/>
          <a:ext cx="595313" cy="2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9526</xdr:rowOff>
    </xdr:from>
    <xdr:to>
      <xdr:col>4</xdr:col>
      <xdr:colOff>639358</xdr:colOff>
      <xdr:row>23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243840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14</xdr:row>
      <xdr:rowOff>7143</xdr:rowOff>
    </xdr:from>
    <xdr:to>
      <xdr:col>4</xdr:col>
      <xdr:colOff>871538</xdr:colOff>
      <xdr:row>16</xdr:row>
      <xdr:rowOff>12078</xdr:rowOff>
    </xdr:to>
    <xdr:pic>
      <xdr:nvPicPr>
        <xdr:cNvPr id="1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143589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33</xdr:row>
      <xdr:rowOff>4729</xdr:rowOff>
    </xdr:from>
    <xdr:to>
      <xdr:col>4</xdr:col>
      <xdr:colOff>679509</xdr:colOff>
      <xdr:row>33</xdr:row>
      <xdr:rowOff>141944</xdr:rowOff>
    </xdr:to>
    <xdr:pic>
      <xdr:nvPicPr>
        <xdr:cNvPr id="17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1481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20</xdr:row>
      <xdr:rowOff>9492</xdr:rowOff>
    </xdr:from>
    <xdr:to>
      <xdr:col>4</xdr:col>
      <xdr:colOff>669982</xdr:colOff>
      <xdr:row>21</xdr:row>
      <xdr:rowOff>3832</xdr:rowOff>
    </xdr:to>
    <xdr:pic>
      <xdr:nvPicPr>
        <xdr:cNvPr id="1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11" y="129536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13</xdr:row>
      <xdr:rowOff>4729</xdr:rowOff>
    </xdr:from>
    <xdr:to>
      <xdr:col>4</xdr:col>
      <xdr:colOff>669976</xdr:colOff>
      <xdr:row>13</xdr:row>
      <xdr:rowOff>141944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1147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4764</xdr:rowOff>
    </xdr:from>
    <xdr:to>
      <xdr:col>5</xdr:col>
      <xdr:colOff>2922</xdr:colOff>
      <xdr:row>20</xdr:row>
      <xdr:rowOff>2380</xdr:rowOff>
    </xdr:to>
    <xdr:pic>
      <xdr:nvPicPr>
        <xdr:cNvPr id="2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9389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2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28575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2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41</xdr:row>
      <xdr:rowOff>0</xdr:rowOff>
    </xdr:from>
    <xdr:to>
      <xdr:col>4</xdr:col>
      <xdr:colOff>202648</xdr:colOff>
      <xdr:row>41</xdr:row>
      <xdr:rowOff>4590</xdr:rowOff>
    </xdr:to>
    <xdr:pic>
      <xdr:nvPicPr>
        <xdr:cNvPr id="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286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29</xdr:row>
      <xdr:rowOff>4774</xdr:rowOff>
    </xdr:from>
    <xdr:to>
      <xdr:col>4</xdr:col>
      <xdr:colOff>212162</xdr:colOff>
      <xdr:row>29</xdr:row>
      <xdr:rowOff>142715</xdr:rowOff>
    </xdr:to>
    <xdr:pic>
      <xdr:nvPicPr>
        <xdr:cNvPr id="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4337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30</xdr:row>
      <xdr:rowOff>0</xdr:rowOff>
    </xdr:from>
    <xdr:to>
      <xdr:col>4</xdr:col>
      <xdr:colOff>231387</xdr:colOff>
      <xdr:row>30</xdr:row>
      <xdr:rowOff>10933</xdr:rowOff>
    </xdr:to>
    <xdr:pic>
      <xdr:nvPicPr>
        <xdr:cNvPr id="2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35718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25</xdr:row>
      <xdr:rowOff>19049</xdr:rowOff>
    </xdr:from>
    <xdr:to>
      <xdr:col>4</xdr:col>
      <xdr:colOff>491460</xdr:colOff>
      <xdr:row>25</xdr:row>
      <xdr:rowOff>138478</xdr:rowOff>
    </xdr:to>
    <xdr:pic>
      <xdr:nvPicPr>
        <xdr:cNvPr id="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2876549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27</xdr:row>
      <xdr:rowOff>2421</xdr:rowOff>
    </xdr:from>
    <xdr:to>
      <xdr:col>4</xdr:col>
      <xdr:colOff>616707</xdr:colOff>
      <xdr:row>27</xdr:row>
      <xdr:rowOff>136366</xdr:rowOff>
    </xdr:to>
    <xdr:pic>
      <xdr:nvPicPr>
        <xdr:cNvPr id="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14567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16696</xdr:rowOff>
    </xdr:from>
    <xdr:to>
      <xdr:col>5</xdr:col>
      <xdr:colOff>20317</xdr:colOff>
      <xdr:row>22</xdr:row>
      <xdr:rowOff>3154</xdr:rowOff>
    </xdr:to>
    <xdr:pic>
      <xdr:nvPicPr>
        <xdr:cNvPr id="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3026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31</xdr:row>
      <xdr:rowOff>40</xdr:rowOff>
    </xdr:from>
    <xdr:to>
      <xdr:col>4</xdr:col>
      <xdr:colOff>628612</xdr:colOff>
      <xdr:row>31</xdr:row>
      <xdr:rowOff>133985</xdr:rowOff>
    </xdr:to>
    <xdr:pic>
      <xdr:nvPicPr>
        <xdr:cNvPr id="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3714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9526</xdr:rowOff>
    </xdr:from>
    <xdr:to>
      <xdr:col>4</xdr:col>
      <xdr:colOff>639358</xdr:colOff>
      <xdr:row>24</xdr:row>
      <xdr:rowOff>1</xdr:rowOff>
    </xdr:to>
    <xdr:pic>
      <xdr:nvPicPr>
        <xdr:cNvPr id="3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25812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15</xdr:row>
      <xdr:rowOff>9127</xdr:rowOff>
    </xdr:from>
    <xdr:to>
      <xdr:col>4</xdr:col>
      <xdr:colOff>623786</xdr:colOff>
      <xdr:row>16</xdr:row>
      <xdr:rowOff>197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15807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40</xdr:rowOff>
    </xdr:from>
    <xdr:to>
      <xdr:col>4</xdr:col>
      <xdr:colOff>619087</xdr:colOff>
      <xdr:row>9</xdr:row>
      <xdr:rowOff>133985</xdr:rowOff>
    </xdr:to>
    <xdr:pic>
      <xdr:nvPicPr>
        <xdr:cNvPr id="3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45720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8</xdr:row>
      <xdr:rowOff>4789</xdr:rowOff>
    </xdr:from>
    <xdr:to>
      <xdr:col>5</xdr:col>
      <xdr:colOff>13173</xdr:colOff>
      <xdr:row>8</xdr:row>
      <xdr:rowOff>134122</xdr:rowOff>
    </xdr:to>
    <xdr:pic>
      <xdr:nvPicPr>
        <xdr:cNvPr id="3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44339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7</xdr:row>
      <xdr:rowOff>4763</xdr:rowOff>
    </xdr:from>
    <xdr:to>
      <xdr:col>4</xdr:col>
      <xdr:colOff>763009</xdr:colOff>
      <xdr:row>7</xdr:row>
      <xdr:rowOff>138513</xdr:rowOff>
    </xdr:to>
    <xdr:pic>
      <xdr:nvPicPr>
        <xdr:cNvPr id="3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42910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10</xdr:row>
      <xdr:rowOff>0</xdr:rowOff>
    </xdr:from>
    <xdr:to>
      <xdr:col>4</xdr:col>
      <xdr:colOff>687176</xdr:colOff>
      <xdr:row>10</xdr:row>
      <xdr:rowOff>142874</xdr:rowOff>
    </xdr:to>
    <xdr:pic>
      <xdr:nvPicPr>
        <xdr:cNvPr id="36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471487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3</xdr:col>
      <xdr:colOff>542877</xdr:colOff>
      <xdr:row>11</xdr:row>
      <xdr:rowOff>7171</xdr:rowOff>
    </xdr:from>
    <xdr:to>
      <xdr:col>4</xdr:col>
      <xdr:colOff>913285</xdr:colOff>
      <xdr:row>11</xdr:row>
      <xdr:rowOff>136504</xdr:rowOff>
    </xdr:to>
    <xdr:pic>
      <xdr:nvPicPr>
        <xdr:cNvPr id="3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0252" y="48649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28</xdr:row>
      <xdr:rowOff>14286</xdr:rowOff>
    </xdr:from>
    <xdr:to>
      <xdr:col>4</xdr:col>
      <xdr:colOff>486697</xdr:colOff>
      <xdr:row>28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4014786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33</xdr:row>
      <xdr:rowOff>0</xdr:rowOff>
    </xdr:from>
    <xdr:to>
      <xdr:col>4</xdr:col>
      <xdr:colOff>623882</xdr:colOff>
      <xdr:row>33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714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32</xdr:row>
      <xdr:rowOff>9492</xdr:rowOff>
    </xdr:from>
    <xdr:to>
      <xdr:col>4</xdr:col>
      <xdr:colOff>614340</xdr:colOff>
      <xdr:row>33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27" y="4581492"/>
          <a:ext cx="595313" cy="13338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30</xdr:row>
      <xdr:rowOff>4683</xdr:rowOff>
    </xdr:from>
    <xdr:to>
      <xdr:col>4</xdr:col>
      <xdr:colOff>614324</xdr:colOff>
      <xdr:row>30</xdr:row>
      <xdr:rowOff>138628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29093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24</xdr:row>
      <xdr:rowOff>9309</xdr:rowOff>
    </xdr:from>
    <xdr:to>
      <xdr:col>4</xdr:col>
      <xdr:colOff>628581</xdr:colOff>
      <xdr:row>25</xdr:row>
      <xdr:rowOff>0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68" y="3438309"/>
          <a:ext cx="595313" cy="13356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18</xdr:row>
      <xdr:rowOff>9203</xdr:rowOff>
    </xdr:from>
    <xdr:to>
      <xdr:col>4</xdr:col>
      <xdr:colOff>619039</xdr:colOff>
      <xdr:row>19</xdr:row>
      <xdr:rowOff>273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26" y="25809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197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17</xdr:row>
      <xdr:rowOff>9141</xdr:rowOff>
    </xdr:from>
    <xdr:to>
      <xdr:col>4</xdr:col>
      <xdr:colOff>623770</xdr:colOff>
      <xdr:row>18</xdr:row>
      <xdr:rowOff>0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57" y="2438016"/>
          <a:ext cx="595313" cy="13373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18</xdr:row>
      <xdr:rowOff>0</xdr:rowOff>
    </xdr:from>
    <xdr:to>
      <xdr:col>4</xdr:col>
      <xdr:colOff>623754</xdr:colOff>
      <xdr:row>18</xdr:row>
      <xdr:rowOff>210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41" y="2571750"/>
          <a:ext cx="595313" cy="2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9526</xdr:rowOff>
    </xdr:from>
    <xdr:to>
      <xdr:col>4</xdr:col>
      <xdr:colOff>639358</xdr:colOff>
      <xdr:row>23</xdr:row>
      <xdr:rowOff>1</xdr:rowOff>
    </xdr:to>
    <xdr:pic>
      <xdr:nvPicPr>
        <xdr:cNvPr id="1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527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14</xdr:row>
      <xdr:rowOff>7143</xdr:rowOff>
    </xdr:from>
    <xdr:to>
      <xdr:col>4</xdr:col>
      <xdr:colOff>871538</xdr:colOff>
      <xdr:row>16</xdr:row>
      <xdr:rowOff>12078</xdr:rowOff>
    </xdr:to>
    <xdr:pic>
      <xdr:nvPicPr>
        <xdr:cNvPr id="1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00739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33</xdr:row>
      <xdr:rowOff>4729</xdr:rowOff>
    </xdr:from>
    <xdr:to>
      <xdr:col>4</xdr:col>
      <xdr:colOff>679509</xdr:colOff>
      <xdr:row>33</xdr:row>
      <xdr:rowOff>141944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7196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20</xdr:row>
      <xdr:rowOff>9492</xdr:rowOff>
    </xdr:from>
    <xdr:to>
      <xdr:col>4</xdr:col>
      <xdr:colOff>669982</xdr:colOff>
      <xdr:row>21</xdr:row>
      <xdr:rowOff>3832</xdr:rowOff>
    </xdr:to>
    <xdr:pic>
      <xdr:nvPicPr>
        <xdr:cNvPr id="1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11" y="286699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13</xdr:row>
      <xdr:rowOff>4729</xdr:rowOff>
    </xdr:from>
    <xdr:to>
      <xdr:col>4</xdr:col>
      <xdr:colOff>669976</xdr:colOff>
      <xdr:row>13</xdr:row>
      <xdr:rowOff>141944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18621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4764</xdr:rowOff>
    </xdr:from>
    <xdr:to>
      <xdr:col>5</xdr:col>
      <xdr:colOff>2922</xdr:colOff>
      <xdr:row>20</xdr:row>
      <xdr:rowOff>2380</xdr:rowOff>
    </xdr:to>
    <xdr:pic>
      <xdr:nvPicPr>
        <xdr:cNvPr id="1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9389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1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41</xdr:row>
      <xdr:rowOff>0</xdr:rowOff>
    </xdr:from>
    <xdr:to>
      <xdr:col>4</xdr:col>
      <xdr:colOff>202648</xdr:colOff>
      <xdr:row>41</xdr:row>
      <xdr:rowOff>4590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857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29</xdr:row>
      <xdr:rowOff>4774</xdr:rowOff>
    </xdr:from>
    <xdr:to>
      <xdr:col>4</xdr:col>
      <xdr:colOff>212162</xdr:colOff>
      <xdr:row>29</xdr:row>
      <xdr:rowOff>142715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1481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30</xdr:row>
      <xdr:rowOff>0</xdr:rowOff>
    </xdr:from>
    <xdr:to>
      <xdr:col>4</xdr:col>
      <xdr:colOff>231387</xdr:colOff>
      <xdr:row>30</xdr:row>
      <xdr:rowOff>10933</xdr:rowOff>
    </xdr:to>
    <xdr:pic>
      <xdr:nvPicPr>
        <xdr:cNvPr id="2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286250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25</xdr:row>
      <xdr:rowOff>19049</xdr:rowOff>
    </xdr:from>
    <xdr:to>
      <xdr:col>4</xdr:col>
      <xdr:colOff>491460</xdr:colOff>
      <xdr:row>25</xdr:row>
      <xdr:rowOff>138478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590924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27</xdr:row>
      <xdr:rowOff>2421</xdr:rowOff>
    </xdr:from>
    <xdr:to>
      <xdr:col>4</xdr:col>
      <xdr:colOff>616707</xdr:colOff>
      <xdr:row>27</xdr:row>
      <xdr:rowOff>136366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86004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16696</xdr:rowOff>
    </xdr:from>
    <xdr:to>
      <xdr:col>5</xdr:col>
      <xdr:colOff>20317</xdr:colOff>
      <xdr:row>22</xdr:row>
      <xdr:rowOff>3154</xdr:rowOff>
    </xdr:to>
    <xdr:pic>
      <xdr:nvPicPr>
        <xdr:cNvPr id="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170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31</xdr:row>
      <xdr:rowOff>40</xdr:rowOff>
    </xdr:from>
    <xdr:to>
      <xdr:col>4</xdr:col>
      <xdr:colOff>628612</xdr:colOff>
      <xdr:row>31</xdr:row>
      <xdr:rowOff>133985</xdr:rowOff>
    </xdr:to>
    <xdr:pic>
      <xdr:nvPicPr>
        <xdr:cNvPr id="2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4291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9526</xdr:rowOff>
    </xdr:from>
    <xdr:to>
      <xdr:col>4</xdr:col>
      <xdr:colOff>639358</xdr:colOff>
      <xdr:row>24</xdr:row>
      <xdr:rowOff>1</xdr:rowOff>
    </xdr:to>
    <xdr:pic>
      <xdr:nvPicPr>
        <xdr:cNvPr id="2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9565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15</xdr:row>
      <xdr:rowOff>9127</xdr:rowOff>
    </xdr:from>
    <xdr:to>
      <xdr:col>4</xdr:col>
      <xdr:colOff>623786</xdr:colOff>
      <xdr:row>16</xdr:row>
      <xdr:rowOff>197</xdr:rowOff>
    </xdr:to>
    <xdr:pic>
      <xdr:nvPicPr>
        <xdr:cNvPr id="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1522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40</xdr:rowOff>
    </xdr:from>
    <xdr:to>
      <xdr:col>4</xdr:col>
      <xdr:colOff>619087</xdr:colOff>
      <xdr:row>9</xdr:row>
      <xdr:rowOff>133985</xdr:rowOff>
    </xdr:to>
    <xdr:pic>
      <xdr:nvPicPr>
        <xdr:cNvPr id="2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2859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8</xdr:row>
      <xdr:rowOff>4789</xdr:rowOff>
    </xdr:from>
    <xdr:to>
      <xdr:col>5</xdr:col>
      <xdr:colOff>13173</xdr:colOff>
      <xdr:row>8</xdr:row>
      <xdr:rowOff>134122</xdr:rowOff>
    </xdr:to>
    <xdr:pic>
      <xdr:nvPicPr>
        <xdr:cNvPr id="2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7</xdr:row>
      <xdr:rowOff>4763</xdr:rowOff>
    </xdr:from>
    <xdr:to>
      <xdr:col>4</xdr:col>
      <xdr:colOff>763009</xdr:colOff>
      <xdr:row>7</xdr:row>
      <xdr:rowOff>138513</xdr:rowOff>
    </xdr:to>
    <xdr:pic>
      <xdr:nvPicPr>
        <xdr:cNvPr id="3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00488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10</xdr:row>
      <xdr:rowOff>0</xdr:rowOff>
    </xdr:from>
    <xdr:to>
      <xdr:col>4</xdr:col>
      <xdr:colOff>687176</xdr:colOff>
      <xdr:row>10</xdr:row>
      <xdr:rowOff>142874</xdr:rowOff>
    </xdr:to>
    <xdr:pic>
      <xdr:nvPicPr>
        <xdr:cNvPr id="3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4287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3</xdr:col>
      <xdr:colOff>542877</xdr:colOff>
      <xdr:row>11</xdr:row>
      <xdr:rowOff>7171</xdr:rowOff>
    </xdr:from>
    <xdr:to>
      <xdr:col>4</xdr:col>
      <xdr:colOff>913285</xdr:colOff>
      <xdr:row>11</xdr:row>
      <xdr:rowOff>136504</xdr:rowOff>
    </xdr:to>
    <xdr:pic>
      <xdr:nvPicPr>
        <xdr:cNvPr id="3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00252" y="15787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27</xdr:row>
      <xdr:rowOff>14286</xdr:rowOff>
    </xdr:from>
    <xdr:to>
      <xdr:col>4</xdr:col>
      <xdr:colOff>486697</xdr:colOff>
      <xdr:row>27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4014786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32</xdr:row>
      <xdr:rowOff>0</xdr:rowOff>
    </xdr:from>
    <xdr:to>
      <xdr:col>4</xdr:col>
      <xdr:colOff>623882</xdr:colOff>
      <xdr:row>32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714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19027</xdr:colOff>
      <xdr:row>31</xdr:row>
      <xdr:rowOff>9492</xdr:rowOff>
    </xdr:from>
    <xdr:to>
      <xdr:col>4</xdr:col>
      <xdr:colOff>614340</xdr:colOff>
      <xdr:row>32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27" y="4581492"/>
          <a:ext cx="595313" cy="13338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29</xdr:row>
      <xdr:rowOff>4683</xdr:rowOff>
    </xdr:from>
    <xdr:to>
      <xdr:col>4</xdr:col>
      <xdr:colOff>614324</xdr:colOff>
      <xdr:row>29</xdr:row>
      <xdr:rowOff>138628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29093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33268</xdr:colOff>
      <xdr:row>23</xdr:row>
      <xdr:rowOff>9309</xdr:rowOff>
    </xdr:from>
    <xdr:to>
      <xdr:col>4</xdr:col>
      <xdr:colOff>628581</xdr:colOff>
      <xdr:row>24</xdr:row>
      <xdr:rowOff>0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68" y="3438309"/>
          <a:ext cx="595313" cy="13356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17</xdr:row>
      <xdr:rowOff>9203</xdr:rowOff>
    </xdr:from>
    <xdr:to>
      <xdr:col>4</xdr:col>
      <xdr:colOff>619039</xdr:colOff>
      <xdr:row>18</xdr:row>
      <xdr:rowOff>273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26" y="25809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15</xdr:row>
      <xdr:rowOff>9127</xdr:rowOff>
    </xdr:from>
    <xdr:to>
      <xdr:col>4</xdr:col>
      <xdr:colOff>623786</xdr:colOff>
      <xdr:row>16</xdr:row>
      <xdr:rowOff>197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28457</xdr:colOff>
      <xdr:row>16</xdr:row>
      <xdr:rowOff>9141</xdr:rowOff>
    </xdr:from>
    <xdr:to>
      <xdr:col>4</xdr:col>
      <xdr:colOff>623770</xdr:colOff>
      <xdr:row>17</xdr:row>
      <xdr:rowOff>0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57" y="2438016"/>
          <a:ext cx="595313" cy="13373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17</xdr:row>
      <xdr:rowOff>0</xdr:rowOff>
    </xdr:from>
    <xdr:to>
      <xdr:col>4</xdr:col>
      <xdr:colOff>623754</xdr:colOff>
      <xdr:row>17</xdr:row>
      <xdr:rowOff>210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41" y="2571750"/>
          <a:ext cx="595313" cy="2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9526</xdr:rowOff>
    </xdr:from>
    <xdr:to>
      <xdr:col>4</xdr:col>
      <xdr:colOff>639358</xdr:colOff>
      <xdr:row>22</xdr:row>
      <xdr:rowOff>1</xdr:rowOff>
    </xdr:to>
    <xdr:pic>
      <xdr:nvPicPr>
        <xdr:cNvPr id="1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527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13</xdr:row>
      <xdr:rowOff>7143</xdr:rowOff>
    </xdr:from>
    <xdr:to>
      <xdr:col>4</xdr:col>
      <xdr:colOff>871538</xdr:colOff>
      <xdr:row>15</xdr:row>
      <xdr:rowOff>12078</xdr:rowOff>
    </xdr:to>
    <xdr:pic>
      <xdr:nvPicPr>
        <xdr:cNvPr id="1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00739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32</xdr:row>
      <xdr:rowOff>4729</xdr:rowOff>
    </xdr:from>
    <xdr:to>
      <xdr:col>4</xdr:col>
      <xdr:colOff>679509</xdr:colOff>
      <xdr:row>32</xdr:row>
      <xdr:rowOff>141944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7196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19</xdr:row>
      <xdr:rowOff>9492</xdr:rowOff>
    </xdr:from>
    <xdr:to>
      <xdr:col>4</xdr:col>
      <xdr:colOff>669982</xdr:colOff>
      <xdr:row>20</xdr:row>
      <xdr:rowOff>3832</xdr:rowOff>
    </xdr:to>
    <xdr:pic>
      <xdr:nvPicPr>
        <xdr:cNvPr id="1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11" y="2866992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12</xdr:row>
      <xdr:rowOff>4729</xdr:rowOff>
    </xdr:from>
    <xdr:to>
      <xdr:col>4</xdr:col>
      <xdr:colOff>669976</xdr:colOff>
      <xdr:row>12</xdr:row>
      <xdr:rowOff>141944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18621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18</xdr:row>
      <xdr:rowOff>4764</xdr:rowOff>
    </xdr:from>
    <xdr:to>
      <xdr:col>5</xdr:col>
      <xdr:colOff>2922</xdr:colOff>
      <xdr:row>19</xdr:row>
      <xdr:rowOff>2380</xdr:rowOff>
    </xdr:to>
    <xdr:pic>
      <xdr:nvPicPr>
        <xdr:cNvPr id="1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9389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6</xdr:row>
      <xdr:rowOff>4763</xdr:rowOff>
    </xdr:from>
    <xdr:to>
      <xdr:col>4</xdr:col>
      <xdr:colOff>762001</xdr:colOff>
      <xdr:row>6</xdr:row>
      <xdr:rowOff>137069</xdr:rowOff>
    </xdr:to>
    <xdr:pic>
      <xdr:nvPicPr>
        <xdr:cNvPr id="1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40</xdr:row>
      <xdr:rowOff>0</xdr:rowOff>
    </xdr:from>
    <xdr:to>
      <xdr:col>4</xdr:col>
      <xdr:colOff>202648</xdr:colOff>
      <xdr:row>40</xdr:row>
      <xdr:rowOff>4590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857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28</xdr:row>
      <xdr:rowOff>4774</xdr:rowOff>
    </xdr:from>
    <xdr:to>
      <xdr:col>4</xdr:col>
      <xdr:colOff>212162</xdr:colOff>
      <xdr:row>28</xdr:row>
      <xdr:rowOff>142715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148149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2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286250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19049</xdr:rowOff>
    </xdr:from>
    <xdr:to>
      <xdr:col>4</xdr:col>
      <xdr:colOff>491460</xdr:colOff>
      <xdr:row>24</xdr:row>
      <xdr:rowOff>138478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590924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26</xdr:row>
      <xdr:rowOff>2421</xdr:rowOff>
    </xdr:from>
    <xdr:to>
      <xdr:col>4</xdr:col>
      <xdr:colOff>616707</xdr:colOff>
      <xdr:row>26</xdr:row>
      <xdr:rowOff>136366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86004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16696</xdr:rowOff>
    </xdr:from>
    <xdr:to>
      <xdr:col>5</xdr:col>
      <xdr:colOff>20317</xdr:colOff>
      <xdr:row>21</xdr:row>
      <xdr:rowOff>3154</xdr:rowOff>
    </xdr:to>
    <xdr:pic>
      <xdr:nvPicPr>
        <xdr:cNvPr id="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170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30</xdr:row>
      <xdr:rowOff>40</xdr:rowOff>
    </xdr:from>
    <xdr:to>
      <xdr:col>4</xdr:col>
      <xdr:colOff>628612</xdr:colOff>
      <xdr:row>30</xdr:row>
      <xdr:rowOff>133985</xdr:rowOff>
    </xdr:to>
    <xdr:pic>
      <xdr:nvPicPr>
        <xdr:cNvPr id="2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4291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9526</xdr:rowOff>
    </xdr:from>
    <xdr:to>
      <xdr:col>4</xdr:col>
      <xdr:colOff>639358</xdr:colOff>
      <xdr:row>23</xdr:row>
      <xdr:rowOff>1</xdr:rowOff>
    </xdr:to>
    <xdr:pic>
      <xdr:nvPicPr>
        <xdr:cNvPr id="2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9565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14</xdr:row>
      <xdr:rowOff>9127</xdr:rowOff>
    </xdr:from>
    <xdr:to>
      <xdr:col>4</xdr:col>
      <xdr:colOff>623786</xdr:colOff>
      <xdr:row>15</xdr:row>
      <xdr:rowOff>197</xdr:rowOff>
    </xdr:to>
    <xdr:pic>
      <xdr:nvPicPr>
        <xdr:cNvPr id="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1522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40</xdr:rowOff>
    </xdr:from>
    <xdr:to>
      <xdr:col>4</xdr:col>
      <xdr:colOff>619087</xdr:colOff>
      <xdr:row>9</xdr:row>
      <xdr:rowOff>133985</xdr:rowOff>
    </xdr:to>
    <xdr:pic>
      <xdr:nvPicPr>
        <xdr:cNvPr id="2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2859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8</xdr:row>
      <xdr:rowOff>4789</xdr:rowOff>
    </xdr:from>
    <xdr:to>
      <xdr:col>5</xdr:col>
      <xdr:colOff>13173</xdr:colOff>
      <xdr:row>8</xdr:row>
      <xdr:rowOff>134122</xdr:rowOff>
    </xdr:to>
    <xdr:pic>
      <xdr:nvPicPr>
        <xdr:cNvPr id="2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7</xdr:row>
      <xdr:rowOff>4763</xdr:rowOff>
    </xdr:from>
    <xdr:to>
      <xdr:col>4</xdr:col>
      <xdr:colOff>763009</xdr:colOff>
      <xdr:row>7</xdr:row>
      <xdr:rowOff>138513</xdr:rowOff>
    </xdr:to>
    <xdr:pic>
      <xdr:nvPicPr>
        <xdr:cNvPr id="3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00488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10</xdr:row>
      <xdr:rowOff>0</xdr:rowOff>
    </xdr:from>
    <xdr:to>
      <xdr:col>4</xdr:col>
      <xdr:colOff>687176</xdr:colOff>
      <xdr:row>10</xdr:row>
      <xdr:rowOff>142874</xdr:rowOff>
    </xdr:to>
    <xdr:pic>
      <xdr:nvPicPr>
        <xdr:cNvPr id="3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4287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14286</xdr:rowOff>
    </xdr:from>
    <xdr:to>
      <xdr:col>4</xdr:col>
      <xdr:colOff>486697</xdr:colOff>
      <xdr:row>26</xdr:row>
      <xdr:rowOff>133715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871911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30</xdr:row>
      <xdr:rowOff>0</xdr:rowOff>
    </xdr:from>
    <xdr:to>
      <xdr:col>4</xdr:col>
      <xdr:colOff>623882</xdr:colOff>
      <xdr:row>30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572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4683</xdr:rowOff>
    </xdr:from>
    <xdr:to>
      <xdr:col>4</xdr:col>
      <xdr:colOff>614324</xdr:colOff>
      <xdr:row>28</xdr:row>
      <xdr:rowOff>138628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14805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23726</xdr:colOff>
      <xdr:row>17</xdr:row>
      <xdr:rowOff>9203</xdr:rowOff>
    </xdr:from>
    <xdr:to>
      <xdr:col>4</xdr:col>
      <xdr:colOff>619039</xdr:colOff>
      <xdr:row>18</xdr:row>
      <xdr:rowOff>273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26" y="24380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0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1522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28441</xdr:colOff>
      <xdr:row>17</xdr:row>
      <xdr:rowOff>0</xdr:rowOff>
    </xdr:from>
    <xdr:to>
      <xdr:col>4</xdr:col>
      <xdr:colOff>623754</xdr:colOff>
      <xdr:row>17</xdr:row>
      <xdr:rowOff>210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41" y="2428875"/>
          <a:ext cx="595313" cy="2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9526</xdr:rowOff>
    </xdr:from>
    <xdr:to>
      <xdr:col>4</xdr:col>
      <xdr:colOff>639358</xdr:colOff>
      <xdr:row>22</xdr:row>
      <xdr:rowOff>1</xdr:rowOff>
    </xdr:to>
    <xdr:pic>
      <xdr:nvPicPr>
        <xdr:cNvPr id="1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9901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14</xdr:row>
      <xdr:rowOff>7143</xdr:rowOff>
    </xdr:from>
    <xdr:to>
      <xdr:col>4</xdr:col>
      <xdr:colOff>871538</xdr:colOff>
      <xdr:row>16</xdr:row>
      <xdr:rowOff>12078</xdr:rowOff>
    </xdr:to>
    <xdr:pic>
      <xdr:nvPicPr>
        <xdr:cNvPr id="1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186451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30</xdr:row>
      <xdr:rowOff>4729</xdr:rowOff>
    </xdr:from>
    <xdr:to>
      <xdr:col>4</xdr:col>
      <xdr:colOff>679509</xdr:colOff>
      <xdr:row>30</xdr:row>
      <xdr:rowOff>141944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576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9411</xdr:colOff>
      <xdr:row>19</xdr:row>
      <xdr:rowOff>9492</xdr:rowOff>
    </xdr:from>
    <xdr:to>
      <xdr:col>4</xdr:col>
      <xdr:colOff>669982</xdr:colOff>
      <xdr:row>20</xdr:row>
      <xdr:rowOff>3832</xdr:rowOff>
    </xdr:to>
    <xdr:pic>
      <xdr:nvPicPr>
        <xdr:cNvPr id="1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11" y="2724117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13</xdr:row>
      <xdr:rowOff>4729</xdr:rowOff>
    </xdr:from>
    <xdr:to>
      <xdr:col>4</xdr:col>
      <xdr:colOff>669976</xdr:colOff>
      <xdr:row>13</xdr:row>
      <xdr:rowOff>141944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17192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18</xdr:row>
      <xdr:rowOff>4764</xdr:rowOff>
    </xdr:from>
    <xdr:to>
      <xdr:col>5</xdr:col>
      <xdr:colOff>2922</xdr:colOff>
      <xdr:row>19</xdr:row>
      <xdr:rowOff>2380</xdr:rowOff>
    </xdr:to>
    <xdr:pic>
      <xdr:nvPicPr>
        <xdr:cNvPr id="1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576514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23</xdr:row>
      <xdr:rowOff>0</xdr:rowOff>
    </xdr:from>
    <xdr:to>
      <xdr:col>4</xdr:col>
      <xdr:colOff>890587</xdr:colOff>
      <xdr:row>23</xdr:row>
      <xdr:rowOff>4168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7</xdr:row>
      <xdr:rowOff>4763</xdr:rowOff>
    </xdr:from>
    <xdr:to>
      <xdr:col>4</xdr:col>
      <xdr:colOff>762001</xdr:colOff>
      <xdr:row>7</xdr:row>
      <xdr:rowOff>137069</xdr:rowOff>
    </xdr:to>
    <xdr:pic>
      <xdr:nvPicPr>
        <xdr:cNvPr id="1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86201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38</xdr:row>
      <xdr:rowOff>0</xdr:rowOff>
    </xdr:from>
    <xdr:to>
      <xdr:col>4</xdr:col>
      <xdr:colOff>202648</xdr:colOff>
      <xdr:row>38</xdr:row>
      <xdr:rowOff>4590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715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4774</xdr:rowOff>
    </xdr:from>
    <xdr:to>
      <xdr:col>4</xdr:col>
      <xdr:colOff>212162</xdr:colOff>
      <xdr:row>27</xdr:row>
      <xdr:rowOff>142715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005274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28</xdr:row>
      <xdr:rowOff>0</xdr:rowOff>
    </xdr:from>
    <xdr:to>
      <xdr:col>4</xdr:col>
      <xdr:colOff>231387</xdr:colOff>
      <xdr:row>28</xdr:row>
      <xdr:rowOff>10933</xdr:rowOff>
    </xdr:to>
    <xdr:pic>
      <xdr:nvPicPr>
        <xdr:cNvPr id="2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19049</xdr:rowOff>
    </xdr:from>
    <xdr:to>
      <xdr:col>4</xdr:col>
      <xdr:colOff>491460</xdr:colOff>
      <xdr:row>23</xdr:row>
      <xdr:rowOff>138478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448049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2421</xdr:rowOff>
    </xdr:from>
    <xdr:to>
      <xdr:col>4</xdr:col>
      <xdr:colOff>616707</xdr:colOff>
      <xdr:row>25</xdr:row>
      <xdr:rowOff>136366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71717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16696</xdr:rowOff>
    </xdr:from>
    <xdr:to>
      <xdr:col>5</xdr:col>
      <xdr:colOff>20317</xdr:colOff>
      <xdr:row>21</xdr:row>
      <xdr:rowOff>3154</xdr:rowOff>
    </xdr:to>
    <xdr:pic>
      <xdr:nvPicPr>
        <xdr:cNvPr id="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741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40</xdr:rowOff>
    </xdr:from>
    <xdr:to>
      <xdr:col>4</xdr:col>
      <xdr:colOff>628612</xdr:colOff>
      <xdr:row>29</xdr:row>
      <xdr:rowOff>133985</xdr:rowOff>
    </xdr:to>
    <xdr:pic>
      <xdr:nvPicPr>
        <xdr:cNvPr id="2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2862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9526</xdr:rowOff>
    </xdr:from>
    <xdr:to>
      <xdr:col>4</xdr:col>
      <xdr:colOff>639358</xdr:colOff>
      <xdr:row>23</xdr:row>
      <xdr:rowOff>0</xdr:rowOff>
    </xdr:to>
    <xdr:pic>
      <xdr:nvPicPr>
        <xdr:cNvPr id="2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52776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15</xdr:row>
      <xdr:rowOff>9127</xdr:rowOff>
    </xdr:from>
    <xdr:to>
      <xdr:col>4</xdr:col>
      <xdr:colOff>623786</xdr:colOff>
      <xdr:row>16</xdr:row>
      <xdr:rowOff>197</xdr:rowOff>
    </xdr:to>
    <xdr:pic>
      <xdr:nvPicPr>
        <xdr:cNvPr id="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0093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10</xdr:row>
      <xdr:rowOff>40</xdr:rowOff>
    </xdr:from>
    <xdr:to>
      <xdr:col>4</xdr:col>
      <xdr:colOff>619087</xdr:colOff>
      <xdr:row>10</xdr:row>
      <xdr:rowOff>133985</xdr:rowOff>
    </xdr:to>
    <xdr:pic>
      <xdr:nvPicPr>
        <xdr:cNvPr id="2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2859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9</xdr:row>
      <xdr:rowOff>4789</xdr:rowOff>
    </xdr:from>
    <xdr:to>
      <xdr:col>5</xdr:col>
      <xdr:colOff>13173</xdr:colOff>
      <xdr:row>9</xdr:row>
      <xdr:rowOff>134122</xdr:rowOff>
    </xdr:to>
    <xdr:pic>
      <xdr:nvPicPr>
        <xdr:cNvPr id="2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8</xdr:row>
      <xdr:rowOff>4763</xdr:rowOff>
    </xdr:from>
    <xdr:to>
      <xdr:col>4</xdr:col>
      <xdr:colOff>763009</xdr:colOff>
      <xdr:row>8</xdr:row>
      <xdr:rowOff>138513</xdr:rowOff>
    </xdr:to>
    <xdr:pic>
      <xdr:nvPicPr>
        <xdr:cNvPr id="3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00488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11</xdr:row>
      <xdr:rowOff>0</xdr:rowOff>
    </xdr:from>
    <xdr:to>
      <xdr:col>4</xdr:col>
      <xdr:colOff>687176</xdr:colOff>
      <xdr:row>11</xdr:row>
      <xdr:rowOff>142874</xdr:rowOff>
    </xdr:to>
    <xdr:pic>
      <xdr:nvPicPr>
        <xdr:cNvPr id="3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4287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0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17</xdr:rowOff>
    </xdr:from>
    <xdr:to>
      <xdr:col>4</xdr:col>
      <xdr:colOff>639358</xdr:colOff>
      <xdr:row>21</xdr:row>
      <xdr:rowOff>133367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15</xdr:row>
      <xdr:rowOff>7143</xdr:rowOff>
    </xdr:from>
    <xdr:to>
      <xdr:col>4</xdr:col>
      <xdr:colOff>871538</xdr:colOff>
      <xdr:row>17</xdr:row>
      <xdr:rowOff>12078</xdr:rowOff>
    </xdr:to>
    <xdr:pic>
      <xdr:nvPicPr>
        <xdr:cNvPr id="1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00739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30</xdr:row>
      <xdr:rowOff>7125</xdr:rowOff>
    </xdr:from>
    <xdr:to>
      <xdr:col>4</xdr:col>
      <xdr:colOff>679509</xdr:colOff>
      <xdr:row>31</xdr:row>
      <xdr:rowOff>1465</xdr:rowOff>
    </xdr:to>
    <xdr:pic>
      <xdr:nvPicPr>
        <xdr:cNvPr id="1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29337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14</xdr:row>
      <xdr:rowOff>4729</xdr:rowOff>
    </xdr:from>
    <xdr:to>
      <xdr:col>4</xdr:col>
      <xdr:colOff>669976</xdr:colOff>
      <xdr:row>14</xdr:row>
      <xdr:rowOff>141944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186210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18</xdr:row>
      <xdr:rowOff>2398</xdr:rowOff>
    </xdr:from>
    <xdr:to>
      <xdr:col>5</xdr:col>
      <xdr:colOff>2922</xdr:colOff>
      <xdr:row>19</xdr:row>
      <xdr:rowOff>14</xdr:rowOff>
    </xdr:to>
    <xdr:pic>
      <xdr:nvPicPr>
        <xdr:cNvPr id="1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57414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28612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8</xdr:row>
      <xdr:rowOff>4763</xdr:rowOff>
    </xdr:from>
    <xdr:to>
      <xdr:col>4</xdr:col>
      <xdr:colOff>762001</xdr:colOff>
      <xdr:row>8</xdr:row>
      <xdr:rowOff>137069</xdr:rowOff>
    </xdr:to>
    <xdr:pic>
      <xdr:nvPicPr>
        <xdr:cNvPr id="1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000500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9540</xdr:rowOff>
    </xdr:from>
    <xdr:to>
      <xdr:col>4</xdr:col>
      <xdr:colOff>491460</xdr:colOff>
      <xdr:row>23</xdr:row>
      <xdr:rowOff>128969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4817</xdr:rowOff>
    </xdr:from>
    <xdr:to>
      <xdr:col>4</xdr:col>
      <xdr:colOff>616707</xdr:colOff>
      <xdr:row>25</xdr:row>
      <xdr:rowOff>138762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7187</xdr:rowOff>
    </xdr:from>
    <xdr:to>
      <xdr:col>5</xdr:col>
      <xdr:colOff>20317</xdr:colOff>
      <xdr:row>20</xdr:row>
      <xdr:rowOff>136520</xdr:rowOff>
    </xdr:to>
    <xdr:pic>
      <xdr:nvPicPr>
        <xdr:cNvPr id="2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133366</xdr:rowOff>
    </xdr:to>
    <xdr:pic>
      <xdr:nvPicPr>
        <xdr:cNvPr id="2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197</xdr:rowOff>
    </xdr:to>
    <xdr:pic>
      <xdr:nvPicPr>
        <xdr:cNvPr id="2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1522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11</xdr:row>
      <xdr:rowOff>40</xdr:rowOff>
    </xdr:from>
    <xdr:to>
      <xdr:col>4</xdr:col>
      <xdr:colOff>619087</xdr:colOff>
      <xdr:row>11</xdr:row>
      <xdr:rowOff>133985</xdr:rowOff>
    </xdr:to>
    <xdr:pic>
      <xdr:nvPicPr>
        <xdr:cNvPr id="2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428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10</xdr:row>
      <xdr:rowOff>4789</xdr:rowOff>
    </xdr:from>
    <xdr:to>
      <xdr:col>5</xdr:col>
      <xdr:colOff>13173</xdr:colOff>
      <xdr:row>10</xdr:row>
      <xdr:rowOff>134122</xdr:rowOff>
    </xdr:to>
    <xdr:pic>
      <xdr:nvPicPr>
        <xdr:cNvPr id="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2906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9</xdr:row>
      <xdr:rowOff>4763</xdr:rowOff>
    </xdr:from>
    <xdr:to>
      <xdr:col>4</xdr:col>
      <xdr:colOff>763009</xdr:colOff>
      <xdr:row>9</xdr:row>
      <xdr:rowOff>138513</xdr:rowOff>
    </xdr:to>
    <xdr:pic>
      <xdr:nvPicPr>
        <xdr:cNvPr id="2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14776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12</xdr:row>
      <xdr:rowOff>0</xdr:rowOff>
    </xdr:from>
    <xdr:to>
      <xdr:col>4</xdr:col>
      <xdr:colOff>687176</xdr:colOff>
      <xdr:row>12</xdr:row>
      <xdr:rowOff>142874</xdr:rowOff>
    </xdr:to>
    <xdr:pic>
      <xdr:nvPicPr>
        <xdr:cNvPr id="29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57162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19</xdr:row>
      <xdr:rowOff>7110</xdr:rowOff>
    </xdr:from>
    <xdr:to>
      <xdr:col>4</xdr:col>
      <xdr:colOff>684265</xdr:colOff>
      <xdr:row>20</xdr:row>
      <xdr:rowOff>1450</xdr:rowOff>
    </xdr:to>
    <xdr:pic>
      <xdr:nvPicPr>
        <xdr:cNvPr id="3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27217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17</xdr:rowOff>
    </xdr:from>
    <xdr:to>
      <xdr:col>4</xdr:col>
      <xdr:colOff>639358</xdr:colOff>
      <xdr:row>21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15</xdr:row>
      <xdr:rowOff>7143</xdr:rowOff>
    </xdr:from>
    <xdr:to>
      <xdr:col>4</xdr:col>
      <xdr:colOff>871538</xdr:colOff>
      <xdr:row>17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15026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30</xdr:row>
      <xdr:rowOff>7125</xdr:rowOff>
    </xdr:from>
    <xdr:to>
      <xdr:col>4</xdr:col>
      <xdr:colOff>679509</xdr:colOff>
      <xdr:row>31</xdr:row>
      <xdr:rowOff>1465</xdr:rowOff>
    </xdr:to>
    <xdr:pic>
      <xdr:nvPicPr>
        <xdr:cNvPr id="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29337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14</xdr:row>
      <xdr:rowOff>4729</xdr:rowOff>
    </xdr:from>
    <xdr:to>
      <xdr:col>4</xdr:col>
      <xdr:colOff>669976</xdr:colOff>
      <xdr:row>14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004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18</xdr:row>
      <xdr:rowOff>2398</xdr:rowOff>
    </xdr:from>
    <xdr:to>
      <xdr:col>5</xdr:col>
      <xdr:colOff>2922</xdr:colOff>
      <xdr:row>19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57414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8</xdr:row>
      <xdr:rowOff>4763</xdr:rowOff>
    </xdr:from>
    <xdr:to>
      <xdr:col>4</xdr:col>
      <xdr:colOff>762001</xdr:colOff>
      <xdr:row>8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1477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9540</xdr:rowOff>
    </xdr:from>
    <xdr:to>
      <xdr:col>4</xdr:col>
      <xdr:colOff>491460</xdr:colOff>
      <xdr:row>23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4817</xdr:rowOff>
    </xdr:from>
    <xdr:to>
      <xdr:col>4</xdr:col>
      <xdr:colOff>616707</xdr:colOff>
      <xdr:row>25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7187</xdr:rowOff>
    </xdr:from>
    <xdr:to>
      <xdr:col>5</xdr:col>
      <xdr:colOff>20317</xdr:colOff>
      <xdr:row>20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11</xdr:row>
      <xdr:rowOff>40</xdr:rowOff>
    </xdr:from>
    <xdr:to>
      <xdr:col>4</xdr:col>
      <xdr:colOff>619087</xdr:colOff>
      <xdr:row>11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571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10</xdr:row>
      <xdr:rowOff>4789</xdr:rowOff>
    </xdr:from>
    <xdr:to>
      <xdr:col>5</xdr:col>
      <xdr:colOff>13173</xdr:colOff>
      <xdr:row>10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9</xdr:row>
      <xdr:rowOff>4763</xdr:rowOff>
    </xdr:from>
    <xdr:to>
      <xdr:col>4</xdr:col>
      <xdr:colOff>763009</xdr:colOff>
      <xdr:row>9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29063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12</xdr:row>
      <xdr:rowOff>0</xdr:rowOff>
    </xdr:from>
    <xdr:to>
      <xdr:col>4</xdr:col>
      <xdr:colOff>687176</xdr:colOff>
      <xdr:row>12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714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19</xdr:row>
      <xdr:rowOff>7110</xdr:rowOff>
    </xdr:from>
    <xdr:to>
      <xdr:col>4</xdr:col>
      <xdr:colOff>684265</xdr:colOff>
      <xdr:row>20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27217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17</xdr:rowOff>
    </xdr:from>
    <xdr:to>
      <xdr:col>4</xdr:col>
      <xdr:colOff>639358</xdr:colOff>
      <xdr:row>21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15</xdr:row>
      <xdr:rowOff>7143</xdr:rowOff>
    </xdr:from>
    <xdr:to>
      <xdr:col>4</xdr:col>
      <xdr:colOff>871538</xdr:colOff>
      <xdr:row>17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15026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30</xdr:row>
      <xdr:rowOff>7125</xdr:rowOff>
    </xdr:from>
    <xdr:to>
      <xdr:col>4</xdr:col>
      <xdr:colOff>679509</xdr:colOff>
      <xdr:row>31</xdr:row>
      <xdr:rowOff>1465</xdr:rowOff>
    </xdr:to>
    <xdr:pic>
      <xdr:nvPicPr>
        <xdr:cNvPr id="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29337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14</xdr:row>
      <xdr:rowOff>4729</xdr:rowOff>
    </xdr:from>
    <xdr:to>
      <xdr:col>4</xdr:col>
      <xdr:colOff>669976</xdr:colOff>
      <xdr:row>14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004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18</xdr:row>
      <xdr:rowOff>2398</xdr:rowOff>
    </xdr:from>
    <xdr:to>
      <xdr:col>5</xdr:col>
      <xdr:colOff>2922</xdr:colOff>
      <xdr:row>19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57414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8</xdr:row>
      <xdr:rowOff>4763</xdr:rowOff>
    </xdr:from>
    <xdr:to>
      <xdr:col>4</xdr:col>
      <xdr:colOff>762001</xdr:colOff>
      <xdr:row>8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1477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9540</xdr:rowOff>
    </xdr:from>
    <xdr:to>
      <xdr:col>4</xdr:col>
      <xdr:colOff>491460</xdr:colOff>
      <xdr:row>23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4817</xdr:rowOff>
    </xdr:from>
    <xdr:to>
      <xdr:col>4</xdr:col>
      <xdr:colOff>616707</xdr:colOff>
      <xdr:row>25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7187</xdr:rowOff>
    </xdr:from>
    <xdr:to>
      <xdr:col>5</xdr:col>
      <xdr:colOff>20317</xdr:colOff>
      <xdr:row>20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11</xdr:row>
      <xdr:rowOff>40</xdr:rowOff>
    </xdr:from>
    <xdr:to>
      <xdr:col>4</xdr:col>
      <xdr:colOff>619087</xdr:colOff>
      <xdr:row>11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571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10</xdr:row>
      <xdr:rowOff>4789</xdr:rowOff>
    </xdr:from>
    <xdr:to>
      <xdr:col>5</xdr:col>
      <xdr:colOff>13173</xdr:colOff>
      <xdr:row>10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9</xdr:row>
      <xdr:rowOff>4763</xdr:rowOff>
    </xdr:from>
    <xdr:to>
      <xdr:col>4</xdr:col>
      <xdr:colOff>763009</xdr:colOff>
      <xdr:row>9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29063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12</xdr:row>
      <xdr:rowOff>0</xdr:rowOff>
    </xdr:from>
    <xdr:to>
      <xdr:col>4</xdr:col>
      <xdr:colOff>687176</xdr:colOff>
      <xdr:row>12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714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19</xdr:row>
      <xdr:rowOff>7110</xdr:rowOff>
    </xdr:from>
    <xdr:to>
      <xdr:col>4</xdr:col>
      <xdr:colOff>684265</xdr:colOff>
      <xdr:row>20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27217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17</xdr:rowOff>
    </xdr:from>
    <xdr:to>
      <xdr:col>4</xdr:col>
      <xdr:colOff>639358</xdr:colOff>
      <xdr:row>21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15</xdr:row>
      <xdr:rowOff>7143</xdr:rowOff>
    </xdr:from>
    <xdr:to>
      <xdr:col>4</xdr:col>
      <xdr:colOff>871538</xdr:colOff>
      <xdr:row>17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15026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30</xdr:row>
      <xdr:rowOff>7125</xdr:rowOff>
    </xdr:from>
    <xdr:to>
      <xdr:col>4</xdr:col>
      <xdr:colOff>679509</xdr:colOff>
      <xdr:row>31</xdr:row>
      <xdr:rowOff>1465</xdr:rowOff>
    </xdr:to>
    <xdr:pic>
      <xdr:nvPicPr>
        <xdr:cNvPr id="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29337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14</xdr:row>
      <xdr:rowOff>4729</xdr:rowOff>
    </xdr:from>
    <xdr:to>
      <xdr:col>4</xdr:col>
      <xdr:colOff>669976</xdr:colOff>
      <xdr:row>14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004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18</xdr:row>
      <xdr:rowOff>2398</xdr:rowOff>
    </xdr:from>
    <xdr:to>
      <xdr:col>5</xdr:col>
      <xdr:colOff>2922</xdr:colOff>
      <xdr:row>19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57414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8</xdr:row>
      <xdr:rowOff>4763</xdr:rowOff>
    </xdr:from>
    <xdr:to>
      <xdr:col>4</xdr:col>
      <xdr:colOff>762001</xdr:colOff>
      <xdr:row>8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1477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9540</xdr:rowOff>
    </xdr:from>
    <xdr:to>
      <xdr:col>4</xdr:col>
      <xdr:colOff>491460</xdr:colOff>
      <xdr:row>23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4817</xdr:rowOff>
    </xdr:from>
    <xdr:to>
      <xdr:col>4</xdr:col>
      <xdr:colOff>616707</xdr:colOff>
      <xdr:row>25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7187</xdr:rowOff>
    </xdr:from>
    <xdr:to>
      <xdr:col>5</xdr:col>
      <xdr:colOff>20317</xdr:colOff>
      <xdr:row>20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16</xdr:row>
      <xdr:rowOff>9127</xdr:rowOff>
    </xdr:from>
    <xdr:to>
      <xdr:col>4</xdr:col>
      <xdr:colOff>623786</xdr:colOff>
      <xdr:row>17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11</xdr:row>
      <xdr:rowOff>40</xdr:rowOff>
    </xdr:from>
    <xdr:to>
      <xdr:col>4</xdr:col>
      <xdr:colOff>619087</xdr:colOff>
      <xdr:row>11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571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10</xdr:row>
      <xdr:rowOff>4789</xdr:rowOff>
    </xdr:from>
    <xdr:to>
      <xdr:col>5</xdr:col>
      <xdr:colOff>13173</xdr:colOff>
      <xdr:row>10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9</xdr:row>
      <xdr:rowOff>4763</xdr:rowOff>
    </xdr:from>
    <xdr:to>
      <xdr:col>4</xdr:col>
      <xdr:colOff>763009</xdr:colOff>
      <xdr:row>9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29063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12</xdr:row>
      <xdr:rowOff>0</xdr:rowOff>
    </xdr:from>
    <xdr:to>
      <xdr:col>4</xdr:col>
      <xdr:colOff>687176</xdr:colOff>
      <xdr:row>12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714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19</xdr:row>
      <xdr:rowOff>7110</xdr:rowOff>
    </xdr:from>
    <xdr:to>
      <xdr:col>4</xdr:col>
      <xdr:colOff>684265</xdr:colOff>
      <xdr:row>20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27217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27</xdr:row>
      <xdr:rowOff>16682</xdr:rowOff>
    </xdr:from>
    <xdr:to>
      <xdr:col>4</xdr:col>
      <xdr:colOff>486697</xdr:colOff>
      <xdr:row>27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32</xdr:row>
      <xdr:rowOff>0</xdr:rowOff>
    </xdr:from>
    <xdr:to>
      <xdr:col>4</xdr:col>
      <xdr:colOff>623882</xdr:colOff>
      <xdr:row>32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29</xdr:row>
      <xdr:rowOff>7079</xdr:rowOff>
    </xdr:from>
    <xdr:to>
      <xdr:col>4</xdr:col>
      <xdr:colOff>614324</xdr:colOff>
      <xdr:row>29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15026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31</xdr:row>
      <xdr:rowOff>7125</xdr:rowOff>
    </xdr:from>
    <xdr:to>
      <xdr:col>4</xdr:col>
      <xdr:colOff>679509</xdr:colOff>
      <xdr:row>32</xdr:row>
      <xdr:rowOff>1465</xdr:rowOff>
    </xdr:to>
    <xdr:pic>
      <xdr:nvPicPr>
        <xdr:cNvPr id="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29337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00497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57414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1477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40</xdr:row>
      <xdr:rowOff>0</xdr:rowOff>
    </xdr:from>
    <xdr:to>
      <xdr:col>4</xdr:col>
      <xdr:colOff>202648</xdr:colOff>
      <xdr:row>40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28</xdr:row>
      <xdr:rowOff>7170</xdr:rowOff>
    </xdr:from>
    <xdr:to>
      <xdr:col>4</xdr:col>
      <xdr:colOff>212162</xdr:colOff>
      <xdr:row>29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30</xdr:row>
      <xdr:rowOff>0</xdr:rowOff>
    </xdr:from>
    <xdr:to>
      <xdr:col>4</xdr:col>
      <xdr:colOff>231387</xdr:colOff>
      <xdr:row>30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9540</xdr:rowOff>
    </xdr:from>
    <xdr:to>
      <xdr:col>4</xdr:col>
      <xdr:colOff>491460</xdr:colOff>
      <xdr:row>24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26</xdr:row>
      <xdr:rowOff>4817</xdr:rowOff>
    </xdr:from>
    <xdr:to>
      <xdr:col>4</xdr:col>
      <xdr:colOff>616707</xdr:colOff>
      <xdr:row>26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7187</xdr:rowOff>
    </xdr:from>
    <xdr:to>
      <xdr:col>5</xdr:col>
      <xdr:colOff>20317</xdr:colOff>
      <xdr:row>21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30</xdr:row>
      <xdr:rowOff>2436</xdr:rowOff>
    </xdr:from>
    <xdr:to>
      <xdr:col>4</xdr:col>
      <xdr:colOff>628612</xdr:colOff>
      <xdr:row>30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2951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571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290638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13</xdr:row>
      <xdr:rowOff>0</xdr:rowOff>
    </xdr:from>
    <xdr:to>
      <xdr:col>4</xdr:col>
      <xdr:colOff>687176</xdr:colOff>
      <xdr:row>13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1714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20</xdr:row>
      <xdr:rowOff>7110</xdr:rowOff>
    </xdr:from>
    <xdr:to>
      <xdr:col>4</xdr:col>
      <xdr:colOff>684265</xdr:colOff>
      <xdr:row>21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27217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28</xdr:row>
      <xdr:rowOff>16682</xdr:rowOff>
    </xdr:from>
    <xdr:to>
      <xdr:col>4</xdr:col>
      <xdr:colOff>486697</xdr:colOff>
      <xdr:row>28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874307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33</xdr:row>
      <xdr:rowOff>0</xdr:rowOff>
    </xdr:from>
    <xdr:to>
      <xdr:col>4</xdr:col>
      <xdr:colOff>623882</xdr:colOff>
      <xdr:row>33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572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30</xdr:row>
      <xdr:rowOff>7079</xdr:rowOff>
    </xdr:from>
    <xdr:to>
      <xdr:col>4</xdr:col>
      <xdr:colOff>614324</xdr:colOff>
      <xdr:row>30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15045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19</xdr:row>
      <xdr:rowOff>9127</xdr:rowOff>
    </xdr:from>
    <xdr:to>
      <xdr:col>4</xdr:col>
      <xdr:colOff>623786</xdr:colOff>
      <xdr:row>20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17</xdr:row>
      <xdr:rowOff>7143</xdr:rowOff>
    </xdr:from>
    <xdr:to>
      <xdr:col>4</xdr:col>
      <xdr:colOff>871538</xdr:colOff>
      <xdr:row>19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32</xdr:row>
      <xdr:rowOff>7125</xdr:rowOff>
    </xdr:from>
    <xdr:to>
      <xdr:col>4</xdr:col>
      <xdr:colOff>679509</xdr:colOff>
      <xdr:row>33</xdr:row>
      <xdr:rowOff>1465</xdr:rowOff>
    </xdr:to>
    <xdr:pic>
      <xdr:nvPicPr>
        <xdr:cNvPr id="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43625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16</xdr:row>
      <xdr:rowOff>4729</xdr:rowOff>
    </xdr:from>
    <xdr:to>
      <xdr:col>4</xdr:col>
      <xdr:colOff>669976</xdr:colOff>
      <xdr:row>16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20</xdr:row>
      <xdr:rowOff>2398</xdr:rowOff>
    </xdr:from>
    <xdr:to>
      <xdr:col>5</xdr:col>
      <xdr:colOff>2922</xdr:colOff>
      <xdr:row>21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26</xdr:row>
      <xdr:rowOff>0</xdr:rowOff>
    </xdr:from>
    <xdr:to>
      <xdr:col>4</xdr:col>
      <xdr:colOff>890587</xdr:colOff>
      <xdr:row>26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41</xdr:row>
      <xdr:rowOff>0</xdr:rowOff>
    </xdr:from>
    <xdr:to>
      <xdr:col>4</xdr:col>
      <xdr:colOff>202648</xdr:colOff>
      <xdr:row>41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715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29</xdr:row>
      <xdr:rowOff>7170</xdr:rowOff>
    </xdr:from>
    <xdr:to>
      <xdr:col>4</xdr:col>
      <xdr:colOff>212162</xdr:colOff>
      <xdr:row>30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00767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31</xdr:row>
      <xdr:rowOff>0</xdr:rowOff>
    </xdr:from>
    <xdr:to>
      <xdr:col>4</xdr:col>
      <xdr:colOff>231387</xdr:colOff>
      <xdr:row>31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286250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25</xdr:row>
      <xdr:rowOff>9540</xdr:rowOff>
    </xdr:from>
    <xdr:to>
      <xdr:col>4</xdr:col>
      <xdr:colOff>491460</xdr:colOff>
      <xdr:row>25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43854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27</xdr:row>
      <xdr:rowOff>4817</xdr:rowOff>
    </xdr:from>
    <xdr:to>
      <xdr:col>4</xdr:col>
      <xdr:colOff>616707</xdr:colOff>
      <xdr:row>27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71956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22</xdr:row>
      <xdr:rowOff>7187</xdr:rowOff>
    </xdr:from>
    <xdr:to>
      <xdr:col>5</xdr:col>
      <xdr:colOff>20317</xdr:colOff>
      <xdr:row>22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0756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31</xdr:row>
      <xdr:rowOff>2436</xdr:rowOff>
    </xdr:from>
    <xdr:to>
      <xdr:col>4</xdr:col>
      <xdr:colOff>628612</xdr:colOff>
      <xdr:row>31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28868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24</xdr:row>
      <xdr:rowOff>17</xdr:rowOff>
    </xdr:from>
    <xdr:to>
      <xdr:col>4</xdr:col>
      <xdr:colOff>639358</xdr:colOff>
      <xdr:row>24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21</xdr:row>
      <xdr:rowOff>7110</xdr:rowOff>
    </xdr:from>
    <xdr:to>
      <xdr:col>4</xdr:col>
      <xdr:colOff>684265</xdr:colOff>
      <xdr:row>22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286461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28</xdr:row>
      <xdr:rowOff>16682</xdr:rowOff>
    </xdr:from>
    <xdr:to>
      <xdr:col>4</xdr:col>
      <xdr:colOff>486697</xdr:colOff>
      <xdr:row>28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401718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33</xdr:row>
      <xdr:rowOff>0</xdr:rowOff>
    </xdr:from>
    <xdr:to>
      <xdr:col>4</xdr:col>
      <xdr:colOff>623882</xdr:colOff>
      <xdr:row>33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714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30</xdr:row>
      <xdr:rowOff>7079</xdr:rowOff>
    </xdr:from>
    <xdr:to>
      <xdr:col>4</xdr:col>
      <xdr:colOff>614324</xdr:colOff>
      <xdr:row>30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29332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19</xdr:row>
      <xdr:rowOff>9127</xdr:rowOff>
    </xdr:from>
    <xdr:to>
      <xdr:col>4</xdr:col>
      <xdr:colOff>623786</xdr:colOff>
      <xdr:row>20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72375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17</xdr:row>
      <xdr:rowOff>7143</xdr:rowOff>
    </xdr:from>
    <xdr:to>
      <xdr:col>4</xdr:col>
      <xdr:colOff>871538</xdr:colOff>
      <xdr:row>19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43601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18938</xdr:colOff>
      <xdr:row>32</xdr:row>
      <xdr:rowOff>7125</xdr:rowOff>
    </xdr:from>
    <xdr:to>
      <xdr:col>4</xdr:col>
      <xdr:colOff>679509</xdr:colOff>
      <xdr:row>33</xdr:row>
      <xdr:rowOff>1465</xdr:rowOff>
    </xdr:to>
    <xdr:pic>
      <xdr:nvPicPr>
        <xdr:cNvPr id="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19238" y="457912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16</xdr:row>
      <xdr:rowOff>4729</xdr:rowOff>
    </xdr:from>
    <xdr:to>
      <xdr:col>4</xdr:col>
      <xdr:colOff>669976</xdr:colOff>
      <xdr:row>16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290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20</xdr:row>
      <xdr:rowOff>2398</xdr:rowOff>
    </xdr:from>
    <xdr:to>
      <xdr:col>5</xdr:col>
      <xdr:colOff>2922</xdr:colOff>
      <xdr:row>21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85989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26</xdr:row>
      <xdr:rowOff>0</xdr:rowOff>
    </xdr:from>
    <xdr:to>
      <xdr:col>4</xdr:col>
      <xdr:colOff>890587</xdr:colOff>
      <xdr:row>26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71475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41</xdr:row>
      <xdr:rowOff>0</xdr:rowOff>
    </xdr:from>
    <xdr:to>
      <xdr:col>4</xdr:col>
      <xdr:colOff>202648</xdr:colOff>
      <xdr:row>41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857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29</xdr:row>
      <xdr:rowOff>7170</xdr:rowOff>
    </xdr:from>
    <xdr:to>
      <xdr:col>4</xdr:col>
      <xdr:colOff>212162</xdr:colOff>
      <xdr:row>30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15054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31</xdr:row>
      <xdr:rowOff>0</xdr:rowOff>
    </xdr:from>
    <xdr:to>
      <xdr:col>4</xdr:col>
      <xdr:colOff>231387</xdr:colOff>
      <xdr:row>31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42912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25</xdr:row>
      <xdr:rowOff>9540</xdr:rowOff>
    </xdr:from>
    <xdr:to>
      <xdr:col>4</xdr:col>
      <xdr:colOff>491460</xdr:colOff>
      <xdr:row>25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58141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27</xdr:row>
      <xdr:rowOff>4817</xdr:rowOff>
    </xdr:from>
    <xdr:to>
      <xdr:col>4</xdr:col>
      <xdr:colOff>616707</xdr:colOff>
      <xdr:row>27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86244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22</xdr:row>
      <xdr:rowOff>7187</xdr:rowOff>
    </xdr:from>
    <xdr:to>
      <xdr:col>5</xdr:col>
      <xdr:colOff>20317</xdr:colOff>
      <xdr:row>22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15043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31</xdr:row>
      <xdr:rowOff>2436</xdr:rowOff>
    </xdr:from>
    <xdr:to>
      <xdr:col>4</xdr:col>
      <xdr:colOff>628612</xdr:colOff>
      <xdr:row>31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43156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24</xdr:row>
      <xdr:rowOff>17</xdr:rowOff>
    </xdr:from>
    <xdr:to>
      <xdr:col>4</xdr:col>
      <xdr:colOff>639358</xdr:colOff>
      <xdr:row>24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42901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21</xdr:row>
      <xdr:rowOff>7110</xdr:rowOff>
    </xdr:from>
    <xdr:to>
      <xdr:col>4</xdr:col>
      <xdr:colOff>684265</xdr:colOff>
      <xdr:row>22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300748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28</xdr:row>
      <xdr:rowOff>16682</xdr:rowOff>
    </xdr:from>
    <xdr:to>
      <xdr:col>4</xdr:col>
      <xdr:colOff>486697</xdr:colOff>
      <xdr:row>28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401718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33</xdr:row>
      <xdr:rowOff>0</xdr:rowOff>
    </xdr:from>
    <xdr:to>
      <xdr:col>4</xdr:col>
      <xdr:colOff>623882</xdr:colOff>
      <xdr:row>33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714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30</xdr:row>
      <xdr:rowOff>7079</xdr:rowOff>
    </xdr:from>
    <xdr:to>
      <xdr:col>4</xdr:col>
      <xdr:colOff>614324</xdr:colOff>
      <xdr:row>30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29332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19</xdr:row>
      <xdr:rowOff>9127</xdr:rowOff>
    </xdr:from>
    <xdr:to>
      <xdr:col>4</xdr:col>
      <xdr:colOff>623786</xdr:colOff>
      <xdr:row>20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72375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17</xdr:row>
      <xdr:rowOff>7143</xdr:rowOff>
    </xdr:from>
    <xdr:to>
      <xdr:col>4</xdr:col>
      <xdr:colOff>871538</xdr:colOff>
      <xdr:row>19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43601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16</xdr:row>
      <xdr:rowOff>4729</xdr:rowOff>
    </xdr:from>
    <xdr:to>
      <xdr:col>4</xdr:col>
      <xdr:colOff>669976</xdr:colOff>
      <xdr:row>16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290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20</xdr:row>
      <xdr:rowOff>2398</xdr:rowOff>
    </xdr:from>
    <xdr:to>
      <xdr:col>5</xdr:col>
      <xdr:colOff>2922</xdr:colOff>
      <xdr:row>21</xdr:row>
      <xdr:rowOff>14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85989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26</xdr:row>
      <xdr:rowOff>0</xdr:rowOff>
    </xdr:from>
    <xdr:to>
      <xdr:col>4</xdr:col>
      <xdr:colOff>890587</xdr:colOff>
      <xdr:row>26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71475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41</xdr:row>
      <xdr:rowOff>0</xdr:rowOff>
    </xdr:from>
    <xdr:to>
      <xdr:col>4</xdr:col>
      <xdr:colOff>202648</xdr:colOff>
      <xdr:row>41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857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29</xdr:row>
      <xdr:rowOff>7170</xdr:rowOff>
    </xdr:from>
    <xdr:to>
      <xdr:col>4</xdr:col>
      <xdr:colOff>212162</xdr:colOff>
      <xdr:row>30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15054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31</xdr:row>
      <xdr:rowOff>0</xdr:rowOff>
    </xdr:from>
    <xdr:to>
      <xdr:col>4</xdr:col>
      <xdr:colOff>231387</xdr:colOff>
      <xdr:row>31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42912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25</xdr:row>
      <xdr:rowOff>9540</xdr:rowOff>
    </xdr:from>
    <xdr:to>
      <xdr:col>4</xdr:col>
      <xdr:colOff>491460</xdr:colOff>
      <xdr:row>25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58141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27</xdr:row>
      <xdr:rowOff>4817</xdr:rowOff>
    </xdr:from>
    <xdr:to>
      <xdr:col>4</xdr:col>
      <xdr:colOff>616707</xdr:colOff>
      <xdr:row>27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86244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22</xdr:row>
      <xdr:rowOff>7187</xdr:rowOff>
    </xdr:from>
    <xdr:to>
      <xdr:col>5</xdr:col>
      <xdr:colOff>20317</xdr:colOff>
      <xdr:row>22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15043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31</xdr:row>
      <xdr:rowOff>2436</xdr:rowOff>
    </xdr:from>
    <xdr:to>
      <xdr:col>4</xdr:col>
      <xdr:colOff>628612</xdr:colOff>
      <xdr:row>31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43156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24</xdr:row>
      <xdr:rowOff>17</xdr:rowOff>
    </xdr:from>
    <xdr:to>
      <xdr:col>4</xdr:col>
      <xdr:colOff>639358</xdr:colOff>
      <xdr:row>24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42901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23694</xdr:colOff>
      <xdr:row>21</xdr:row>
      <xdr:rowOff>7110</xdr:rowOff>
    </xdr:from>
    <xdr:to>
      <xdr:col>4</xdr:col>
      <xdr:colOff>684265</xdr:colOff>
      <xdr:row>22</xdr:row>
      <xdr:rowOff>1450</xdr:rowOff>
    </xdr:to>
    <xdr:pic>
      <xdr:nvPicPr>
        <xdr:cNvPr id="2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3994" y="300748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401718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714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29332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723752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17</xdr:rowOff>
    </xdr:from>
    <xdr:to>
      <xdr:col>4</xdr:col>
      <xdr:colOff>639358</xdr:colOff>
      <xdr:row>21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436018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290729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859898"/>
          <a:ext cx="893570" cy="14049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71475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857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415054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42912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9540</xdr:rowOff>
    </xdr:from>
    <xdr:to>
      <xdr:col>4</xdr:col>
      <xdr:colOff>491460</xdr:colOff>
      <xdr:row>23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58141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4817</xdr:rowOff>
    </xdr:from>
    <xdr:to>
      <xdr:col>4</xdr:col>
      <xdr:colOff>616707</xdr:colOff>
      <xdr:row>25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86244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7187</xdr:rowOff>
    </xdr:from>
    <xdr:to>
      <xdr:col>5</xdr:col>
      <xdr:colOff>20317</xdr:colOff>
      <xdr:row>20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15043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43156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42901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21</xdr:row>
      <xdr:rowOff>17</xdr:rowOff>
    </xdr:from>
    <xdr:to>
      <xdr:col>4</xdr:col>
      <xdr:colOff>639358</xdr:colOff>
      <xdr:row>21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24</xdr:row>
      <xdr:rowOff>0</xdr:rowOff>
    </xdr:from>
    <xdr:to>
      <xdr:col>4</xdr:col>
      <xdr:colOff>890587</xdr:colOff>
      <xdr:row>24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23</xdr:row>
      <xdr:rowOff>9540</xdr:rowOff>
    </xdr:from>
    <xdr:to>
      <xdr:col>4</xdr:col>
      <xdr:colOff>491460</xdr:colOff>
      <xdr:row>23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25</xdr:row>
      <xdr:rowOff>4817</xdr:rowOff>
    </xdr:from>
    <xdr:to>
      <xdr:col>4</xdr:col>
      <xdr:colOff>616707</xdr:colOff>
      <xdr:row>25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20</xdr:row>
      <xdr:rowOff>7187</xdr:rowOff>
    </xdr:from>
    <xdr:to>
      <xdr:col>5</xdr:col>
      <xdr:colOff>20317</xdr:colOff>
      <xdr:row>20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00039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429000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9540</xdr:rowOff>
    </xdr:from>
    <xdr:to>
      <xdr:col>4</xdr:col>
      <xdr:colOff>491460</xdr:colOff>
      <xdr:row>24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295665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20</xdr:row>
      <xdr:rowOff>4817</xdr:rowOff>
    </xdr:from>
    <xdr:to>
      <xdr:col>4</xdr:col>
      <xdr:colOff>616707</xdr:colOff>
      <xdr:row>20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357669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7187</xdr:rowOff>
    </xdr:from>
    <xdr:to>
      <xdr:col>5</xdr:col>
      <xdr:colOff>20317</xdr:colOff>
      <xdr:row>21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286468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9540</xdr:rowOff>
    </xdr:from>
    <xdr:to>
      <xdr:col>4</xdr:col>
      <xdr:colOff>491460</xdr:colOff>
      <xdr:row>24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43854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20</xdr:row>
      <xdr:rowOff>4817</xdr:rowOff>
    </xdr:from>
    <xdr:to>
      <xdr:col>4</xdr:col>
      <xdr:colOff>616707</xdr:colOff>
      <xdr:row>20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28623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7187</xdr:rowOff>
    </xdr:from>
    <xdr:to>
      <xdr:col>5</xdr:col>
      <xdr:colOff>20317</xdr:colOff>
      <xdr:row>21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0756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9540</xdr:rowOff>
    </xdr:from>
    <xdr:to>
      <xdr:col>4</xdr:col>
      <xdr:colOff>491460</xdr:colOff>
      <xdr:row>24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43854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20</xdr:row>
      <xdr:rowOff>4817</xdr:rowOff>
    </xdr:from>
    <xdr:to>
      <xdr:col>4</xdr:col>
      <xdr:colOff>616707</xdr:colOff>
      <xdr:row>20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28623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7187</xdr:rowOff>
    </xdr:from>
    <xdr:to>
      <xdr:col>5</xdr:col>
      <xdr:colOff>20317</xdr:colOff>
      <xdr:row>21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0756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39</xdr:row>
      <xdr:rowOff>0</xdr:rowOff>
    </xdr:from>
    <xdr:to>
      <xdr:col>4</xdr:col>
      <xdr:colOff>202648</xdr:colOff>
      <xdr:row>39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9540</xdr:rowOff>
    </xdr:from>
    <xdr:to>
      <xdr:col>4</xdr:col>
      <xdr:colOff>491460</xdr:colOff>
      <xdr:row>24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43854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20</xdr:row>
      <xdr:rowOff>4817</xdr:rowOff>
    </xdr:from>
    <xdr:to>
      <xdr:col>4</xdr:col>
      <xdr:colOff>616707</xdr:colOff>
      <xdr:row>20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28623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7187</xdr:rowOff>
    </xdr:from>
    <xdr:to>
      <xdr:col>5</xdr:col>
      <xdr:colOff>20317</xdr:colOff>
      <xdr:row>21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0756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21431</xdr:colOff>
      <xdr:row>26</xdr:row>
      <xdr:rowOff>16682</xdr:rowOff>
    </xdr:from>
    <xdr:to>
      <xdr:col>4</xdr:col>
      <xdr:colOff>486697</xdr:colOff>
      <xdr:row>26</xdr:row>
      <xdr:rowOff>136111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1731" y="3731432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19011</xdr:colOff>
      <xdr:row>28</xdr:row>
      <xdr:rowOff>7079</xdr:rowOff>
    </xdr:from>
    <xdr:to>
      <xdr:col>4</xdr:col>
      <xdr:colOff>614324</xdr:colOff>
      <xdr:row>28</xdr:row>
      <xdr:rowOff>141024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19311" y="400757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18</xdr:row>
      <xdr:rowOff>9127</xdr:rowOff>
    </xdr:from>
    <xdr:to>
      <xdr:col>4</xdr:col>
      <xdr:colOff>623786</xdr:colOff>
      <xdr:row>19</xdr:row>
      <xdr:rowOff>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580877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22</xdr:row>
      <xdr:rowOff>17</xdr:rowOff>
    </xdr:from>
    <xdr:to>
      <xdr:col>4</xdr:col>
      <xdr:colOff>639358</xdr:colOff>
      <xdr:row>22</xdr:row>
      <xdr:rowOff>133367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14326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9473</xdr:colOff>
      <xdr:row>16</xdr:row>
      <xdr:rowOff>7143</xdr:rowOff>
    </xdr:from>
    <xdr:to>
      <xdr:col>4</xdr:col>
      <xdr:colOff>871538</xdr:colOff>
      <xdr:row>18</xdr:row>
      <xdr:rowOff>12078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3" y="2293143"/>
          <a:ext cx="862065" cy="29068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9405</xdr:colOff>
      <xdr:row>15</xdr:row>
      <xdr:rowOff>4729</xdr:rowOff>
    </xdr:from>
    <xdr:to>
      <xdr:col>4</xdr:col>
      <xdr:colOff>669976</xdr:colOff>
      <xdr:row>15</xdr:row>
      <xdr:rowOff>141944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05" y="2147854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23752</xdr:colOff>
      <xdr:row>19</xdr:row>
      <xdr:rowOff>2398</xdr:rowOff>
    </xdr:from>
    <xdr:to>
      <xdr:col>5</xdr:col>
      <xdr:colOff>2922</xdr:colOff>
      <xdr:row>20</xdr:row>
      <xdr:rowOff>0</xdr:rowOff>
    </xdr:to>
    <xdr:pic>
      <xdr:nvPicPr>
        <xdr:cNvPr id="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52" y="271702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23745</xdr:colOff>
      <xdr:row>25</xdr:row>
      <xdr:rowOff>0</xdr:rowOff>
    </xdr:from>
    <xdr:to>
      <xdr:col>4</xdr:col>
      <xdr:colOff>890587</xdr:colOff>
      <xdr:row>25</xdr:row>
      <xdr:rowOff>4168</xdr:rowOff>
    </xdr:to>
    <xdr:pic>
      <xdr:nvPicPr>
        <xdr:cNvPr id="11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4045" y="3571875"/>
          <a:ext cx="866842" cy="416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19050</xdr:colOff>
      <xdr:row>9</xdr:row>
      <xdr:rowOff>4763</xdr:rowOff>
    </xdr:from>
    <xdr:to>
      <xdr:col>4</xdr:col>
      <xdr:colOff>762001</xdr:colOff>
      <xdr:row>9</xdr:row>
      <xdr:rowOff>137069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419350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40</xdr:row>
      <xdr:rowOff>0</xdr:rowOff>
    </xdr:from>
    <xdr:to>
      <xdr:col>4</xdr:col>
      <xdr:colOff>202648</xdr:colOff>
      <xdr:row>40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19329" y="5572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28543</xdr:colOff>
      <xdr:row>27</xdr:row>
      <xdr:rowOff>7170</xdr:rowOff>
    </xdr:from>
    <xdr:to>
      <xdr:col>4</xdr:col>
      <xdr:colOff>212162</xdr:colOff>
      <xdr:row>28</xdr:row>
      <xdr:rowOff>2236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2428843" y="386479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38054</xdr:colOff>
      <xdr:row>29</xdr:row>
      <xdr:rowOff>0</xdr:rowOff>
    </xdr:from>
    <xdr:to>
      <xdr:col>4</xdr:col>
      <xdr:colOff>231387</xdr:colOff>
      <xdr:row>29</xdr:row>
      <xdr:rowOff>10933</xdr:rowOff>
    </xdr:to>
    <xdr:pic>
      <xdr:nvPicPr>
        <xdr:cNvPr id="1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38354" y="4143375"/>
          <a:ext cx="193333" cy="109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26194</xdr:colOff>
      <xdr:row>24</xdr:row>
      <xdr:rowOff>9540</xdr:rowOff>
    </xdr:from>
    <xdr:to>
      <xdr:col>4</xdr:col>
      <xdr:colOff>491460</xdr:colOff>
      <xdr:row>24</xdr:row>
      <xdr:rowOff>128969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94" y="343854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21394</xdr:colOff>
      <xdr:row>20</xdr:row>
      <xdr:rowOff>4817</xdr:rowOff>
    </xdr:from>
    <xdr:to>
      <xdr:col>4</xdr:col>
      <xdr:colOff>616707</xdr:colOff>
      <xdr:row>20</xdr:row>
      <xdr:rowOff>138762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1694" y="286231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21384</xdr:colOff>
      <xdr:row>21</xdr:row>
      <xdr:rowOff>7187</xdr:rowOff>
    </xdr:from>
    <xdr:to>
      <xdr:col>5</xdr:col>
      <xdr:colOff>20317</xdr:colOff>
      <xdr:row>21</xdr:row>
      <xdr:rowOff>136520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1684" y="300756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33299</xdr:colOff>
      <xdr:row>29</xdr:row>
      <xdr:rowOff>2436</xdr:rowOff>
    </xdr:from>
    <xdr:to>
      <xdr:col>4</xdr:col>
      <xdr:colOff>628612</xdr:colOff>
      <xdr:row>29</xdr:row>
      <xdr:rowOff>136381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33599" y="414581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28429</xdr:colOff>
      <xdr:row>23</xdr:row>
      <xdr:rowOff>17</xdr:rowOff>
    </xdr:from>
    <xdr:to>
      <xdr:col>4</xdr:col>
      <xdr:colOff>639358</xdr:colOff>
      <xdr:row>23</xdr:row>
      <xdr:rowOff>133366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28729" y="328614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28473</xdr:colOff>
      <xdr:row>17</xdr:row>
      <xdr:rowOff>9127</xdr:rowOff>
    </xdr:from>
    <xdr:to>
      <xdr:col>4</xdr:col>
      <xdr:colOff>623786</xdr:colOff>
      <xdr:row>18</xdr:row>
      <xdr:rowOff>197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773" y="24380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14240</xdr:colOff>
      <xdr:row>11</xdr:row>
      <xdr:rowOff>4789</xdr:rowOff>
    </xdr:from>
    <xdr:to>
      <xdr:col>5</xdr:col>
      <xdr:colOff>13173</xdr:colOff>
      <xdr:row>11</xdr:row>
      <xdr:rowOff>134122</xdr:rowOff>
    </xdr:to>
    <xdr:pic>
      <xdr:nvPicPr>
        <xdr:cNvPr id="2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14540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7142</xdr:colOff>
      <xdr:row>24</xdr:row>
      <xdr:rowOff>11889</xdr:rowOff>
    </xdr:from>
    <xdr:to>
      <xdr:col>4</xdr:col>
      <xdr:colOff>472408</xdr:colOff>
      <xdr:row>24</xdr:row>
      <xdr:rowOff>131318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42" y="3440889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26</xdr:row>
      <xdr:rowOff>7049</xdr:rowOff>
    </xdr:from>
    <xdr:to>
      <xdr:col>4</xdr:col>
      <xdr:colOff>600035</xdr:colOff>
      <xdr:row>26</xdr:row>
      <xdr:rowOff>140994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5022" y="37217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17</xdr:row>
      <xdr:rowOff>4349</xdr:rowOff>
    </xdr:from>
    <xdr:to>
      <xdr:col>4</xdr:col>
      <xdr:colOff>604734</xdr:colOff>
      <xdr:row>17</xdr:row>
      <xdr:rowOff>138097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21" y="2433224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21</xdr:row>
      <xdr:rowOff>2</xdr:rowOff>
    </xdr:from>
    <xdr:to>
      <xdr:col>4</xdr:col>
      <xdr:colOff>620306</xdr:colOff>
      <xdr:row>21</xdr:row>
      <xdr:rowOff>133352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677" y="300037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9474</xdr:colOff>
      <xdr:row>15</xdr:row>
      <xdr:rowOff>2365</xdr:rowOff>
    </xdr:from>
    <xdr:to>
      <xdr:col>5</xdr:col>
      <xdr:colOff>0</xdr:colOff>
      <xdr:row>17</xdr:row>
      <xdr:rowOff>21751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4" y="2145490"/>
          <a:ext cx="904926" cy="30513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9463</xdr:colOff>
      <xdr:row>18</xdr:row>
      <xdr:rowOff>2383</xdr:rowOff>
    </xdr:from>
    <xdr:to>
      <xdr:col>4</xdr:col>
      <xdr:colOff>903033</xdr:colOff>
      <xdr:row>18</xdr:row>
      <xdr:rowOff>142860</xdr:rowOff>
    </xdr:to>
    <xdr:pic>
      <xdr:nvPicPr>
        <xdr:cNvPr id="9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63" y="257413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1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40</xdr:row>
      <xdr:rowOff>0</xdr:rowOff>
    </xdr:from>
    <xdr:to>
      <xdr:col>4</xdr:col>
      <xdr:colOff>202648</xdr:colOff>
      <xdr:row>40</xdr:row>
      <xdr:rowOff>4590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9329" y="5715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14254</xdr:colOff>
      <xdr:row>25</xdr:row>
      <xdr:rowOff>7140</xdr:rowOff>
    </xdr:from>
    <xdr:to>
      <xdr:col>4</xdr:col>
      <xdr:colOff>197873</xdr:colOff>
      <xdr:row>26</xdr:row>
      <xdr:rowOff>2206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4554" y="357901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11905</xdr:colOff>
      <xdr:row>23</xdr:row>
      <xdr:rowOff>9525</xdr:rowOff>
    </xdr:from>
    <xdr:to>
      <xdr:col>4</xdr:col>
      <xdr:colOff>477171</xdr:colOff>
      <xdr:row>23</xdr:row>
      <xdr:rowOff>128954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5" y="329565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19</xdr:row>
      <xdr:rowOff>4802</xdr:rowOff>
    </xdr:from>
    <xdr:to>
      <xdr:col>4</xdr:col>
      <xdr:colOff>602418</xdr:colOff>
      <xdr:row>19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7405" y="2719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20</xdr:row>
      <xdr:rowOff>7172</xdr:rowOff>
    </xdr:from>
    <xdr:to>
      <xdr:col>5</xdr:col>
      <xdr:colOff>6028</xdr:colOff>
      <xdr:row>20</xdr:row>
      <xdr:rowOff>136505</xdr:rowOff>
    </xdr:to>
    <xdr:pic>
      <xdr:nvPicPr>
        <xdr:cNvPr id="1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7395" y="2864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9484</xdr:colOff>
      <xdr:row>27</xdr:row>
      <xdr:rowOff>7169</xdr:rowOff>
    </xdr:from>
    <xdr:to>
      <xdr:col>4</xdr:col>
      <xdr:colOff>604797</xdr:colOff>
      <xdr:row>27</xdr:row>
      <xdr:rowOff>141114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84" y="386479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22</xdr:row>
      <xdr:rowOff>2</xdr:rowOff>
    </xdr:from>
    <xdr:to>
      <xdr:col>4</xdr:col>
      <xdr:colOff>620306</xdr:colOff>
      <xdr:row>22</xdr:row>
      <xdr:rowOff>133351</xdr:rowOff>
    </xdr:to>
    <xdr:pic>
      <xdr:nvPicPr>
        <xdr:cNvPr id="1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677" y="3143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15</xdr:row>
      <xdr:rowOff>142461</xdr:rowOff>
    </xdr:from>
    <xdr:to>
      <xdr:col>4</xdr:col>
      <xdr:colOff>604734</xdr:colOff>
      <xdr:row>16</xdr:row>
      <xdr:rowOff>133531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21" y="228558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4714</xdr:colOff>
      <xdr:row>11</xdr:row>
      <xdr:rowOff>4789</xdr:rowOff>
    </xdr:from>
    <xdr:to>
      <xdr:col>5</xdr:col>
      <xdr:colOff>3647</xdr:colOff>
      <xdr:row>11</xdr:row>
      <xdr:rowOff>134122</xdr:rowOff>
    </xdr:to>
    <xdr:pic>
      <xdr:nvPicPr>
        <xdr:cNvPr id="2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5014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7142</xdr:colOff>
      <xdr:row>24</xdr:row>
      <xdr:rowOff>11889</xdr:rowOff>
    </xdr:from>
    <xdr:to>
      <xdr:col>4</xdr:col>
      <xdr:colOff>472408</xdr:colOff>
      <xdr:row>24</xdr:row>
      <xdr:rowOff>131318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42" y="3440889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26</xdr:row>
      <xdr:rowOff>7049</xdr:rowOff>
    </xdr:from>
    <xdr:to>
      <xdr:col>4</xdr:col>
      <xdr:colOff>600035</xdr:colOff>
      <xdr:row>26</xdr:row>
      <xdr:rowOff>140994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5022" y="37217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17</xdr:row>
      <xdr:rowOff>4349</xdr:rowOff>
    </xdr:from>
    <xdr:to>
      <xdr:col>4</xdr:col>
      <xdr:colOff>604734</xdr:colOff>
      <xdr:row>17</xdr:row>
      <xdr:rowOff>138097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21" y="2433224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21</xdr:row>
      <xdr:rowOff>2</xdr:rowOff>
    </xdr:from>
    <xdr:to>
      <xdr:col>4</xdr:col>
      <xdr:colOff>620306</xdr:colOff>
      <xdr:row>21</xdr:row>
      <xdr:rowOff>133352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677" y="300037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9474</xdr:colOff>
      <xdr:row>15</xdr:row>
      <xdr:rowOff>2365</xdr:rowOff>
    </xdr:from>
    <xdr:to>
      <xdr:col>5</xdr:col>
      <xdr:colOff>0</xdr:colOff>
      <xdr:row>17</xdr:row>
      <xdr:rowOff>21751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4" y="2145490"/>
          <a:ext cx="904926" cy="30513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9463</xdr:colOff>
      <xdr:row>18</xdr:row>
      <xdr:rowOff>2383</xdr:rowOff>
    </xdr:from>
    <xdr:to>
      <xdr:col>4</xdr:col>
      <xdr:colOff>903033</xdr:colOff>
      <xdr:row>18</xdr:row>
      <xdr:rowOff>142860</xdr:rowOff>
    </xdr:to>
    <xdr:pic>
      <xdr:nvPicPr>
        <xdr:cNvPr id="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63" y="257413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40</xdr:row>
      <xdr:rowOff>0</xdr:rowOff>
    </xdr:from>
    <xdr:to>
      <xdr:col>4</xdr:col>
      <xdr:colOff>202648</xdr:colOff>
      <xdr:row>40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9329" y="5715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14254</xdr:colOff>
      <xdr:row>25</xdr:row>
      <xdr:rowOff>7140</xdr:rowOff>
    </xdr:from>
    <xdr:to>
      <xdr:col>4</xdr:col>
      <xdr:colOff>197873</xdr:colOff>
      <xdr:row>26</xdr:row>
      <xdr:rowOff>2206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4554" y="357901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11905</xdr:colOff>
      <xdr:row>23</xdr:row>
      <xdr:rowOff>9525</xdr:rowOff>
    </xdr:from>
    <xdr:to>
      <xdr:col>4</xdr:col>
      <xdr:colOff>477171</xdr:colOff>
      <xdr:row>23</xdr:row>
      <xdr:rowOff>128954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5" y="329565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19</xdr:row>
      <xdr:rowOff>4802</xdr:rowOff>
    </xdr:from>
    <xdr:to>
      <xdr:col>4</xdr:col>
      <xdr:colOff>602418</xdr:colOff>
      <xdr:row>19</xdr:row>
      <xdr:rowOff>138747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7405" y="2719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20</xdr:row>
      <xdr:rowOff>7172</xdr:rowOff>
    </xdr:from>
    <xdr:to>
      <xdr:col>5</xdr:col>
      <xdr:colOff>6028</xdr:colOff>
      <xdr:row>20</xdr:row>
      <xdr:rowOff>136505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7395" y="2864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9484</xdr:colOff>
      <xdr:row>27</xdr:row>
      <xdr:rowOff>7169</xdr:rowOff>
    </xdr:from>
    <xdr:to>
      <xdr:col>4</xdr:col>
      <xdr:colOff>604797</xdr:colOff>
      <xdr:row>27</xdr:row>
      <xdr:rowOff>141114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84" y="386479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22</xdr:row>
      <xdr:rowOff>2</xdr:rowOff>
    </xdr:from>
    <xdr:to>
      <xdr:col>4</xdr:col>
      <xdr:colOff>620306</xdr:colOff>
      <xdr:row>22</xdr:row>
      <xdr:rowOff>133351</xdr:rowOff>
    </xdr:to>
    <xdr:pic>
      <xdr:nvPicPr>
        <xdr:cNvPr id="1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677" y="3143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15</xdr:row>
      <xdr:rowOff>142461</xdr:rowOff>
    </xdr:from>
    <xdr:to>
      <xdr:col>4</xdr:col>
      <xdr:colOff>604734</xdr:colOff>
      <xdr:row>16</xdr:row>
      <xdr:rowOff>133531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21" y="228558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4714</xdr:colOff>
      <xdr:row>11</xdr:row>
      <xdr:rowOff>4789</xdr:rowOff>
    </xdr:from>
    <xdr:to>
      <xdr:col>5</xdr:col>
      <xdr:colOff>3647</xdr:colOff>
      <xdr:row>11</xdr:row>
      <xdr:rowOff>134122</xdr:rowOff>
    </xdr:to>
    <xdr:pic>
      <xdr:nvPicPr>
        <xdr:cNvPr id="1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5014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7142</xdr:colOff>
      <xdr:row>24</xdr:row>
      <xdr:rowOff>11889</xdr:rowOff>
    </xdr:from>
    <xdr:to>
      <xdr:col>4</xdr:col>
      <xdr:colOff>472408</xdr:colOff>
      <xdr:row>24</xdr:row>
      <xdr:rowOff>131318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42" y="3440889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28569</xdr:colOff>
      <xdr:row>31</xdr:row>
      <xdr:rowOff>0</xdr:rowOff>
    </xdr:from>
    <xdr:to>
      <xdr:col>4</xdr:col>
      <xdr:colOff>623882</xdr:colOff>
      <xdr:row>31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26</xdr:row>
      <xdr:rowOff>7049</xdr:rowOff>
    </xdr:from>
    <xdr:to>
      <xdr:col>4</xdr:col>
      <xdr:colOff>600035</xdr:colOff>
      <xdr:row>26</xdr:row>
      <xdr:rowOff>140994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5022" y="37217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17</xdr:row>
      <xdr:rowOff>4349</xdr:rowOff>
    </xdr:from>
    <xdr:to>
      <xdr:col>4</xdr:col>
      <xdr:colOff>604734</xdr:colOff>
      <xdr:row>17</xdr:row>
      <xdr:rowOff>138097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21" y="2433224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21</xdr:row>
      <xdr:rowOff>2</xdr:rowOff>
    </xdr:from>
    <xdr:to>
      <xdr:col>4</xdr:col>
      <xdr:colOff>620306</xdr:colOff>
      <xdr:row>21</xdr:row>
      <xdr:rowOff>133352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677" y="300037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9474</xdr:colOff>
      <xdr:row>15</xdr:row>
      <xdr:rowOff>2365</xdr:rowOff>
    </xdr:from>
    <xdr:to>
      <xdr:col>5</xdr:col>
      <xdr:colOff>0</xdr:colOff>
      <xdr:row>17</xdr:row>
      <xdr:rowOff>21751</xdr:rowOff>
    </xdr:to>
    <xdr:pic>
      <xdr:nvPicPr>
        <xdr:cNvPr id="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774" y="2145490"/>
          <a:ext cx="904926" cy="305136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9463</xdr:colOff>
      <xdr:row>18</xdr:row>
      <xdr:rowOff>2383</xdr:rowOff>
    </xdr:from>
    <xdr:to>
      <xdr:col>4</xdr:col>
      <xdr:colOff>903033</xdr:colOff>
      <xdr:row>18</xdr:row>
      <xdr:rowOff>142860</xdr:rowOff>
    </xdr:to>
    <xdr:pic>
      <xdr:nvPicPr>
        <xdr:cNvPr id="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763" y="257413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40</xdr:row>
      <xdr:rowOff>0</xdr:rowOff>
    </xdr:from>
    <xdr:to>
      <xdr:col>4</xdr:col>
      <xdr:colOff>202648</xdr:colOff>
      <xdr:row>40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9329" y="5715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14254</xdr:colOff>
      <xdr:row>25</xdr:row>
      <xdr:rowOff>7140</xdr:rowOff>
    </xdr:from>
    <xdr:to>
      <xdr:col>4</xdr:col>
      <xdr:colOff>197873</xdr:colOff>
      <xdr:row>26</xdr:row>
      <xdr:rowOff>2206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2414554" y="357901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11905</xdr:colOff>
      <xdr:row>23</xdr:row>
      <xdr:rowOff>9525</xdr:rowOff>
    </xdr:from>
    <xdr:to>
      <xdr:col>4</xdr:col>
      <xdr:colOff>477171</xdr:colOff>
      <xdr:row>23</xdr:row>
      <xdr:rowOff>128954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205" y="3295650"/>
          <a:ext cx="465266" cy="11942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19</xdr:row>
      <xdr:rowOff>4802</xdr:rowOff>
    </xdr:from>
    <xdr:to>
      <xdr:col>4</xdr:col>
      <xdr:colOff>602418</xdr:colOff>
      <xdr:row>19</xdr:row>
      <xdr:rowOff>138747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7405" y="2719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20</xdr:row>
      <xdr:rowOff>7172</xdr:rowOff>
    </xdr:from>
    <xdr:to>
      <xdr:col>5</xdr:col>
      <xdr:colOff>6028</xdr:colOff>
      <xdr:row>20</xdr:row>
      <xdr:rowOff>136505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7395" y="2864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22</xdr:row>
      <xdr:rowOff>2</xdr:rowOff>
    </xdr:from>
    <xdr:to>
      <xdr:col>4</xdr:col>
      <xdr:colOff>620306</xdr:colOff>
      <xdr:row>22</xdr:row>
      <xdr:rowOff>133351</xdr:rowOff>
    </xdr:to>
    <xdr:pic>
      <xdr:nvPicPr>
        <xdr:cNvPr id="1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677" y="3143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15</xdr:row>
      <xdr:rowOff>142461</xdr:rowOff>
    </xdr:from>
    <xdr:to>
      <xdr:col>4</xdr:col>
      <xdr:colOff>604734</xdr:colOff>
      <xdr:row>16</xdr:row>
      <xdr:rowOff>133531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721" y="228558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4714</xdr:colOff>
      <xdr:row>11</xdr:row>
      <xdr:rowOff>4789</xdr:rowOff>
    </xdr:from>
    <xdr:to>
      <xdr:col>5</xdr:col>
      <xdr:colOff>3647</xdr:colOff>
      <xdr:row>11</xdr:row>
      <xdr:rowOff>134122</xdr:rowOff>
    </xdr:to>
    <xdr:pic>
      <xdr:nvPicPr>
        <xdr:cNvPr id="1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5014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2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28</xdr:row>
      <xdr:rowOff>0</xdr:rowOff>
    </xdr:from>
    <xdr:to>
      <xdr:col>4</xdr:col>
      <xdr:colOff>623882</xdr:colOff>
      <xdr:row>28</xdr:row>
      <xdr:rowOff>593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44291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23</xdr:row>
      <xdr:rowOff>7049</xdr:rowOff>
    </xdr:from>
    <xdr:to>
      <xdr:col>4</xdr:col>
      <xdr:colOff>600035</xdr:colOff>
      <xdr:row>23</xdr:row>
      <xdr:rowOff>140994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37217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16</xdr:row>
      <xdr:rowOff>4349</xdr:rowOff>
    </xdr:from>
    <xdr:to>
      <xdr:col>4</xdr:col>
      <xdr:colOff>604734</xdr:colOff>
      <xdr:row>16</xdr:row>
      <xdr:rowOff>138097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9721" y="2433224"/>
          <a:ext cx="595313" cy="133748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20</xdr:row>
      <xdr:rowOff>2</xdr:rowOff>
    </xdr:from>
    <xdr:to>
      <xdr:col>4</xdr:col>
      <xdr:colOff>620306</xdr:colOff>
      <xdr:row>20</xdr:row>
      <xdr:rowOff>133352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677" y="3000377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9463</xdr:colOff>
      <xdr:row>17</xdr:row>
      <xdr:rowOff>2383</xdr:rowOff>
    </xdr:from>
    <xdr:to>
      <xdr:col>4</xdr:col>
      <xdr:colOff>903033</xdr:colOff>
      <xdr:row>17</xdr:row>
      <xdr:rowOff>142860</xdr:rowOff>
    </xdr:to>
    <xdr:pic>
      <xdr:nvPicPr>
        <xdr:cNvPr id="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63" y="2574133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37</xdr:row>
      <xdr:rowOff>0</xdr:rowOff>
    </xdr:from>
    <xdr:to>
      <xdr:col>4</xdr:col>
      <xdr:colOff>202648</xdr:colOff>
      <xdr:row>37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2419329" y="5715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14254</xdr:colOff>
      <xdr:row>22</xdr:row>
      <xdr:rowOff>7140</xdr:rowOff>
    </xdr:from>
    <xdr:to>
      <xdr:col>4</xdr:col>
      <xdr:colOff>197873</xdr:colOff>
      <xdr:row>23</xdr:row>
      <xdr:rowOff>2206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2414554" y="3579015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18</xdr:row>
      <xdr:rowOff>4802</xdr:rowOff>
    </xdr:from>
    <xdr:to>
      <xdr:col>4</xdr:col>
      <xdr:colOff>602418</xdr:colOff>
      <xdr:row>18</xdr:row>
      <xdr:rowOff>138747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719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19</xdr:row>
      <xdr:rowOff>7172</xdr:rowOff>
    </xdr:from>
    <xdr:to>
      <xdr:col>5</xdr:col>
      <xdr:colOff>6028</xdr:colOff>
      <xdr:row>19</xdr:row>
      <xdr:rowOff>136505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7395" y="2864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21</xdr:row>
      <xdr:rowOff>2</xdr:rowOff>
    </xdr:from>
    <xdr:to>
      <xdr:col>4</xdr:col>
      <xdr:colOff>620306</xdr:colOff>
      <xdr:row>21</xdr:row>
      <xdr:rowOff>133351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677" y="3143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9421</xdr:colOff>
      <xdr:row>15</xdr:row>
      <xdr:rowOff>0</xdr:rowOff>
    </xdr:from>
    <xdr:to>
      <xdr:col>4</xdr:col>
      <xdr:colOff>604734</xdr:colOff>
      <xdr:row>15</xdr:row>
      <xdr:rowOff>133531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9721" y="228558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40</xdr:rowOff>
    </xdr:from>
    <xdr:to>
      <xdr:col>4</xdr:col>
      <xdr:colOff>619087</xdr:colOff>
      <xdr:row>12</xdr:row>
      <xdr:rowOff>133985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71454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4714</xdr:colOff>
      <xdr:row>11</xdr:row>
      <xdr:rowOff>4789</xdr:rowOff>
    </xdr:from>
    <xdr:to>
      <xdr:col>5</xdr:col>
      <xdr:colOff>3647</xdr:colOff>
      <xdr:row>11</xdr:row>
      <xdr:rowOff>134122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5014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1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2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2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27</xdr:row>
      <xdr:rowOff>0</xdr:rowOff>
    </xdr:from>
    <xdr:to>
      <xdr:col>4</xdr:col>
      <xdr:colOff>623882</xdr:colOff>
      <xdr:row>27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4000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23</xdr:row>
      <xdr:rowOff>7049</xdr:rowOff>
    </xdr:from>
    <xdr:to>
      <xdr:col>4</xdr:col>
      <xdr:colOff>600035</xdr:colOff>
      <xdr:row>23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329317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20</xdr:row>
      <xdr:rowOff>2</xdr:rowOff>
    </xdr:from>
    <xdr:to>
      <xdr:col>4</xdr:col>
      <xdr:colOff>620306</xdr:colOff>
      <xdr:row>20</xdr:row>
      <xdr:rowOff>133352</xdr:rowOff>
    </xdr:to>
    <xdr:pic>
      <xdr:nvPicPr>
        <xdr:cNvPr id="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677" y="2857502"/>
          <a:ext cx="610929" cy="13335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9463</xdr:colOff>
      <xdr:row>17</xdr:row>
      <xdr:rowOff>2383</xdr:rowOff>
    </xdr:from>
    <xdr:to>
      <xdr:col>4</xdr:col>
      <xdr:colOff>903033</xdr:colOff>
      <xdr:row>17</xdr:row>
      <xdr:rowOff>142860</xdr:rowOff>
    </xdr:to>
    <xdr:pic>
      <xdr:nvPicPr>
        <xdr:cNvPr id="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9763" y="2431258"/>
          <a:ext cx="893570" cy="140477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36</xdr:row>
      <xdr:rowOff>0</xdr:rowOff>
    </xdr:from>
    <xdr:to>
      <xdr:col>4</xdr:col>
      <xdr:colOff>202648</xdr:colOff>
      <xdr:row>36</xdr:row>
      <xdr:rowOff>4590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2419329" y="5286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14254</xdr:colOff>
      <xdr:row>22</xdr:row>
      <xdr:rowOff>7140</xdr:rowOff>
    </xdr:from>
    <xdr:to>
      <xdr:col>4</xdr:col>
      <xdr:colOff>197873</xdr:colOff>
      <xdr:row>23</xdr:row>
      <xdr:rowOff>2206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2414554" y="315039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18</xdr:row>
      <xdr:rowOff>4802</xdr:rowOff>
    </xdr:from>
    <xdr:to>
      <xdr:col>4</xdr:col>
      <xdr:colOff>602418</xdr:colOff>
      <xdr:row>18</xdr:row>
      <xdr:rowOff>138747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576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19</xdr:row>
      <xdr:rowOff>7172</xdr:rowOff>
    </xdr:from>
    <xdr:to>
      <xdr:col>5</xdr:col>
      <xdr:colOff>6028</xdr:colOff>
      <xdr:row>19</xdr:row>
      <xdr:rowOff>136505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7395" y="2721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21</xdr:row>
      <xdr:rowOff>2</xdr:rowOff>
    </xdr:from>
    <xdr:to>
      <xdr:col>4</xdr:col>
      <xdr:colOff>620306</xdr:colOff>
      <xdr:row>21</xdr:row>
      <xdr:rowOff>133351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9677" y="3000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13</xdr:row>
      <xdr:rowOff>4803</xdr:rowOff>
    </xdr:from>
    <xdr:to>
      <xdr:col>4</xdr:col>
      <xdr:colOff>619087</xdr:colOff>
      <xdr:row>13</xdr:row>
      <xdr:rowOff>138748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8621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4714</xdr:colOff>
      <xdr:row>11</xdr:row>
      <xdr:rowOff>4789</xdr:rowOff>
    </xdr:from>
    <xdr:to>
      <xdr:col>5</xdr:col>
      <xdr:colOff>3647</xdr:colOff>
      <xdr:row>11</xdr:row>
      <xdr:rowOff>134122</xdr:rowOff>
    </xdr:to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5014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1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15</xdr:row>
      <xdr:rowOff>0</xdr:rowOff>
    </xdr:from>
    <xdr:to>
      <xdr:col>4</xdr:col>
      <xdr:colOff>687176</xdr:colOff>
      <xdr:row>15</xdr:row>
      <xdr:rowOff>142874</xdr:rowOff>
    </xdr:to>
    <xdr:pic>
      <xdr:nvPicPr>
        <xdr:cNvPr id="1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14</xdr:row>
      <xdr:rowOff>4789</xdr:rowOff>
    </xdr:from>
    <xdr:to>
      <xdr:col>5</xdr:col>
      <xdr:colOff>22698</xdr:colOff>
      <xdr:row>14</xdr:row>
      <xdr:rowOff>134122</xdr:rowOff>
    </xdr:to>
    <xdr:pic>
      <xdr:nvPicPr>
        <xdr:cNvPr id="1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16</xdr:row>
      <xdr:rowOff>9110</xdr:rowOff>
    </xdr:from>
    <xdr:to>
      <xdr:col>4</xdr:col>
      <xdr:colOff>669896</xdr:colOff>
      <xdr:row>17</xdr:row>
      <xdr:rowOff>3450</xdr:rowOff>
    </xdr:to>
    <xdr:pic>
      <xdr:nvPicPr>
        <xdr:cNvPr id="1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625" y="215223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9065</xdr:rowOff>
    </xdr:from>
    <xdr:to>
      <xdr:col>4</xdr:col>
      <xdr:colOff>669896</xdr:colOff>
      <xdr:row>13</xdr:row>
      <xdr:rowOff>3405</xdr:rowOff>
    </xdr:to>
    <xdr:pic>
      <xdr:nvPicPr>
        <xdr:cNvPr id="2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409625" y="172356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24</xdr:row>
      <xdr:rowOff>0</xdr:rowOff>
    </xdr:from>
    <xdr:to>
      <xdr:col>4</xdr:col>
      <xdr:colOff>623882</xdr:colOff>
      <xdr:row>24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3857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20</xdr:row>
      <xdr:rowOff>7049</xdr:rowOff>
    </xdr:from>
    <xdr:to>
      <xdr:col>4</xdr:col>
      <xdr:colOff>600035</xdr:colOff>
      <xdr:row>20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329317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33</xdr:row>
      <xdr:rowOff>0</xdr:rowOff>
    </xdr:from>
    <xdr:to>
      <xdr:col>4</xdr:col>
      <xdr:colOff>202648</xdr:colOff>
      <xdr:row>33</xdr:row>
      <xdr:rowOff>4590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5143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14254</xdr:colOff>
      <xdr:row>19</xdr:row>
      <xdr:rowOff>7140</xdr:rowOff>
    </xdr:from>
    <xdr:to>
      <xdr:col>4</xdr:col>
      <xdr:colOff>197873</xdr:colOff>
      <xdr:row>20</xdr:row>
      <xdr:rowOff>2206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4554" y="3150390"/>
          <a:ext cx="183619" cy="137941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16</xdr:row>
      <xdr:rowOff>4802</xdr:rowOff>
    </xdr:from>
    <xdr:to>
      <xdr:col>4</xdr:col>
      <xdr:colOff>602418</xdr:colOff>
      <xdr:row>16</xdr:row>
      <xdr:rowOff>138747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576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17</xdr:row>
      <xdr:rowOff>7172</xdr:rowOff>
    </xdr:from>
    <xdr:to>
      <xdr:col>5</xdr:col>
      <xdr:colOff>6028</xdr:colOff>
      <xdr:row>17</xdr:row>
      <xdr:rowOff>136505</xdr:rowOff>
    </xdr:to>
    <xdr:pic>
      <xdr:nvPicPr>
        <xdr:cNvPr id="1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721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18</xdr:row>
      <xdr:rowOff>2</xdr:rowOff>
    </xdr:from>
    <xdr:to>
      <xdr:col>4</xdr:col>
      <xdr:colOff>620306</xdr:colOff>
      <xdr:row>18</xdr:row>
      <xdr:rowOff>133351</xdr:rowOff>
    </xdr:to>
    <xdr:pic>
      <xdr:nvPicPr>
        <xdr:cNvPr id="1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3000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12</xdr:row>
      <xdr:rowOff>4803</xdr:rowOff>
    </xdr:from>
    <xdr:to>
      <xdr:col>4</xdr:col>
      <xdr:colOff>619087</xdr:colOff>
      <xdr:row>12</xdr:row>
      <xdr:rowOff>138748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8621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23671</xdr:colOff>
      <xdr:row>10</xdr:row>
      <xdr:rowOff>4763</xdr:rowOff>
    </xdr:from>
    <xdr:to>
      <xdr:col>4</xdr:col>
      <xdr:colOff>763009</xdr:colOff>
      <xdr:row>10</xdr:row>
      <xdr:rowOff>138513</xdr:rowOff>
    </xdr:to>
    <xdr:pic>
      <xdr:nvPicPr>
        <xdr:cNvPr id="1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23971" y="1433513"/>
          <a:ext cx="739338" cy="133750"/>
        </a:xfrm>
        <a:prstGeom prst="rect">
          <a:avLst/>
        </a:prstGeom>
        <a:noFill/>
      </xdr:spPr>
    </xdr:pic>
    <xdr:clientData/>
  </xdr:twoCellAnchor>
  <xdr:twoCellAnchor>
    <xdr:from>
      <xdr:col>4</xdr:col>
      <xdr:colOff>18985</xdr:colOff>
      <xdr:row>14</xdr:row>
      <xdr:rowOff>0</xdr:rowOff>
    </xdr:from>
    <xdr:to>
      <xdr:col>4</xdr:col>
      <xdr:colOff>687176</xdr:colOff>
      <xdr:row>14</xdr:row>
      <xdr:rowOff>142874</xdr:rowOff>
    </xdr:to>
    <xdr:pic>
      <xdr:nvPicPr>
        <xdr:cNvPr id="1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19285" y="214312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13</xdr:row>
      <xdr:rowOff>4789</xdr:rowOff>
    </xdr:from>
    <xdr:to>
      <xdr:col>5</xdr:col>
      <xdr:colOff>22698</xdr:colOff>
      <xdr:row>13</xdr:row>
      <xdr:rowOff>134122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0050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15</xdr:row>
      <xdr:rowOff>9110</xdr:rowOff>
    </xdr:from>
    <xdr:to>
      <xdr:col>4</xdr:col>
      <xdr:colOff>669896</xdr:colOff>
      <xdr:row>16</xdr:row>
      <xdr:rowOff>0</xdr:rowOff>
    </xdr:to>
    <xdr:pic>
      <xdr:nvPicPr>
        <xdr:cNvPr id="17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9625" y="229511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11</xdr:row>
      <xdr:rowOff>9065</xdr:rowOff>
    </xdr:from>
    <xdr:to>
      <xdr:col>4</xdr:col>
      <xdr:colOff>669896</xdr:colOff>
      <xdr:row>12</xdr:row>
      <xdr:rowOff>3405</xdr:rowOff>
    </xdr:to>
    <xdr:pic>
      <xdr:nvPicPr>
        <xdr:cNvPr id="1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409625" y="172356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22</xdr:row>
      <xdr:rowOff>0</xdr:rowOff>
    </xdr:from>
    <xdr:to>
      <xdr:col>4</xdr:col>
      <xdr:colOff>623882</xdr:colOff>
      <xdr:row>22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3429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18</xdr:row>
      <xdr:rowOff>7049</xdr:rowOff>
    </xdr:from>
    <xdr:to>
      <xdr:col>4</xdr:col>
      <xdr:colOff>600035</xdr:colOff>
      <xdr:row>18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8645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9</xdr:row>
      <xdr:rowOff>4763</xdr:rowOff>
    </xdr:from>
    <xdr:to>
      <xdr:col>4</xdr:col>
      <xdr:colOff>752475</xdr:colOff>
      <xdr:row>9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31</xdr:row>
      <xdr:rowOff>0</xdr:rowOff>
    </xdr:from>
    <xdr:to>
      <xdr:col>4</xdr:col>
      <xdr:colOff>202648</xdr:colOff>
      <xdr:row>31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714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15</xdr:row>
      <xdr:rowOff>4802</xdr:rowOff>
    </xdr:from>
    <xdr:to>
      <xdr:col>4</xdr:col>
      <xdr:colOff>602418</xdr:colOff>
      <xdr:row>15</xdr:row>
      <xdr:rowOff>138747</xdr:rowOff>
    </xdr:to>
    <xdr:pic>
      <xdr:nvPicPr>
        <xdr:cNvPr id="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2908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16</xdr:row>
      <xdr:rowOff>7172</xdr:rowOff>
    </xdr:from>
    <xdr:to>
      <xdr:col>5</xdr:col>
      <xdr:colOff>6028</xdr:colOff>
      <xdr:row>16</xdr:row>
      <xdr:rowOff>136505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4360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17</xdr:row>
      <xdr:rowOff>2</xdr:rowOff>
    </xdr:from>
    <xdr:to>
      <xdr:col>4</xdr:col>
      <xdr:colOff>620306</xdr:colOff>
      <xdr:row>17</xdr:row>
      <xdr:rowOff>133351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5717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11</xdr:row>
      <xdr:rowOff>4803</xdr:rowOff>
    </xdr:from>
    <xdr:to>
      <xdr:col>4</xdr:col>
      <xdr:colOff>619087</xdr:colOff>
      <xdr:row>11</xdr:row>
      <xdr:rowOff>138748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71930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13</xdr:row>
      <xdr:rowOff>0</xdr:rowOff>
    </xdr:from>
    <xdr:to>
      <xdr:col>4</xdr:col>
      <xdr:colOff>687176</xdr:colOff>
      <xdr:row>13</xdr:row>
      <xdr:rowOff>142874</xdr:rowOff>
    </xdr:to>
    <xdr:pic>
      <xdr:nvPicPr>
        <xdr:cNvPr id="12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200025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12</xdr:row>
      <xdr:rowOff>4789</xdr:rowOff>
    </xdr:from>
    <xdr:to>
      <xdr:col>5</xdr:col>
      <xdr:colOff>22698</xdr:colOff>
      <xdr:row>12</xdr:row>
      <xdr:rowOff>134122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86216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14</xdr:row>
      <xdr:rowOff>9110</xdr:rowOff>
    </xdr:from>
    <xdr:to>
      <xdr:col>4</xdr:col>
      <xdr:colOff>669896</xdr:colOff>
      <xdr:row>15</xdr:row>
      <xdr:rowOff>0</xdr:rowOff>
    </xdr:to>
    <xdr:pic>
      <xdr:nvPicPr>
        <xdr:cNvPr id="1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2152235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10</xdr:row>
      <xdr:rowOff>9065</xdr:rowOff>
    </xdr:from>
    <xdr:to>
      <xdr:col>4</xdr:col>
      <xdr:colOff>669896</xdr:colOff>
      <xdr:row>11</xdr:row>
      <xdr:rowOff>3405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58069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21</xdr:row>
      <xdr:rowOff>0</xdr:rowOff>
    </xdr:from>
    <xdr:to>
      <xdr:col>4</xdr:col>
      <xdr:colOff>623882</xdr:colOff>
      <xdr:row>21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31432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17</xdr:row>
      <xdr:rowOff>7049</xdr:rowOff>
    </xdr:from>
    <xdr:to>
      <xdr:col>4</xdr:col>
      <xdr:colOff>600035</xdr:colOff>
      <xdr:row>17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57879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8</xdr:row>
      <xdr:rowOff>4763</xdr:rowOff>
    </xdr:from>
    <xdr:to>
      <xdr:col>4</xdr:col>
      <xdr:colOff>752475</xdr:colOff>
      <xdr:row>8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290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30</xdr:row>
      <xdr:rowOff>0</xdr:rowOff>
    </xdr:from>
    <xdr:to>
      <xdr:col>4</xdr:col>
      <xdr:colOff>202648</xdr:colOff>
      <xdr:row>30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429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14</xdr:row>
      <xdr:rowOff>4802</xdr:rowOff>
    </xdr:from>
    <xdr:to>
      <xdr:col>4</xdr:col>
      <xdr:colOff>602418</xdr:colOff>
      <xdr:row>14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1479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15</xdr:row>
      <xdr:rowOff>7172</xdr:rowOff>
    </xdr:from>
    <xdr:to>
      <xdr:col>5</xdr:col>
      <xdr:colOff>6028</xdr:colOff>
      <xdr:row>15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2931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16</xdr:row>
      <xdr:rowOff>2</xdr:rowOff>
    </xdr:from>
    <xdr:to>
      <xdr:col>4</xdr:col>
      <xdr:colOff>620306</xdr:colOff>
      <xdr:row>16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4288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10</xdr:row>
      <xdr:rowOff>4803</xdr:rowOff>
    </xdr:from>
    <xdr:to>
      <xdr:col>4</xdr:col>
      <xdr:colOff>619087</xdr:colOff>
      <xdr:row>10</xdr:row>
      <xdr:rowOff>138748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57642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12</xdr:row>
      <xdr:rowOff>0</xdr:rowOff>
    </xdr:from>
    <xdr:to>
      <xdr:col>4</xdr:col>
      <xdr:colOff>687176</xdr:colOff>
      <xdr:row>12</xdr:row>
      <xdr:rowOff>142874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185737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11</xdr:row>
      <xdr:rowOff>4789</xdr:rowOff>
    </xdr:from>
    <xdr:to>
      <xdr:col>5</xdr:col>
      <xdr:colOff>22698</xdr:colOff>
      <xdr:row>11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719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13</xdr:row>
      <xdr:rowOff>9110</xdr:rowOff>
    </xdr:from>
    <xdr:to>
      <xdr:col>4</xdr:col>
      <xdr:colOff>669896</xdr:colOff>
      <xdr:row>14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200936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9065</xdr:rowOff>
    </xdr:from>
    <xdr:to>
      <xdr:col>4</xdr:col>
      <xdr:colOff>669896</xdr:colOff>
      <xdr:row>10</xdr:row>
      <xdr:rowOff>3405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43781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21</xdr:row>
      <xdr:rowOff>0</xdr:rowOff>
    </xdr:from>
    <xdr:to>
      <xdr:col>4</xdr:col>
      <xdr:colOff>623882</xdr:colOff>
      <xdr:row>21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30003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17</xdr:row>
      <xdr:rowOff>7049</xdr:rowOff>
    </xdr:from>
    <xdr:to>
      <xdr:col>4</xdr:col>
      <xdr:colOff>600035</xdr:colOff>
      <xdr:row>17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43592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8</xdr:row>
      <xdr:rowOff>4763</xdr:rowOff>
    </xdr:from>
    <xdr:to>
      <xdr:col>4</xdr:col>
      <xdr:colOff>752475</xdr:colOff>
      <xdr:row>8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1477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30</xdr:row>
      <xdr:rowOff>0</xdr:rowOff>
    </xdr:from>
    <xdr:to>
      <xdr:col>4</xdr:col>
      <xdr:colOff>202648</xdr:colOff>
      <xdr:row>30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286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14</xdr:row>
      <xdr:rowOff>4802</xdr:rowOff>
    </xdr:from>
    <xdr:to>
      <xdr:col>4</xdr:col>
      <xdr:colOff>602418</xdr:colOff>
      <xdr:row>14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005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15</xdr:row>
      <xdr:rowOff>7172</xdr:rowOff>
    </xdr:from>
    <xdr:to>
      <xdr:col>5</xdr:col>
      <xdr:colOff>6028</xdr:colOff>
      <xdr:row>15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150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16</xdr:row>
      <xdr:rowOff>2</xdr:rowOff>
    </xdr:from>
    <xdr:to>
      <xdr:col>4</xdr:col>
      <xdr:colOff>620306</xdr:colOff>
      <xdr:row>16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286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10</xdr:row>
      <xdr:rowOff>4803</xdr:rowOff>
    </xdr:from>
    <xdr:to>
      <xdr:col>4</xdr:col>
      <xdr:colOff>619087</xdr:colOff>
      <xdr:row>10</xdr:row>
      <xdr:rowOff>138748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4335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12</xdr:row>
      <xdr:rowOff>0</xdr:rowOff>
    </xdr:from>
    <xdr:to>
      <xdr:col>4</xdr:col>
      <xdr:colOff>687176</xdr:colOff>
      <xdr:row>12</xdr:row>
      <xdr:rowOff>142874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1714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11</xdr:row>
      <xdr:rowOff>4789</xdr:rowOff>
    </xdr:from>
    <xdr:to>
      <xdr:col>5</xdr:col>
      <xdr:colOff>22698</xdr:colOff>
      <xdr:row>11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13</xdr:row>
      <xdr:rowOff>9110</xdr:rowOff>
    </xdr:from>
    <xdr:to>
      <xdr:col>4</xdr:col>
      <xdr:colOff>669896</xdr:colOff>
      <xdr:row>14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866485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9065</xdr:rowOff>
    </xdr:from>
    <xdr:to>
      <xdr:col>4</xdr:col>
      <xdr:colOff>669896</xdr:colOff>
      <xdr:row>10</xdr:row>
      <xdr:rowOff>3405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29494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20</xdr:row>
      <xdr:rowOff>0</xdr:rowOff>
    </xdr:from>
    <xdr:to>
      <xdr:col>4</xdr:col>
      <xdr:colOff>623882</xdr:colOff>
      <xdr:row>20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30003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16</xdr:row>
      <xdr:rowOff>7049</xdr:rowOff>
    </xdr:from>
    <xdr:to>
      <xdr:col>4</xdr:col>
      <xdr:colOff>600035</xdr:colOff>
      <xdr:row>16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435924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147763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29</xdr:row>
      <xdr:rowOff>0</xdr:rowOff>
    </xdr:from>
    <xdr:to>
      <xdr:col>4</xdr:col>
      <xdr:colOff>202648</xdr:colOff>
      <xdr:row>29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286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005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150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286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4803</xdr:rowOff>
    </xdr:from>
    <xdr:to>
      <xdr:col>4</xdr:col>
      <xdr:colOff>619087</xdr:colOff>
      <xdr:row>9</xdr:row>
      <xdr:rowOff>138748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433553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11</xdr:row>
      <xdr:rowOff>0</xdr:rowOff>
    </xdr:from>
    <xdr:to>
      <xdr:col>4</xdr:col>
      <xdr:colOff>687176</xdr:colOff>
      <xdr:row>11</xdr:row>
      <xdr:rowOff>142874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1714500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10</xdr:row>
      <xdr:rowOff>4789</xdr:rowOff>
    </xdr:from>
    <xdr:to>
      <xdr:col>5</xdr:col>
      <xdr:colOff>22698</xdr:colOff>
      <xdr:row>10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576414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866485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8</xdr:row>
      <xdr:rowOff>9065</xdr:rowOff>
    </xdr:from>
    <xdr:to>
      <xdr:col>4</xdr:col>
      <xdr:colOff>669896</xdr:colOff>
      <xdr:row>9</xdr:row>
      <xdr:rowOff>3405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294940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20</xdr:row>
      <xdr:rowOff>0</xdr:rowOff>
    </xdr:from>
    <xdr:to>
      <xdr:col>4</xdr:col>
      <xdr:colOff>623882</xdr:colOff>
      <xdr:row>20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857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16</xdr:row>
      <xdr:rowOff>7049</xdr:rowOff>
    </xdr:from>
    <xdr:to>
      <xdr:col>4</xdr:col>
      <xdr:colOff>600035</xdr:colOff>
      <xdr:row>16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2930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29</xdr:row>
      <xdr:rowOff>0</xdr:rowOff>
    </xdr:from>
    <xdr:to>
      <xdr:col>4</xdr:col>
      <xdr:colOff>202648</xdr:colOff>
      <xdr:row>29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143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4803</xdr:rowOff>
    </xdr:from>
    <xdr:to>
      <xdr:col>4</xdr:col>
      <xdr:colOff>619087</xdr:colOff>
      <xdr:row>9</xdr:row>
      <xdr:rowOff>138748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2906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11</xdr:row>
      <xdr:rowOff>0</xdr:rowOff>
    </xdr:from>
    <xdr:to>
      <xdr:col>4</xdr:col>
      <xdr:colOff>687176</xdr:colOff>
      <xdr:row>11</xdr:row>
      <xdr:rowOff>142874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157162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10</xdr:row>
      <xdr:rowOff>4789</xdr:rowOff>
    </xdr:from>
    <xdr:to>
      <xdr:col>5</xdr:col>
      <xdr:colOff>22698</xdr:colOff>
      <xdr:row>10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8</xdr:row>
      <xdr:rowOff>9065</xdr:rowOff>
    </xdr:from>
    <xdr:to>
      <xdr:col>4</xdr:col>
      <xdr:colOff>669896</xdr:colOff>
      <xdr:row>9</xdr:row>
      <xdr:rowOff>3405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15206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20</xdr:row>
      <xdr:rowOff>0</xdr:rowOff>
    </xdr:from>
    <xdr:to>
      <xdr:col>4</xdr:col>
      <xdr:colOff>623882</xdr:colOff>
      <xdr:row>20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857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16</xdr:row>
      <xdr:rowOff>7049</xdr:rowOff>
    </xdr:from>
    <xdr:to>
      <xdr:col>4</xdr:col>
      <xdr:colOff>600035</xdr:colOff>
      <xdr:row>16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2930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29</xdr:row>
      <xdr:rowOff>0</xdr:rowOff>
    </xdr:from>
    <xdr:to>
      <xdr:col>4</xdr:col>
      <xdr:colOff>202648</xdr:colOff>
      <xdr:row>29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143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4803</xdr:rowOff>
    </xdr:from>
    <xdr:to>
      <xdr:col>4</xdr:col>
      <xdr:colOff>619087</xdr:colOff>
      <xdr:row>9</xdr:row>
      <xdr:rowOff>138748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2906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11</xdr:row>
      <xdr:rowOff>0</xdr:rowOff>
    </xdr:from>
    <xdr:to>
      <xdr:col>4</xdr:col>
      <xdr:colOff>687176</xdr:colOff>
      <xdr:row>11</xdr:row>
      <xdr:rowOff>142874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157162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10</xdr:row>
      <xdr:rowOff>4789</xdr:rowOff>
    </xdr:from>
    <xdr:to>
      <xdr:col>5</xdr:col>
      <xdr:colOff>22698</xdr:colOff>
      <xdr:row>10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8</xdr:row>
      <xdr:rowOff>9065</xdr:rowOff>
    </xdr:from>
    <xdr:to>
      <xdr:col>4</xdr:col>
      <xdr:colOff>669896</xdr:colOff>
      <xdr:row>9</xdr:row>
      <xdr:rowOff>3405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15206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20</xdr:row>
      <xdr:rowOff>0</xdr:rowOff>
    </xdr:from>
    <xdr:to>
      <xdr:col>4</xdr:col>
      <xdr:colOff>623882</xdr:colOff>
      <xdr:row>20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857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4722</xdr:colOff>
      <xdr:row>16</xdr:row>
      <xdr:rowOff>7049</xdr:rowOff>
    </xdr:from>
    <xdr:to>
      <xdr:col>4</xdr:col>
      <xdr:colOff>600035</xdr:colOff>
      <xdr:row>16</xdr:row>
      <xdr:rowOff>140994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5022" y="2293049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29</xdr:row>
      <xdr:rowOff>0</xdr:rowOff>
    </xdr:from>
    <xdr:to>
      <xdr:col>4</xdr:col>
      <xdr:colOff>202648</xdr:colOff>
      <xdr:row>29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143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23774</xdr:colOff>
      <xdr:row>9</xdr:row>
      <xdr:rowOff>4803</xdr:rowOff>
    </xdr:from>
    <xdr:to>
      <xdr:col>4</xdr:col>
      <xdr:colOff>619087</xdr:colOff>
      <xdr:row>9</xdr:row>
      <xdr:rowOff>138748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4074" y="1290678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18985</xdr:colOff>
      <xdr:row>11</xdr:row>
      <xdr:rowOff>0</xdr:rowOff>
    </xdr:from>
    <xdr:to>
      <xdr:col>4</xdr:col>
      <xdr:colOff>687176</xdr:colOff>
      <xdr:row>11</xdr:row>
      <xdr:rowOff>142874</xdr:rowOff>
    </xdr:to>
    <xdr:pic>
      <xdr:nvPicPr>
        <xdr:cNvPr id="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19285" y="1571625"/>
          <a:ext cx="668191" cy="14287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10</xdr:row>
      <xdr:rowOff>4789</xdr:rowOff>
    </xdr:from>
    <xdr:to>
      <xdr:col>5</xdr:col>
      <xdr:colOff>22698</xdr:colOff>
      <xdr:row>10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8</xdr:row>
      <xdr:rowOff>9065</xdr:rowOff>
    </xdr:from>
    <xdr:to>
      <xdr:col>4</xdr:col>
      <xdr:colOff>669896</xdr:colOff>
      <xdr:row>9</xdr:row>
      <xdr:rowOff>3405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625" y="1152065"/>
          <a:ext cx="660571" cy="13721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857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143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433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1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57597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723875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5" name="14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4</xdr:col>
      <xdr:colOff>19029</xdr:colOff>
      <xdr:row>28</xdr:row>
      <xdr:rowOff>0</xdr:rowOff>
    </xdr:from>
    <xdr:to>
      <xdr:col>4</xdr:col>
      <xdr:colOff>202648</xdr:colOff>
      <xdr:row>28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419329" y="4000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19</xdr:row>
      <xdr:rowOff>0</xdr:rowOff>
    </xdr:from>
    <xdr:to>
      <xdr:col>4</xdr:col>
      <xdr:colOff>623882</xdr:colOff>
      <xdr:row>19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7</xdr:row>
      <xdr:rowOff>4763</xdr:rowOff>
    </xdr:from>
    <xdr:to>
      <xdr:col>4</xdr:col>
      <xdr:colOff>752475</xdr:colOff>
      <xdr:row>7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27</xdr:row>
      <xdr:rowOff>0</xdr:rowOff>
    </xdr:from>
    <xdr:to>
      <xdr:col>5</xdr:col>
      <xdr:colOff>202648</xdr:colOff>
      <xdr:row>27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13</xdr:row>
      <xdr:rowOff>4802</xdr:rowOff>
    </xdr:from>
    <xdr:to>
      <xdr:col>4</xdr:col>
      <xdr:colOff>602418</xdr:colOff>
      <xdr:row>13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14</xdr:row>
      <xdr:rowOff>7172</xdr:rowOff>
    </xdr:from>
    <xdr:to>
      <xdr:col>5</xdr:col>
      <xdr:colOff>6028</xdr:colOff>
      <xdr:row>14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15</xdr:row>
      <xdr:rowOff>2</xdr:rowOff>
    </xdr:from>
    <xdr:to>
      <xdr:col>4</xdr:col>
      <xdr:colOff>620306</xdr:colOff>
      <xdr:row>15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8</xdr:row>
      <xdr:rowOff>4789</xdr:rowOff>
    </xdr:from>
    <xdr:to>
      <xdr:col>5</xdr:col>
      <xdr:colOff>22698</xdr:colOff>
      <xdr:row>8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12</xdr:row>
      <xdr:rowOff>9110</xdr:rowOff>
    </xdr:from>
    <xdr:to>
      <xdr:col>4</xdr:col>
      <xdr:colOff>669896</xdr:colOff>
      <xdr:row>13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9</xdr:row>
      <xdr:rowOff>4347</xdr:rowOff>
    </xdr:from>
    <xdr:to>
      <xdr:col>4</xdr:col>
      <xdr:colOff>669896</xdr:colOff>
      <xdr:row>9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11</xdr:row>
      <xdr:rowOff>9375</xdr:rowOff>
    </xdr:from>
    <xdr:to>
      <xdr:col>4</xdr:col>
      <xdr:colOff>904875</xdr:colOff>
      <xdr:row>11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10</xdr:row>
      <xdr:rowOff>1950</xdr:rowOff>
    </xdr:from>
    <xdr:to>
      <xdr:col>5</xdr:col>
      <xdr:colOff>66636</xdr:colOff>
      <xdr:row>11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4</xdr:col>
      <xdr:colOff>913333</xdr:colOff>
      <xdr:row>27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29</xdr:row>
      <xdr:rowOff>9527</xdr:rowOff>
    </xdr:from>
    <xdr:to>
      <xdr:col>4</xdr:col>
      <xdr:colOff>639356</xdr:colOff>
      <xdr:row>30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18</xdr:row>
      <xdr:rowOff>0</xdr:rowOff>
    </xdr:from>
    <xdr:to>
      <xdr:col>4</xdr:col>
      <xdr:colOff>623882</xdr:colOff>
      <xdr:row>18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71462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0048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26</xdr:row>
      <xdr:rowOff>0</xdr:rowOff>
    </xdr:from>
    <xdr:to>
      <xdr:col>5</xdr:col>
      <xdr:colOff>202648</xdr:colOff>
      <xdr:row>26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857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12</xdr:row>
      <xdr:rowOff>4802</xdr:rowOff>
    </xdr:from>
    <xdr:to>
      <xdr:col>4</xdr:col>
      <xdr:colOff>602418</xdr:colOff>
      <xdr:row>12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862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13</xdr:row>
      <xdr:rowOff>7172</xdr:rowOff>
    </xdr:from>
    <xdr:to>
      <xdr:col>5</xdr:col>
      <xdr:colOff>6028</xdr:colOff>
      <xdr:row>13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2007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14</xdr:row>
      <xdr:rowOff>2</xdr:rowOff>
    </xdr:from>
    <xdr:to>
      <xdr:col>4</xdr:col>
      <xdr:colOff>620306</xdr:colOff>
      <xdr:row>14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143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11477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11</xdr:row>
      <xdr:rowOff>9110</xdr:rowOff>
    </xdr:from>
    <xdr:to>
      <xdr:col>4</xdr:col>
      <xdr:colOff>669896</xdr:colOff>
      <xdr:row>12</xdr:row>
      <xdr:rowOff>0</xdr:rowOff>
    </xdr:to>
    <xdr:pic>
      <xdr:nvPicPr>
        <xdr:cNvPr id="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723610"/>
          <a:ext cx="660571" cy="13376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9325</xdr:colOff>
      <xdr:row>8</xdr:row>
      <xdr:rowOff>4347</xdr:rowOff>
    </xdr:from>
    <xdr:to>
      <xdr:col>4</xdr:col>
      <xdr:colOff>669896</xdr:colOff>
      <xdr:row>8</xdr:row>
      <xdr:rowOff>138157</xdr:rowOff>
    </xdr:to>
    <xdr:pic>
      <xdr:nvPicPr>
        <xdr:cNvPr id="1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625" y="1290222"/>
          <a:ext cx="660571" cy="13381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10</xdr:row>
      <xdr:rowOff>9375</xdr:rowOff>
    </xdr:from>
    <xdr:to>
      <xdr:col>4</xdr:col>
      <xdr:colOff>904875</xdr:colOff>
      <xdr:row>10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409826" y="158100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9</xdr:row>
      <xdr:rowOff>1950</xdr:rowOff>
    </xdr:from>
    <xdr:to>
      <xdr:col>5</xdr:col>
      <xdr:colOff>66636</xdr:colOff>
      <xdr:row>10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405025" y="143070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26</xdr:row>
      <xdr:rowOff>0</xdr:rowOff>
    </xdr:from>
    <xdr:to>
      <xdr:col>4</xdr:col>
      <xdr:colOff>913333</xdr:colOff>
      <xdr:row>26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85762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28</xdr:row>
      <xdr:rowOff>9527</xdr:rowOff>
    </xdr:from>
    <xdr:to>
      <xdr:col>4</xdr:col>
      <xdr:colOff>639356</xdr:colOff>
      <xdr:row>29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1529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16</xdr:row>
      <xdr:rowOff>0</xdr:rowOff>
    </xdr:from>
    <xdr:to>
      <xdr:col>4</xdr:col>
      <xdr:colOff>623882</xdr:colOff>
      <xdr:row>16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571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24</xdr:row>
      <xdr:rowOff>0</xdr:rowOff>
    </xdr:from>
    <xdr:to>
      <xdr:col>5</xdr:col>
      <xdr:colOff>202648</xdr:colOff>
      <xdr:row>24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714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10</xdr:row>
      <xdr:rowOff>4802</xdr:rowOff>
    </xdr:from>
    <xdr:to>
      <xdr:col>4</xdr:col>
      <xdr:colOff>602418</xdr:colOff>
      <xdr:row>10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719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11</xdr:row>
      <xdr:rowOff>7172</xdr:rowOff>
    </xdr:from>
    <xdr:to>
      <xdr:col>5</xdr:col>
      <xdr:colOff>6028</xdr:colOff>
      <xdr:row>11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864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12</xdr:row>
      <xdr:rowOff>2</xdr:rowOff>
    </xdr:from>
    <xdr:to>
      <xdr:col>4</xdr:col>
      <xdr:colOff>620306</xdr:colOff>
      <xdr:row>12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2000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9</xdr:row>
      <xdr:rowOff>9375</xdr:rowOff>
    </xdr:from>
    <xdr:to>
      <xdr:col>4</xdr:col>
      <xdr:colOff>904875</xdr:colOff>
      <xdr:row>9</xdr:row>
      <xdr:rowOff>137978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438125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8</xdr:row>
      <xdr:rowOff>1950</xdr:rowOff>
    </xdr:from>
    <xdr:to>
      <xdr:col>5</xdr:col>
      <xdr:colOff>66636</xdr:colOff>
      <xdr:row>9</xdr:row>
      <xdr:rowOff>5321</xdr:rowOff>
    </xdr:to>
    <xdr:pic>
      <xdr:nvPicPr>
        <xdr:cNvPr id="12" name="11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05025" y="1287825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4</xdr:col>
      <xdr:colOff>913333</xdr:colOff>
      <xdr:row>24</xdr:row>
      <xdr:rowOff>129333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71475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26</xdr:row>
      <xdr:rowOff>9527</xdr:rowOff>
    </xdr:from>
    <xdr:to>
      <xdr:col>4</xdr:col>
      <xdr:colOff>639356</xdr:colOff>
      <xdr:row>27</xdr:row>
      <xdr:rowOff>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40100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16</xdr:row>
      <xdr:rowOff>0</xdr:rowOff>
    </xdr:from>
    <xdr:to>
      <xdr:col>4</xdr:col>
      <xdr:colOff>623882</xdr:colOff>
      <xdr:row>16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286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24</xdr:row>
      <xdr:rowOff>0</xdr:rowOff>
    </xdr:from>
    <xdr:to>
      <xdr:col>5</xdr:col>
      <xdr:colOff>202648</xdr:colOff>
      <xdr:row>24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429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10</xdr:row>
      <xdr:rowOff>4802</xdr:rowOff>
    </xdr:from>
    <xdr:to>
      <xdr:col>4</xdr:col>
      <xdr:colOff>602418</xdr:colOff>
      <xdr:row>10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433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11</xdr:row>
      <xdr:rowOff>7172</xdr:rowOff>
    </xdr:from>
    <xdr:to>
      <xdr:col>5</xdr:col>
      <xdr:colOff>6028</xdr:colOff>
      <xdr:row>11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578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12</xdr:row>
      <xdr:rowOff>2</xdr:rowOff>
    </xdr:from>
    <xdr:to>
      <xdr:col>4</xdr:col>
      <xdr:colOff>620306</xdr:colOff>
      <xdr:row>12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7145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9</xdr:row>
      <xdr:rowOff>9375</xdr:rowOff>
    </xdr:from>
    <xdr:to>
      <xdr:col>4</xdr:col>
      <xdr:colOff>904875</xdr:colOff>
      <xdr:row>9</xdr:row>
      <xdr:rowOff>137978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29525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8</xdr:row>
      <xdr:rowOff>1950</xdr:rowOff>
    </xdr:from>
    <xdr:to>
      <xdr:col>5</xdr:col>
      <xdr:colOff>66636</xdr:colOff>
      <xdr:row>9</xdr:row>
      <xdr:rowOff>5321</xdr:rowOff>
    </xdr:to>
    <xdr:pic>
      <xdr:nvPicPr>
        <xdr:cNvPr id="10" name="9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05025" y="114495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4</xdr:col>
      <xdr:colOff>913333</xdr:colOff>
      <xdr:row>24</xdr:row>
      <xdr:rowOff>129333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4290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26</xdr:row>
      <xdr:rowOff>9527</xdr:rowOff>
    </xdr:from>
    <xdr:to>
      <xdr:col>4</xdr:col>
      <xdr:colOff>639356</xdr:colOff>
      <xdr:row>27</xdr:row>
      <xdr:rowOff>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7242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16</xdr:row>
      <xdr:rowOff>0</xdr:rowOff>
    </xdr:from>
    <xdr:to>
      <xdr:col>4</xdr:col>
      <xdr:colOff>623882</xdr:colOff>
      <xdr:row>16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286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24</xdr:row>
      <xdr:rowOff>0</xdr:rowOff>
    </xdr:from>
    <xdr:to>
      <xdr:col>5</xdr:col>
      <xdr:colOff>202648</xdr:colOff>
      <xdr:row>24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429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10</xdr:row>
      <xdr:rowOff>4802</xdr:rowOff>
    </xdr:from>
    <xdr:to>
      <xdr:col>4</xdr:col>
      <xdr:colOff>602418</xdr:colOff>
      <xdr:row>10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433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11</xdr:row>
      <xdr:rowOff>7172</xdr:rowOff>
    </xdr:from>
    <xdr:to>
      <xdr:col>5</xdr:col>
      <xdr:colOff>6028</xdr:colOff>
      <xdr:row>11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578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12</xdr:row>
      <xdr:rowOff>2</xdr:rowOff>
    </xdr:from>
    <xdr:to>
      <xdr:col>4</xdr:col>
      <xdr:colOff>620306</xdr:colOff>
      <xdr:row>12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7145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9</xdr:row>
      <xdr:rowOff>9375</xdr:rowOff>
    </xdr:from>
    <xdr:to>
      <xdr:col>4</xdr:col>
      <xdr:colOff>904875</xdr:colOff>
      <xdr:row>9</xdr:row>
      <xdr:rowOff>137978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29525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8</xdr:row>
      <xdr:rowOff>1950</xdr:rowOff>
    </xdr:from>
    <xdr:to>
      <xdr:col>5</xdr:col>
      <xdr:colOff>66636</xdr:colOff>
      <xdr:row>9</xdr:row>
      <xdr:rowOff>5321</xdr:rowOff>
    </xdr:to>
    <xdr:pic>
      <xdr:nvPicPr>
        <xdr:cNvPr id="10" name="9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05025" y="114495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4</xdr:col>
      <xdr:colOff>913333</xdr:colOff>
      <xdr:row>24</xdr:row>
      <xdr:rowOff>129333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4290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26</xdr:row>
      <xdr:rowOff>9527</xdr:rowOff>
    </xdr:from>
    <xdr:to>
      <xdr:col>4</xdr:col>
      <xdr:colOff>639356</xdr:colOff>
      <xdr:row>27</xdr:row>
      <xdr:rowOff>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7242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16</xdr:row>
      <xdr:rowOff>0</xdr:rowOff>
    </xdr:from>
    <xdr:to>
      <xdr:col>4</xdr:col>
      <xdr:colOff>623882</xdr:colOff>
      <xdr:row>16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286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24</xdr:row>
      <xdr:rowOff>0</xdr:rowOff>
    </xdr:from>
    <xdr:to>
      <xdr:col>5</xdr:col>
      <xdr:colOff>202648</xdr:colOff>
      <xdr:row>24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429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10</xdr:row>
      <xdr:rowOff>4802</xdr:rowOff>
    </xdr:from>
    <xdr:to>
      <xdr:col>4</xdr:col>
      <xdr:colOff>602418</xdr:colOff>
      <xdr:row>10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433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11</xdr:row>
      <xdr:rowOff>7172</xdr:rowOff>
    </xdr:from>
    <xdr:to>
      <xdr:col>5</xdr:col>
      <xdr:colOff>6028</xdr:colOff>
      <xdr:row>11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578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12</xdr:row>
      <xdr:rowOff>2</xdr:rowOff>
    </xdr:from>
    <xdr:to>
      <xdr:col>4</xdr:col>
      <xdr:colOff>620306</xdr:colOff>
      <xdr:row>12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7145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9</xdr:row>
      <xdr:rowOff>9375</xdr:rowOff>
    </xdr:from>
    <xdr:to>
      <xdr:col>4</xdr:col>
      <xdr:colOff>904875</xdr:colOff>
      <xdr:row>9</xdr:row>
      <xdr:rowOff>137978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29525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8</xdr:row>
      <xdr:rowOff>1950</xdr:rowOff>
    </xdr:from>
    <xdr:to>
      <xdr:col>5</xdr:col>
      <xdr:colOff>66636</xdr:colOff>
      <xdr:row>9</xdr:row>
      <xdr:rowOff>5321</xdr:rowOff>
    </xdr:to>
    <xdr:pic>
      <xdr:nvPicPr>
        <xdr:cNvPr id="10" name="9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05025" y="114495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4</xdr:col>
      <xdr:colOff>913333</xdr:colOff>
      <xdr:row>24</xdr:row>
      <xdr:rowOff>129333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4290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26</xdr:row>
      <xdr:rowOff>9527</xdr:rowOff>
    </xdr:from>
    <xdr:to>
      <xdr:col>4</xdr:col>
      <xdr:colOff>639356</xdr:colOff>
      <xdr:row>27</xdr:row>
      <xdr:rowOff>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7242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16</xdr:row>
      <xdr:rowOff>0</xdr:rowOff>
    </xdr:from>
    <xdr:to>
      <xdr:col>4</xdr:col>
      <xdr:colOff>623882</xdr:colOff>
      <xdr:row>16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286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24</xdr:row>
      <xdr:rowOff>0</xdr:rowOff>
    </xdr:from>
    <xdr:to>
      <xdr:col>5</xdr:col>
      <xdr:colOff>202648</xdr:colOff>
      <xdr:row>24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429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10</xdr:row>
      <xdr:rowOff>4802</xdr:rowOff>
    </xdr:from>
    <xdr:to>
      <xdr:col>4</xdr:col>
      <xdr:colOff>602418</xdr:colOff>
      <xdr:row>10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433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11</xdr:row>
      <xdr:rowOff>7172</xdr:rowOff>
    </xdr:from>
    <xdr:to>
      <xdr:col>5</xdr:col>
      <xdr:colOff>6028</xdr:colOff>
      <xdr:row>11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578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12</xdr:row>
      <xdr:rowOff>2</xdr:rowOff>
    </xdr:from>
    <xdr:to>
      <xdr:col>4</xdr:col>
      <xdr:colOff>620306</xdr:colOff>
      <xdr:row>12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7145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9</xdr:row>
      <xdr:rowOff>9375</xdr:rowOff>
    </xdr:from>
    <xdr:to>
      <xdr:col>4</xdr:col>
      <xdr:colOff>904875</xdr:colOff>
      <xdr:row>9</xdr:row>
      <xdr:rowOff>137978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29525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8</xdr:row>
      <xdr:rowOff>1950</xdr:rowOff>
    </xdr:from>
    <xdr:to>
      <xdr:col>5</xdr:col>
      <xdr:colOff>66636</xdr:colOff>
      <xdr:row>9</xdr:row>
      <xdr:rowOff>5321</xdr:rowOff>
    </xdr:to>
    <xdr:pic>
      <xdr:nvPicPr>
        <xdr:cNvPr id="10" name="9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05025" y="114495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4</xdr:col>
      <xdr:colOff>913333</xdr:colOff>
      <xdr:row>24</xdr:row>
      <xdr:rowOff>129333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4290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26</xdr:row>
      <xdr:rowOff>9527</xdr:rowOff>
    </xdr:from>
    <xdr:to>
      <xdr:col>4</xdr:col>
      <xdr:colOff>639356</xdr:colOff>
      <xdr:row>27</xdr:row>
      <xdr:rowOff>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7242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16</xdr:row>
      <xdr:rowOff>0</xdr:rowOff>
    </xdr:from>
    <xdr:to>
      <xdr:col>4</xdr:col>
      <xdr:colOff>623882</xdr:colOff>
      <xdr:row>16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286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3</xdr:row>
      <xdr:rowOff>4763</xdr:rowOff>
    </xdr:from>
    <xdr:to>
      <xdr:col>4</xdr:col>
      <xdr:colOff>752475</xdr:colOff>
      <xdr:row>3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24</xdr:row>
      <xdr:rowOff>0</xdr:rowOff>
    </xdr:from>
    <xdr:to>
      <xdr:col>5</xdr:col>
      <xdr:colOff>202648</xdr:colOff>
      <xdr:row>24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429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10</xdr:row>
      <xdr:rowOff>4802</xdr:rowOff>
    </xdr:from>
    <xdr:to>
      <xdr:col>4</xdr:col>
      <xdr:colOff>602418</xdr:colOff>
      <xdr:row>10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433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11</xdr:row>
      <xdr:rowOff>7172</xdr:rowOff>
    </xdr:from>
    <xdr:to>
      <xdr:col>5</xdr:col>
      <xdr:colOff>6028</xdr:colOff>
      <xdr:row>11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578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12</xdr:row>
      <xdr:rowOff>2</xdr:rowOff>
    </xdr:from>
    <xdr:to>
      <xdr:col>4</xdr:col>
      <xdr:colOff>620306</xdr:colOff>
      <xdr:row>12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7145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4</xdr:row>
      <xdr:rowOff>4789</xdr:rowOff>
    </xdr:from>
    <xdr:to>
      <xdr:col>5</xdr:col>
      <xdr:colOff>22698</xdr:colOff>
      <xdr:row>4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9</xdr:row>
      <xdr:rowOff>9375</xdr:rowOff>
    </xdr:from>
    <xdr:to>
      <xdr:col>4</xdr:col>
      <xdr:colOff>904875</xdr:colOff>
      <xdr:row>9</xdr:row>
      <xdr:rowOff>137978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295250"/>
          <a:ext cx="895349" cy="12860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4725</xdr:colOff>
      <xdr:row>8</xdr:row>
      <xdr:rowOff>1950</xdr:rowOff>
    </xdr:from>
    <xdr:to>
      <xdr:col>5</xdr:col>
      <xdr:colOff>66636</xdr:colOff>
      <xdr:row>9</xdr:row>
      <xdr:rowOff>5321</xdr:rowOff>
    </xdr:to>
    <xdr:pic>
      <xdr:nvPicPr>
        <xdr:cNvPr id="10" name="9 Imagen" descr="mejores_creditos_hipotecarios_av_villa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05025" y="1144950"/>
          <a:ext cx="976311" cy="14624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4</xdr:col>
      <xdr:colOff>913333</xdr:colOff>
      <xdr:row>24</xdr:row>
      <xdr:rowOff>129333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4290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26</xdr:row>
      <xdr:rowOff>9527</xdr:rowOff>
    </xdr:from>
    <xdr:to>
      <xdr:col>4</xdr:col>
      <xdr:colOff>639356</xdr:colOff>
      <xdr:row>27</xdr:row>
      <xdr:rowOff>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7242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6</xdr:row>
      <xdr:rowOff>4802</xdr:rowOff>
    </xdr:from>
    <xdr:to>
      <xdr:col>4</xdr:col>
      <xdr:colOff>607165</xdr:colOff>
      <xdr:row>6</xdr:row>
      <xdr:rowOff>138747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7</xdr:row>
      <xdr:rowOff>4801</xdr:rowOff>
    </xdr:from>
    <xdr:to>
      <xdr:col>4</xdr:col>
      <xdr:colOff>621438</xdr:colOff>
      <xdr:row>7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13</xdr:row>
      <xdr:rowOff>0</xdr:rowOff>
    </xdr:from>
    <xdr:to>
      <xdr:col>4</xdr:col>
      <xdr:colOff>623882</xdr:colOff>
      <xdr:row>13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2286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43338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429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7</xdr:row>
      <xdr:rowOff>4802</xdr:rowOff>
    </xdr:from>
    <xdr:to>
      <xdr:col>4</xdr:col>
      <xdr:colOff>602418</xdr:colOff>
      <xdr:row>7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4335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8</xdr:row>
      <xdr:rowOff>7172</xdr:rowOff>
    </xdr:from>
    <xdr:to>
      <xdr:col>5</xdr:col>
      <xdr:colOff>6028</xdr:colOff>
      <xdr:row>8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5787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9</xdr:row>
      <xdr:rowOff>2</xdr:rowOff>
    </xdr:from>
    <xdr:to>
      <xdr:col>4</xdr:col>
      <xdr:colOff>620306</xdr:colOff>
      <xdr:row>9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7145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57628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9526</xdr:colOff>
      <xdr:row>6</xdr:row>
      <xdr:rowOff>9375</xdr:rowOff>
    </xdr:from>
    <xdr:to>
      <xdr:col>4</xdr:col>
      <xdr:colOff>904875</xdr:colOff>
      <xdr:row>6</xdr:row>
      <xdr:rowOff>137978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09826" y="1295250"/>
          <a:ext cx="895349" cy="128603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21</xdr:row>
      <xdr:rowOff>0</xdr:rowOff>
    </xdr:from>
    <xdr:to>
      <xdr:col>4</xdr:col>
      <xdr:colOff>913333</xdr:colOff>
      <xdr:row>21</xdr:row>
      <xdr:rowOff>129333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4290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23</xdr:row>
      <xdr:rowOff>9527</xdr:rowOff>
    </xdr:from>
    <xdr:to>
      <xdr:col>4</xdr:col>
      <xdr:colOff>639356</xdr:colOff>
      <xdr:row>24</xdr:row>
      <xdr:rowOff>1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7242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5</xdr:row>
      <xdr:rowOff>4801</xdr:rowOff>
    </xdr:from>
    <xdr:to>
      <xdr:col>4</xdr:col>
      <xdr:colOff>621438</xdr:colOff>
      <xdr:row>5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100492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8573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10049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1501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2858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0</xdr:colOff>
      <xdr:row>20</xdr:row>
      <xdr:rowOff>0</xdr:rowOff>
    </xdr:from>
    <xdr:to>
      <xdr:col>4</xdr:col>
      <xdr:colOff>913333</xdr:colOff>
      <xdr:row>20</xdr:row>
      <xdr:rowOff>129333</xdr:rowOff>
    </xdr:to>
    <xdr:pic>
      <xdr:nvPicPr>
        <xdr:cNvPr id="1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3000375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22</xdr:row>
      <xdr:rowOff>9527</xdr:rowOff>
    </xdr:from>
    <xdr:to>
      <xdr:col>4</xdr:col>
      <xdr:colOff>639356</xdr:colOff>
      <xdr:row>23</xdr:row>
      <xdr:rowOff>1</xdr:rowOff>
    </xdr:to>
    <xdr:pic>
      <xdr:nvPicPr>
        <xdr:cNvPr id="1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2956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5</xdr:row>
      <xdr:rowOff>4801</xdr:rowOff>
    </xdr:from>
    <xdr:to>
      <xdr:col>4</xdr:col>
      <xdr:colOff>621438</xdr:colOff>
      <xdr:row>5</xdr:row>
      <xdr:rowOff>138746</xdr:rowOff>
    </xdr:to>
    <xdr:pic>
      <xdr:nvPicPr>
        <xdr:cNvPr id="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7191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0</xdr:colOff>
      <xdr:row>20</xdr:row>
      <xdr:rowOff>0</xdr:rowOff>
    </xdr:from>
    <xdr:to>
      <xdr:col>4</xdr:col>
      <xdr:colOff>913333</xdr:colOff>
      <xdr:row>20</xdr:row>
      <xdr:rowOff>129333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28575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22</xdr:row>
      <xdr:rowOff>9527</xdr:rowOff>
    </xdr:from>
    <xdr:to>
      <xdr:col>4</xdr:col>
      <xdr:colOff>639356</xdr:colOff>
      <xdr:row>23</xdr:row>
      <xdr:rowOff>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1527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5</xdr:row>
      <xdr:rowOff>4801</xdr:rowOff>
    </xdr:from>
    <xdr:to>
      <xdr:col>4</xdr:col>
      <xdr:colOff>621438</xdr:colOff>
      <xdr:row>5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7191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0</xdr:colOff>
      <xdr:row>20</xdr:row>
      <xdr:rowOff>0</xdr:rowOff>
    </xdr:from>
    <xdr:to>
      <xdr:col>4</xdr:col>
      <xdr:colOff>913333</xdr:colOff>
      <xdr:row>20</xdr:row>
      <xdr:rowOff>129333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0300" y="2857500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28427</xdr:colOff>
      <xdr:row>22</xdr:row>
      <xdr:rowOff>9527</xdr:rowOff>
    </xdr:from>
    <xdr:to>
      <xdr:col>4</xdr:col>
      <xdr:colOff>639356</xdr:colOff>
      <xdr:row>23</xdr:row>
      <xdr:rowOff>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28727" y="31527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26125</xdr:colOff>
      <xdr:row>5</xdr:row>
      <xdr:rowOff>4801</xdr:rowOff>
    </xdr:from>
    <xdr:to>
      <xdr:col>4</xdr:col>
      <xdr:colOff>621438</xdr:colOff>
      <xdr:row>5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6425" y="7191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4383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2954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22" name="2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5765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9</xdr:row>
      <xdr:rowOff>4802</xdr:rowOff>
    </xdr:from>
    <xdr:to>
      <xdr:col>4</xdr:col>
      <xdr:colOff>602418</xdr:colOff>
      <xdr:row>9</xdr:row>
      <xdr:rowOff>138747</xdr:rowOff>
    </xdr:to>
    <xdr:pic>
      <xdr:nvPicPr>
        <xdr:cNvPr id="2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9</xdr:row>
      <xdr:rowOff>40</xdr:rowOff>
    </xdr:from>
    <xdr:to>
      <xdr:col>4</xdr:col>
      <xdr:colOff>602418</xdr:colOff>
      <xdr:row>9</xdr:row>
      <xdr:rowOff>133985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12</xdr:row>
      <xdr:rowOff>0</xdr:rowOff>
    </xdr:from>
    <xdr:to>
      <xdr:col>4</xdr:col>
      <xdr:colOff>623882</xdr:colOff>
      <xdr:row>12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4802</xdr:rowOff>
    </xdr:from>
    <xdr:to>
      <xdr:col>4</xdr:col>
      <xdr:colOff>602418</xdr:colOff>
      <xdr:row>5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7</xdr:row>
      <xdr:rowOff>7172</xdr:rowOff>
    </xdr:from>
    <xdr:to>
      <xdr:col>5</xdr:col>
      <xdr:colOff>6028</xdr:colOff>
      <xdr:row>7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8</xdr:row>
      <xdr:rowOff>2</xdr:rowOff>
    </xdr:from>
    <xdr:to>
      <xdr:col>4</xdr:col>
      <xdr:colOff>620306</xdr:colOff>
      <xdr:row>8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23765</xdr:colOff>
      <xdr:row>2</xdr:row>
      <xdr:rowOff>4789</xdr:rowOff>
    </xdr:from>
    <xdr:to>
      <xdr:col>5</xdr:col>
      <xdr:colOff>22698</xdr:colOff>
      <xdr:row>2</xdr:row>
      <xdr:rowOff>134122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24065" y="290539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18</xdr:row>
      <xdr:rowOff>9496</xdr:rowOff>
    </xdr:from>
    <xdr:to>
      <xdr:col>5</xdr:col>
      <xdr:colOff>3696</xdr:colOff>
      <xdr:row>18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17</xdr:row>
      <xdr:rowOff>9452</xdr:rowOff>
    </xdr:from>
    <xdr:to>
      <xdr:col>4</xdr:col>
      <xdr:colOff>758431</xdr:colOff>
      <xdr:row>17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11852</xdr:colOff>
      <xdr:row>4</xdr:row>
      <xdr:rowOff>4802</xdr:rowOff>
    </xdr:from>
    <xdr:to>
      <xdr:col>4</xdr:col>
      <xdr:colOff>607165</xdr:colOff>
      <xdr:row>4</xdr:row>
      <xdr:rowOff>138747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2152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19</xdr:row>
      <xdr:rowOff>4762</xdr:rowOff>
    </xdr:from>
    <xdr:to>
      <xdr:col>4</xdr:col>
      <xdr:colOff>700110</xdr:colOff>
      <xdr:row>19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20</xdr:row>
      <xdr:rowOff>4801</xdr:rowOff>
    </xdr:from>
    <xdr:to>
      <xdr:col>4</xdr:col>
      <xdr:colOff>745270</xdr:colOff>
      <xdr:row>20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23</xdr:row>
      <xdr:rowOff>9496</xdr:rowOff>
    </xdr:from>
    <xdr:to>
      <xdr:col>5</xdr:col>
      <xdr:colOff>3696</xdr:colOff>
      <xdr:row>23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22</xdr:row>
      <xdr:rowOff>9452</xdr:rowOff>
    </xdr:from>
    <xdr:to>
      <xdr:col>4</xdr:col>
      <xdr:colOff>758431</xdr:colOff>
      <xdr:row>22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23</xdr:row>
      <xdr:rowOff>0</xdr:rowOff>
    </xdr:from>
    <xdr:to>
      <xdr:col>5</xdr:col>
      <xdr:colOff>202648</xdr:colOff>
      <xdr:row>23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24</xdr:row>
      <xdr:rowOff>4762</xdr:rowOff>
    </xdr:from>
    <xdr:to>
      <xdr:col>4</xdr:col>
      <xdr:colOff>700110</xdr:colOff>
      <xdr:row>24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6</xdr:row>
      <xdr:rowOff>4802</xdr:rowOff>
    </xdr:from>
    <xdr:to>
      <xdr:col>4</xdr:col>
      <xdr:colOff>602418</xdr:colOff>
      <xdr:row>6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5</xdr:row>
      <xdr:rowOff>40</xdr:rowOff>
    </xdr:from>
    <xdr:to>
      <xdr:col>4</xdr:col>
      <xdr:colOff>602418</xdr:colOff>
      <xdr:row>5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10</xdr:row>
      <xdr:rowOff>0</xdr:rowOff>
    </xdr:from>
    <xdr:to>
      <xdr:col>4</xdr:col>
      <xdr:colOff>623882</xdr:colOff>
      <xdr:row>10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7145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100729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1430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16</xdr:row>
      <xdr:rowOff>9496</xdr:rowOff>
    </xdr:from>
    <xdr:to>
      <xdr:col>5</xdr:col>
      <xdr:colOff>3696</xdr:colOff>
      <xdr:row>16</xdr:row>
      <xdr:rowOff>138829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5812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15</xdr:row>
      <xdr:rowOff>9452</xdr:rowOff>
    </xdr:from>
    <xdr:to>
      <xdr:col>4</xdr:col>
      <xdr:colOff>758431</xdr:colOff>
      <xdr:row>15</xdr:row>
      <xdr:rowOff>142801</xdr:rowOff>
    </xdr:to>
    <xdr:pic>
      <xdr:nvPicPr>
        <xdr:cNvPr id="1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4383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17</xdr:row>
      <xdr:rowOff>4762</xdr:rowOff>
    </xdr:from>
    <xdr:to>
      <xdr:col>4</xdr:col>
      <xdr:colOff>700110</xdr:colOff>
      <xdr:row>17</xdr:row>
      <xdr:rowOff>134723</xdr:rowOff>
    </xdr:to>
    <xdr:pic>
      <xdr:nvPicPr>
        <xdr:cNvPr id="14" name="13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7193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18</xdr:row>
      <xdr:rowOff>4801</xdr:rowOff>
    </xdr:from>
    <xdr:to>
      <xdr:col>4</xdr:col>
      <xdr:colOff>745270</xdr:colOff>
      <xdr:row>18</xdr:row>
      <xdr:rowOff>138746</xdr:rowOff>
    </xdr:to>
    <xdr:pic>
      <xdr:nvPicPr>
        <xdr:cNvPr id="1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8623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21</xdr:row>
      <xdr:rowOff>9496</xdr:rowOff>
    </xdr:from>
    <xdr:to>
      <xdr:col>5</xdr:col>
      <xdr:colOff>3696</xdr:colOff>
      <xdr:row>21</xdr:row>
      <xdr:rowOff>138829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295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20</xdr:row>
      <xdr:rowOff>9452</xdr:rowOff>
    </xdr:from>
    <xdr:to>
      <xdr:col>4</xdr:col>
      <xdr:colOff>758431</xdr:colOff>
      <xdr:row>20</xdr:row>
      <xdr:rowOff>142801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3152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286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22</xdr:row>
      <xdr:rowOff>4762</xdr:rowOff>
    </xdr:from>
    <xdr:to>
      <xdr:col>4</xdr:col>
      <xdr:colOff>700110</xdr:colOff>
      <xdr:row>22</xdr:row>
      <xdr:rowOff>134723</xdr:rowOff>
    </xdr:to>
    <xdr:pic>
      <xdr:nvPicPr>
        <xdr:cNvPr id="19" name="18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433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4</xdr:row>
      <xdr:rowOff>4802</xdr:rowOff>
    </xdr:from>
    <xdr:to>
      <xdr:col>4</xdr:col>
      <xdr:colOff>602418</xdr:colOff>
      <xdr:row>4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86205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71441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10</xdr:row>
      <xdr:rowOff>0</xdr:rowOff>
    </xdr:from>
    <xdr:to>
      <xdr:col>4</xdr:col>
      <xdr:colOff>623882</xdr:colOff>
      <xdr:row>10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428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16</xdr:row>
      <xdr:rowOff>9496</xdr:rowOff>
    </xdr:from>
    <xdr:to>
      <xdr:col>5</xdr:col>
      <xdr:colOff>3696</xdr:colOff>
      <xdr:row>16</xdr:row>
      <xdr:rowOff>138829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2954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15</xdr:row>
      <xdr:rowOff>9452</xdr:rowOff>
    </xdr:from>
    <xdr:to>
      <xdr:col>4</xdr:col>
      <xdr:colOff>758431</xdr:colOff>
      <xdr:row>15</xdr:row>
      <xdr:rowOff>142801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1525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17</xdr:row>
      <xdr:rowOff>4762</xdr:rowOff>
    </xdr:from>
    <xdr:to>
      <xdr:col>4</xdr:col>
      <xdr:colOff>700110</xdr:colOff>
      <xdr:row>17</xdr:row>
      <xdr:rowOff>134723</xdr:rowOff>
    </xdr:to>
    <xdr:pic>
      <xdr:nvPicPr>
        <xdr:cNvPr id="12" name="1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4336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18</xdr:row>
      <xdr:rowOff>4801</xdr:rowOff>
    </xdr:from>
    <xdr:to>
      <xdr:col>4</xdr:col>
      <xdr:colOff>745270</xdr:colOff>
      <xdr:row>18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57655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21</xdr:row>
      <xdr:rowOff>9496</xdr:rowOff>
    </xdr:from>
    <xdr:to>
      <xdr:col>5</xdr:col>
      <xdr:colOff>3696</xdr:colOff>
      <xdr:row>21</xdr:row>
      <xdr:rowOff>138829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0098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20</xdr:row>
      <xdr:rowOff>9452</xdr:rowOff>
    </xdr:from>
    <xdr:to>
      <xdr:col>4</xdr:col>
      <xdr:colOff>758431</xdr:colOff>
      <xdr:row>20</xdr:row>
      <xdr:rowOff>142801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8669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22</xdr:row>
      <xdr:rowOff>4762</xdr:rowOff>
    </xdr:from>
    <xdr:to>
      <xdr:col>4</xdr:col>
      <xdr:colOff>700110</xdr:colOff>
      <xdr:row>22</xdr:row>
      <xdr:rowOff>134723</xdr:rowOff>
    </xdr:to>
    <xdr:pic>
      <xdr:nvPicPr>
        <xdr:cNvPr id="17" name="16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1480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4</xdr:row>
      <xdr:rowOff>4802</xdr:rowOff>
    </xdr:from>
    <xdr:to>
      <xdr:col>4</xdr:col>
      <xdr:colOff>602418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10</xdr:row>
      <xdr:rowOff>0</xdr:rowOff>
    </xdr:from>
    <xdr:to>
      <xdr:col>4</xdr:col>
      <xdr:colOff>623882</xdr:colOff>
      <xdr:row>10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428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16</xdr:row>
      <xdr:rowOff>9496</xdr:rowOff>
    </xdr:from>
    <xdr:to>
      <xdr:col>5</xdr:col>
      <xdr:colOff>3696</xdr:colOff>
      <xdr:row>16</xdr:row>
      <xdr:rowOff>138829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2954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15</xdr:row>
      <xdr:rowOff>9452</xdr:rowOff>
    </xdr:from>
    <xdr:to>
      <xdr:col>4</xdr:col>
      <xdr:colOff>758431</xdr:colOff>
      <xdr:row>15</xdr:row>
      <xdr:rowOff>142801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1525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17</xdr:row>
      <xdr:rowOff>4762</xdr:rowOff>
    </xdr:from>
    <xdr:to>
      <xdr:col>4</xdr:col>
      <xdr:colOff>700110</xdr:colOff>
      <xdr:row>17</xdr:row>
      <xdr:rowOff>134723</xdr:rowOff>
    </xdr:to>
    <xdr:pic>
      <xdr:nvPicPr>
        <xdr:cNvPr id="12" name="1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4336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18</xdr:row>
      <xdr:rowOff>4801</xdr:rowOff>
    </xdr:from>
    <xdr:to>
      <xdr:col>4</xdr:col>
      <xdr:colOff>745270</xdr:colOff>
      <xdr:row>18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57655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21</xdr:row>
      <xdr:rowOff>9496</xdr:rowOff>
    </xdr:from>
    <xdr:to>
      <xdr:col>5</xdr:col>
      <xdr:colOff>3696</xdr:colOff>
      <xdr:row>21</xdr:row>
      <xdr:rowOff>138829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0098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20</xdr:row>
      <xdr:rowOff>9452</xdr:rowOff>
    </xdr:from>
    <xdr:to>
      <xdr:col>4</xdr:col>
      <xdr:colOff>758431</xdr:colOff>
      <xdr:row>20</xdr:row>
      <xdr:rowOff>142801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8669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22</xdr:row>
      <xdr:rowOff>4762</xdr:rowOff>
    </xdr:from>
    <xdr:to>
      <xdr:col>4</xdr:col>
      <xdr:colOff>700110</xdr:colOff>
      <xdr:row>22</xdr:row>
      <xdr:rowOff>134723</xdr:rowOff>
    </xdr:to>
    <xdr:pic>
      <xdr:nvPicPr>
        <xdr:cNvPr id="17" name="16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1480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4</xdr:row>
      <xdr:rowOff>4802</xdr:rowOff>
    </xdr:from>
    <xdr:to>
      <xdr:col>4</xdr:col>
      <xdr:colOff>602418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10</xdr:row>
      <xdr:rowOff>0</xdr:rowOff>
    </xdr:from>
    <xdr:to>
      <xdr:col>4</xdr:col>
      <xdr:colOff>623882</xdr:colOff>
      <xdr:row>10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428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16</xdr:row>
      <xdr:rowOff>9496</xdr:rowOff>
    </xdr:from>
    <xdr:to>
      <xdr:col>5</xdr:col>
      <xdr:colOff>3696</xdr:colOff>
      <xdr:row>16</xdr:row>
      <xdr:rowOff>138829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2954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15</xdr:row>
      <xdr:rowOff>9452</xdr:rowOff>
    </xdr:from>
    <xdr:to>
      <xdr:col>4</xdr:col>
      <xdr:colOff>758431</xdr:colOff>
      <xdr:row>15</xdr:row>
      <xdr:rowOff>142801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1525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17</xdr:row>
      <xdr:rowOff>4762</xdr:rowOff>
    </xdr:from>
    <xdr:to>
      <xdr:col>4</xdr:col>
      <xdr:colOff>700110</xdr:colOff>
      <xdr:row>17</xdr:row>
      <xdr:rowOff>134723</xdr:rowOff>
    </xdr:to>
    <xdr:pic>
      <xdr:nvPicPr>
        <xdr:cNvPr id="12" name="1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4336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18</xdr:row>
      <xdr:rowOff>4801</xdr:rowOff>
    </xdr:from>
    <xdr:to>
      <xdr:col>4</xdr:col>
      <xdr:colOff>745270</xdr:colOff>
      <xdr:row>18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57655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21</xdr:row>
      <xdr:rowOff>9496</xdr:rowOff>
    </xdr:from>
    <xdr:to>
      <xdr:col>5</xdr:col>
      <xdr:colOff>3696</xdr:colOff>
      <xdr:row>21</xdr:row>
      <xdr:rowOff>138829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0098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20</xdr:row>
      <xdr:rowOff>9452</xdr:rowOff>
    </xdr:from>
    <xdr:to>
      <xdr:col>4</xdr:col>
      <xdr:colOff>758431</xdr:colOff>
      <xdr:row>20</xdr:row>
      <xdr:rowOff>142801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8669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22</xdr:row>
      <xdr:rowOff>4762</xdr:rowOff>
    </xdr:from>
    <xdr:to>
      <xdr:col>4</xdr:col>
      <xdr:colOff>700110</xdr:colOff>
      <xdr:row>22</xdr:row>
      <xdr:rowOff>134723</xdr:rowOff>
    </xdr:to>
    <xdr:pic>
      <xdr:nvPicPr>
        <xdr:cNvPr id="17" name="16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1480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4</xdr:row>
      <xdr:rowOff>4802</xdr:rowOff>
    </xdr:from>
    <xdr:to>
      <xdr:col>4</xdr:col>
      <xdr:colOff>602418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10</xdr:row>
      <xdr:rowOff>0</xdr:rowOff>
    </xdr:from>
    <xdr:to>
      <xdr:col>4</xdr:col>
      <xdr:colOff>623882</xdr:colOff>
      <xdr:row>10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428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6</xdr:row>
      <xdr:rowOff>7172</xdr:rowOff>
    </xdr:from>
    <xdr:to>
      <xdr:col>5</xdr:col>
      <xdr:colOff>6028</xdr:colOff>
      <xdr:row>6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7</xdr:row>
      <xdr:rowOff>2</xdr:rowOff>
    </xdr:from>
    <xdr:to>
      <xdr:col>4</xdr:col>
      <xdr:colOff>620306</xdr:colOff>
      <xdr:row>7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16</xdr:row>
      <xdr:rowOff>9496</xdr:rowOff>
    </xdr:from>
    <xdr:to>
      <xdr:col>5</xdr:col>
      <xdr:colOff>3696</xdr:colOff>
      <xdr:row>16</xdr:row>
      <xdr:rowOff>138829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2954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15</xdr:row>
      <xdr:rowOff>9452</xdr:rowOff>
    </xdr:from>
    <xdr:to>
      <xdr:col>4</xdr:col>
      <xdr:colOff>758431</xdr:colOff>
      <xdr:row>15</xdr:row>
      <xdr:rowOff>142801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1525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17</xdr:row>
      <xdr:rowOff>4762</xdr:rowOff>
    </xdr:from>
    <xdr:to>
      <xdr:col>4</xdr:col>
      <xdr:colOff>700110</xdr:colOff>
      <xdr:row>17</xdr:row>
      <xdr:rowOff>134723</xdr:rowOff>
    </xdr:to>
    <xdr:pic>
      <xdr:nvPicPr>
        <xdr:cNvPr id="12" name="1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4336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18</xdr:row>
      <xdr:rowOff>4801</xdr:rowOff>
    </xdr:from>
    <xdr:to>
      <xdr:col>4</xdr:col>
      <xdr:colOff>745270</xdr:colOff>
      <xdr:row>18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57655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21</xdr:row>
      <xdr:rowOff>9496</xdr:rowOff>
    </xdr:from>
    <xdr:to>
      <xdr:col>5</xdr:col>
      <xdr:colOff>3696</xdr:colOff>
      <xdr:row>21</xdr:row>
      <xdr:rowOff>138829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0098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20</xdr:row>
      <xdr:rowOff>9452</xdr:rowOff>
    </xdr:from>
    <xdr:to>
      <xdr:col>4</xdr:col>
      <xdr:colOff>758431</xdr:colOff>
      <xdr:row>20</xdr:row>
      <xdr:rowOff>142801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8669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22</xdr:row>
      <xdr:rowOff>4762</xdr:rowOff>
    </xdr:from>
    <xdr:to>
      <xdr:col>4</xdr:col>
      <xdr:colOff>700110</xdr:colOff>
      <xdr:row>22</xdr:row>
      <xdr:rowOff>134723</xdr:rowOff>
    </xdr:to>
    <xdr:pic>
      <xdr:nvPicPr>
        <xdr:cNvPr id="17" name="16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1480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4</xdr:row>
      <xdr:rowOff>4802</xdr:rowOff>
    </xdr:from>
    <xdr:to>
      <xdr:col>4</xdr:col>
      <xdr:colOff>602418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5</xdr:row>
      <xdr:rowOff>4802</xdr:rowOff>
    </xdr:from>
    <xdr:to>
      <xdr:col>4</xdr:col>
      <xdr:colOff>611943</xdr:colOff>
      <xdr:row>5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2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10</xdr:row>
      <xdr:rowOff>0</xdr:rowOff>
    </xdr:from>
    <xdr:to>
      <xdr:col>4</xdr:col>
      <xdr:colOff>623882</xdr:colOff>
      <xdr:row>10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428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18</xdr:row>
      <xdr:rowOff>0</xdr:rowOff>
    </xdr:from>
    <xdr:to>
      <xdr:col>5</xdr:col>
      <xdr:colOff>202648</xdr:colOff>
      <xdr:row>18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6</xdr:row>
      <xdr:rowOff>7172</xdr:rowOff>
    </xdr:from>
    <xdr:to>
      <xdr:col>5</xdr:col>
      <xdr:colOff>6028</xdr:colOff>
      <xdr:row>6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864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7</xdr:row>
      <xdr:rowOff>2</xdr:rowOff>
    </xdr:from>
    <xdr:to>
      <xdr:col>4</xdr:col>
      <xdr:colOff>620306</xdr:colOff>
      <xdr:row>7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000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16</xdr:row>
      <xdr:rowOff>9496</xdr:rowOff>
    </xdr:from>
    <xdr:to>
      <xdr:col>5</xdr:col>
      <xdr:colOff>3696</xdr:colOff>
      <xdr:row>16</xdr:row>
      <xdr:rowOff>138829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2954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15</xdr:row>
      <xdr:rowOff>9452</xdr:rowOff>
    </xdr:from>
    <xdr:to>
      <xdr:col>4</xdr:col>
      <xdr:colOff>758431</xdr:colOff>
      <xdr:row>15</xdr:row>
      <xdr:rowOff>142801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1525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17</xdr:row>
      <xdr:rowOff>4762</xdr:rowOff>
    </xdr:from>
    <xdr:to>
      <xdr:col>4</xdr:col>
      <xdr:colOff>700110</xdr:colOff>
      <xdr:row>17</xdr:row>
      <xdr:rowOff>134723</xdr:rowOff>
    </xdr:to>
    <xdr:pic>
      <xdr:nvPicPr>
        <xdr:cNvPr id="12" name="1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4336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18</xdr:row>
      <xdr:rowOff>4801</xdr:rowOff>
    </xdr:from>
    <xdr:to>
      <xdr:col>4</xdr:col>
      <xdr:colOff>745270</xdr:colOff>
      <xdr:row>18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57655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21</xdr:row>
      <xdr:rowOff>9496</xdr:rowOff>
    </xdr:from>
    <xdr:to>
      <xdr:col>5</xdr:col>
      <xdr:colOff>3696</xdr:colOff>
      <xdr:row>21</xdr:row>
      <xdr:rowOff>138829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0098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20</xdr:row>
      <xdr:rowOff>9452</xdr:rowOff>
    </xdr:from>
    <xdr:to>
      <xdr:col>4</xdr:col>
      <xdr:colOff>758431</xdr:colOff>
      <xdr:row>20</xdr:row>
      <xdr:rowOff>142801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8669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21</xdr:row>
      <xdr:rowOff>0</xdr:rowOff>
    </xdr:from>
    <xdr:to>
      <xdr:col>5</xdr:col>
      <xdr:colOff>202648</xdr:colOff>
      <xdr:row>21</xdr:row>
      <xdr:rowOff>4590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22</xdr:row>
      <xdr:rowOff>4762</xdr:rowOff>
    </xdr:from>
    <xdr:to>
      <xdr:col>4</xdr:col>
      <xdr:colOff>700110</xdr:colOff>
      <xdr:row>22</xdr:row>
      <xdr:rowOff>134723</xdr:rowOff>
    </xdr:to>
    <xdr:pic>
      <xdr:nvPicPr>
        <xdr:cNvPr id="17" name="16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1480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4</xdr:row>
      <xdr:rowOff>4802</xdr:rowOff>
    </xdr:from>
    <xdr:to>
      <xdr:col>4</xdr:col>
      <xdr:colOff>602418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3</xdr:row>
      <xdr:rowOff>40</xdr:rowOff>
    </xdr:from>
    <xdr:to>
      <xdr:col>4</xdr:col>
      <xdr:colOff>602418</xdr:colOff>
      <xdr:row>3</xdr:row>
      <xdr:rowOff>133985</xdr:rowOff>
    </xdr:to>
    <xdr:pic>
      <xdr:nvPicPr>
        <xdr:cNvPr id="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28665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5</xdr:row>
      <xdr:rowOff>4802</xdr:rowOff>
    </xdr:from>
    <xdr:to>
      <xdr:col>4</xdr:col>
      <xdr:colOff>611943</xdr:colOff>
      <xdr:row>5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9</xdr:row>
      <xdr:rowOff>0</xdr:rowOff>
    </xdr:from>
    <xdr:to>
      <xdr:col>4</xdr:col>
      <xdr:colOff>623882</xdr:colOff>
      <xdr:row>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42875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17</xdr:row>
      <xdr:rowOff>0</xdr:rowOff>
    </xdr:from>
    <xdr:to>
      <xdr:col>5</xdr:col>
      <xdr:colOff>202648</xdr:colOff>
      <xdr:row>17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5717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86442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10001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15</xdr:row>
      <xdr:rowOff>9496</xdr:rowOff>
    </xdr:from>
    <xdr:to>
      <xdr:col>5</xdr:col>
      <xdr:colOff>3696</xdr:colOff>
      <xdr:row>15</xdr:row>
      <xdr:rowOff>138829</xdr:rowOff>
    </xdr:to>
    <xdr:pic>
      <xdr:nvPicPr>
        <xdr:cNvPr id="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2954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14</xdr:row>
      <xdr:rowOff>9452</xdr:rowOff>
    </xdr:from>
    <xdr:to>
      <xdr:col>4</xdr:col>
      <xdr:colOff>758431</xdr:colOff>
      <xdr:row>14</xdr:row>
      <xdr:rowOff>142801</xdr:rowOff>
    </xdr:to>
    <xdr:pic>
      <xdr:nvPicPr>
        <xdr:cNvPr id="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1525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15</xdr:row>
      <xdr:rowOff>0</xdr:rowOff>
    </xdr:from>
    <xdr:to>
      <xdr:col>5</xdr:col>
      <xdr:colOff>202648</xdr:colOff>
      <xdr:row>15</xdr:row>
      <xdr:rowOff>4590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16</xdr:row>
      <xdr:rowOff>4762</xdr:rowOff>
    </xdr:from>
    <xdr:to>
      <xdr:col>4</xdr:col>
      <xdr:colOff>700110</xdr:colOff>
      <xdr:row>16</xdr:row>
      <xdr:rowOff>134723</xdr:rowOff>
    </xdr:to>
    <xdr:pic>
      <xdr:nvPicPr>
        <xdr:cNvPr id="12" name="11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4336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17</xdr:row>
      <xdr:rowOff>4801</xdr:rowOff>
    </xdr:from>
    <xdr:to>
      <xdr:col>4</xdr:col>
      <xdr:colOff>745270</xdr:colOff>
      <xdr:row>17</xdr:row>
      <xdr:rowOff>138746</xdr:rowOff>
    </xdr:to>
    <xdr:pic>
      <xdr:nvPicPr>
        <xdr:cNvPr id="1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57655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20</xdr:row>
      <xdr:rowOff>9496</xdr:rowOff>
    </xdr:from>
    <xdr:to>
      <xdr:col>5</xdr:col>
      <xdr:colOff>3696</xdr:colOff>
      <xdr:row>20</xdr:row>
      <xdr:rowOff>138829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300987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19</xdr:row>
      <xdr:rowOff>9452</xdr:rowOff>
    </xdr:from>
    <xdr:to>
      <xdr:col>4</xdr:col>
      <xdr:colOff>758431</xdr:colOff>
      <xdr:row>19</xdr:row>
      <xdr:rowOff>142801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8669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30003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21</xdr:row>
      <xdr:rowOff>4762</xdr:rowOff>
    </xdr:from>
    <xdr:to>
      <xdr:col>4</xdr:col>
      <xdr:colOff>700110</xdr:colOff>
      <xdr:row>21</xdr:row>
      <xdr:rowOff>134723</xdr:rowOff>
    </xdr:to>
    <xdr:pic>
      <xdr:nvPicPr>
        <xdr:cNvPr id="17" name="16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14801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4</xdr:row>
      <xdr:rowOff>4802</xdr:rowOff>
    </xdr:from>
    <xdr:to>
      <xdr:col>4</xdr:col>
      <xdr:colOff>611943</xdr:colOff>
      <xdr:row>4</xdr:row>
      <xdr:rowOff>138747</xdr:rowOff>
    </xdr:to>
    <xdr:pic>
      <xdr:nvPicPr>
        <xdr:cNvPr id="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71917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9</xdr:row>
      <xdr:rowOff>0</xdr:rowOff>
    </xdr:from>
    <xdr:to>
      <xdr:col>4</xdr:col>
      <xdr:colOff>623882</xdr:colOff>
      <xdr:row>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285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17</xdr:row>
      <xdr:rowOff>0</xdr:rowOff>
    </xdr:from>
    <xdr:to>
      <xdr:col>5</xdr:col>
      <xdr:colOff>202648</xdr:colOff>
      <xdr:row>17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15</xdr:row>
      <xdr:rowOff>9496</xdr:rowOff>
    </xdr:from>
    <xdr:to>
      <xdr:col>5</xdr:col>
      <xdr:colOff>3696</xdr:colOff>
      <xdr:row>15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152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14</xdr:row>
      <xdr:rowOff>9452</xdr:rowOff>
    </xdr:from>
    <xdr:to>
      <xdr:col>4</xdr:col>
      <xdr:colOff>758431</xdr:colOff>
      <xdr:row>14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009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15</xdr:row>
      <xdr:rowOff>0</xdr:rowOff>
    </xdr:from>
    <xdr:to>
      <xdr:col>5</xdr:col>
      <xdr:colOff>202648</xdr:colOff>
      <xdr:row>15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143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16</xdr:row>
      <xdr:rowOff>4762</xdr:rowOff>
    </xdr:from>
    <xdr:to>
      <xdr:col>4</xdr:col>
      <xdr:colOff>700110</xdr:colOff>
      <xdr:row>16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290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17</xdr:row>
      <xdr:rowOff>4801</xdr:rowOff>
    </xdr:from>
    <xdr:to>
      <xdr:col>4</xdr:col>
      <xdr:colOff>745270</xdr:colOff>
      <xdr:row>17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4336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20</xdr:row>
      <xdr:rowOff>9496</xdr:rowOff>
    </xdr:from>
    <xdr:to>
      <xdr:col>5</xdr:col>
      <xdr:colOff>3696</xdr:colOff>
      <xdr:row>20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8669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19</xdr:row>
      <xdr:rowOff>9452</xdr:rowOff>
    </xdr:from>
    <xdr:to>
      <xdr:col>4</xdr:col>
      <xdr:colOff>758431</xdr:colOff>
      <xdr:row>19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7240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21</xdr:row>
      <xdr:rowOff>4762</xdr:rowOff>
    </xdr:from>
    <xdr:to>
      <xdr:col>4</xdr:col>
      <xdr:colOff>700110</xdr:colOff>
      <xdr:row>21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0051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4</xdr:row>
      <xdr:rowOff>4802</xdr:rowOff>
    </xdr:from>
    <xdr:to>
      <xdr:col>4</xdr:col>
      <xdr:colOff>611943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9</xdr:row>
      <xdr:rowOff>0</xdr:rowOff>
    </xdr:from>
    <xdr:to>
      <xdr:col>4</xdr:col>
      <xdr:colOff>623882</xdr:colOff>
      <xdr:row>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285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17</xdr:row>
      <xdr:rowOff>0</xdr:rowOff>
    </xdr:from>
    <xdr:to>
      <xdr:col>5</xdr:col>
      <xdr:colOff>202648</xdr:colOff>
      <xdr:row>17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15</xdr:row>
      <xdr:rowOff>9496</xdr:rowOff>
    </xdr:from>
    <xdr:to>
      <xdr:col>5</xdr:col>
      <xdr:colOff>3696</xdr:colOff>
      <xdr:row>15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152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14</xdr:row>
      <xdr:rowOff>9452</xdr:rowOff>
    </xdr:from>
    <xdr:to>
      <xdr:col>4</xdr:col>
      <xdr:colOff>758431</xdr:colOff>
      <xdr:row>14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009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15</xdr:row>
      <xdr:rowOff>0</xdr:rowOff>
    </xdr:from>
    <xdr:to>
      <xdr:col>5</xdr:col>
      <xdr:colOff>202648</xdr:colOff>
      <xdr:row>15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143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16</xdr:row>
      <xdr:rowOff>4762</xdr:rowOff>
    </xdr:from>
    <xdr:to>
      <xdr:col>4</xdr:col>
      <xdr:colOff>700110</xdr:colOff>
      <xdr:row>16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290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17</xdr:row>
      <xdr:rowOff>4801</xdr:rowOff>
    </xdr:from>
    <xdr:to>
      <xdr:col>4</xdr:col>
      <xdr:colOff>745270</xdr:colOff>
      <xdr:row>17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4336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20</xdr:row>
      <xdr:rowOff>9496</xdr:rowOff>
    </xdr:from>
    <xdr:to>
      <xdr:col>5</xdr:col>
      <xdr:colOff>3696</xdr:colOff>
      <xdr:row>20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8669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19</xdr:row>
      <xdr:rowOff>9452</xdr:rowOff>
    </xdr:from>
    <xdr:to>
      <xdr:col>4</xdr:col>
      <xdr:colOff>758431</xdr:colOff>
      <xdr:row>19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7240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21</xdr:row>
      <xdr:rowOff>4762</xdr:rowOff>
    </xdr:from>
    <xdr:to>
      <xdr:col>4</xdr:col>
      <xdr:colOff>700110</xdr:colOff>
      <xdr:row>21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0051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4</xdr:row>
      <xdr:rowOff>4802</xdr:rowOff>
    </xdr:from>
    <xdr:to>
      <xdr:col>4</xdr:col>
      <xdr:colOff>611943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9</xdr:row>
      <xdr:rowOff>0</xdr:rowOff>
    </xdr:from>
    <xdr:to>
      <xdr:col>4</xdr:col>
      <xdr:colOff>623882</xdr:colOff>
      <xdr:row>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285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17</xdr:row>
      <xdr:rowOff>0</xdr:rowOff>
    </xdr:from>
    <xdr:to>
      <xdr:col>5</xdr:col>
      <xdr:colOff>202648</xdr:colOff>
      <xdr:row>17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15</xdr:row>
      <xdr:rowOff>9496</xdr:rowOff>
    </xdr:from>
    <xdr:to>
      <xdr:col>5</xdr:col>
      <xdr:colOff>3696</xdr:colOff>
      <xdr:row>15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152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14</xdr:row>
      <xdr:rowOff>9452</xdr:rowOff>
    </xdr:from>
    <xdr:to>
      <xdr:col>4</xdr:col>
      <xdr:colOff>758431</xdr:colOff>
      <xdr:row>14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009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15</xdr:row>
      <xdr:rowOff>0</xdr:rowOff>
    </xdr:from>
    <xdr:to>
      <xdr:col>5</xdr:col>
      <xdr:colOff>202648</xdr:colOff>
      <xdr:row>15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143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16</xdr:row>
      <xdr:rowOff>4762</xdr:rowOff>
    </xdr:from>
    <xdr:to>
      <xdr:col>4</xdr:col>
      <xdr:colOff>700110</xdr:colOff>
      <xdr:row>16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290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17</xdr:row>
      <xdr:rowOff>4801</xdr:rowOff>
    </xdr:from>
    <xdr:to>
      <xdr:col>4</xdr:col>
      <xdr:colOff>745270</xdr:colOff>
      <xdr:row>17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4336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20</xdr:row>
      <xdr:rowOff>9496</xdr:rowOff>
    </xdr:from>
    <xdr:to>
      <xdr:col>5</xdr:col>
      <xdr:colOff>3696</xdr:colOff>
      <xdr:row>20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8669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19</xdr:row>
      <xdr:rowOff>9452</xdr:rowOff>
    </xdr:from>
    <xdr:to>
      <xdr:col>4</xdr:col>
      <xdr:colOff>758431</xdr:colOff>
      <xdr:row>19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7240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21</xdr:row>
      <xdr:rowOff>4762</xdr:rowOff>
    </xdr:from>
    <xdr:to>
      <xdr:col>4</xdr:col>
      <xdr:colOff>700110</xdr:colOff>
      <xdr:row>21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0051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4</xdr:row>
      <xdr:rowOff>4802</xdr:rowOff>
    </xdr:from>
    <xdr:to>
      <xdr:col>4</xdr:col>
      <xdr:colOff>611943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9</xdr:row>
      <xdr:rowOff>0</xdr:rowOff>
    </xdr:from>
    <xdr:to>
      <xdr:col>4</xdr:col>
      <xdr:colOff>623882</xdr:colOff>
      <xdr:row>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285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17</xdr:row>
      <xdr:rowOff>0</xdr:rowOff>
    </xdr:from>
    <xdr:to>
      <xdr:col>5</xdr:col>
      <xdr:colOff>202648</xdr:colOff>
      <xdr:row>17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15</xdr:row>
      <xdr:rowOff>9496</xdr:rowOff>
    </xdr:from>
    <xdr:to>
      <xdr:col>5</xdr:col>
      <xdr:colOff>3696</xdr:colOff>
      <xdr:row>15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152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14</xdr:row>
      <xdr:rowOff>9452</xdr:rowOff>
    </xdr:from>
    <xdr:to>
      <xdr:col>4</xdr:col>
      <xdr:colOff>758431</xdr:colOff>
      <xdr:row>14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009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15</xdr:row>
      <xdr:rowOff>0</xdr:rowOff>
    </xdr:from>
    <xdr:to>
      <xdr:col>5</xdr:col>
      <xdr:colOff>202648</xdr:colOff>
      <xdr:row>15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143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16</xdr:row>
      <xdr:rowOff>4762</xdr:rowOff>
    </xdr:from>
    <xdr:to>
      <xdr:col>4</xdr:col>
      <xdr:colOff>700110</xdr:colOff>
      <xdr:row>16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290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17</xdr:row>
      <xdr:rowOff>4801</xdr:rowOff>
    </xdr:from>
    <xdr:to>
      <xdr:col>4</xdr:col>
      <xdr:colOff>745270</xdr:colOff>
      <xdr:row>17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4336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20</xdr:row>
      <xdr:rowOff>9496</xdr:rowOff>
    </xdr:from>
    <xdr:to>
      <xdr:col>5</xdr:col>
      <xdr:colOff>3696</xdr:colOff>
      <xdr:row>20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8669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19</xdr:row>
      <xdr:rowOff>9452</xdr:rowOff>
    </xdr:from>
    <xdr:to>
      <xdr:col>4</xdr:col>
      <xdr:colOff>758431</xdr:colOff>
      <xdr:row>19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7240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21</xdr:row>
      <xdr:rowOff>4762</xdr:rowOff>
    </xdr:from>
    <xdr:to>
      <xdr:col>4</xdr:col>
      <xdr:colOff>700110</xdr:colOff>
      <xdr:row>21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0051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4</xdr:row>
      <xdr:rowOff>4802</xdr:rowOff>
    </xdr:from>
    <xdr:to>
      <xdr:col>4</xdr:col>
      <xdr:colOff>611943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9</xdr:row>
      <xdr:rowOff>0</xdr:rowOff>
    </xdr:from>
    <xdr:to>
      <xdr:col>4</xdr:col>
      <xdr:colOff>623882</xdr:colOff>
      <xdr:row>9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285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17</xdr:row>
      <xdr:rowOff>0</xdr:rowOff>
    </xdr:from>
    <xdr:to>
      <xdr:col>5</xdr:col>
      <xdr:colOff>202648</xdr:colOff>
      <xdr:row>17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5</xdr:row>
      <xdr:rowOff>7172</xdr:rowOff>
    </xdr:from>
    <xdr:to>
      <xdr:col>5</xdr:col>
      <xdr:colOff>6028</xdr:colOff>
      <xdr:row>5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6</xdr:row>
      <xdr:rowOff>2</xdr:rowOff>
    </xdr:from>
    <xdr:to>
      <xdr:col>4</xdr:col>
      <xdr:colOff>620306</xdr:colOff>
      <xdr:row>6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15</xdr:row>
      <xdr:rowOff>9496</xdr:rowOff>
    </xdr:from>
    <xdr:to>
      <xdr:col>5</xdr:col>
      <xdr:colOff>3696</xdr:colOff>
      <xdr:row>15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152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14</xdr:row>
      <xdr:rowOff>9452</xdr:rowOff>
    </xdr:from>
    <xdr:to>
      <xdr:col>4</xdr:col>
      <xdr:colOff>758431</xdr:colOff>
      <xdr:row>14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009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15</xdr:row>
      <xdr:rowOff>0</xdr:rowOff>
    </xdr:from>
    <xdr:to>
      <xdr:col>5</xdr:col>
      <xdr:colOff>202648</xdr:colOff>
      <xdr:row>15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143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16</xdr:row>
      <xdr:rowOff>4762</xdr:rowOff>
    </xdr:from>
    <xdr:to>
      <xdr:col>4</xdr:col>
      <xdr:colOff>700110</xdr:colOff>
      <xdr:row>16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290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17</xdr:row>
      <xdr:rowOff>4801</xdr:rowOff>
    </xdr:from>
    <xdr:to>
      <xdr:col>4</xdr:col>
      <xdr:colOff>745270</xdr:colOff>
      <xdr:row>17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4336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20</xdr:row>
      <xdr:rowOff>9496</xdr:rowOff>
    </xdr:from>
    <xdr:to>
      <xdr:col>5</xdr:col>
      <xdr:colOff>3696</xdr:colOff>
      <xdr:row>20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8669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19</xdr:row>
      <xdr:rowOff>9452</xdr:rowOff>
    </xdr:from>
    <xdr:to>
      <xdr:col>4</xdr:col>
      <xdr:colOff>758431</xdr:colOff>
      <xdr:row>19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7240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20</xdr:row>
      <xdr:rowOff>0</xdr:rowOff>
    </xdr:from>
    <xdr:to>
      <xdr:col>5</xdr:col>
      <xdr:colOff>202648</xdr:colOff>
      <xdr:row>20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21</xdr:row>
      <xdr:rowOff>4762</xdr:rowOff>
    </xdr:from>
    <xdr:to>
      <xdr:col>4</xdr:col>
      <xdr:colOff>700110</xdr:colOff>
      <xdr:row>21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0051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16630</xdr:colOff>
      <xdr:row>4</xdr:row>
      <xdr:rowOff>4802</xdr:rowOff>
    </xdr:from>
    <xdr:to>
      <xdr:col>4</xdr:col>
      <xdr:colOff>611943</xdr:colOff>
      <xdr:row>4</xdr:row>
      <xdr:rowOff>138747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6930" y="5763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285875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42887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721547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85725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1526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0097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1431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2907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433676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86699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7240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8575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300513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3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7105</xdr:colOff>
      <xdr:row>2</xdr:row>
      <xdr:rowOff>40</xdr:rowOff>
    </xdr:from>
    <xdr:to>
      <xdr:col>4</xdr:col>
      <xdr:colOff>602418</xdr:colOff>
      <xdr:row>2</xdr:row>
      <xdr:rowOff>133985</xdr:rowOff>
    </xdr:to>
    <xdr:pic>
      <xdr:nvPicPr>
        <xdr:cNvPr id="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285790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1" name="10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4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6" name="15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4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5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190500</xdr:colOff>
      <xdr:row>1</xdr:row>
      <xdr:rowOff>28575</xdr:rowOff>
    </xdr:from>
    <xdr:to>
      <xdr:col>13</xdr:col>
      <xdr:colOff>28575</xdr:colOff>
      <xdr:row>15</xdr:row>
      <xdr:rowOff>142875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0" y="219075"/>
          <a:ext cx="4829175" cy="27813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371475</xdr:colOff>
      <xdr:row>16</xdr:row>
      <xdr:rowOff>104775</xdr:rowOff>
    </xdr:from>
    <xdr:to>
      <xdr:col>15</xdr:col>
      <xdr:colOff>504825</xdr:colOff>
      <xdr:row>24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991225" y="3152775"/>
          <a:ext cx="7410450" cy="1600200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352425</xdr:colOff>
      <xdr:row>25</xdr:row>
      <xdr:rowOff>161925</xdr:rowOff>
    </xdr:from>
    <xdr:to>
      <xdr:col>12</xdr:col>
      <xdr:colOff>704850</xdr:colOff>
      <xdr:row>33</xdr:row>
      <xdr:rowOff>85725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9058275" y="4924425"/>
          <a:ext cx="2257425" cy="1447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695325</xdr:colOff>
      <xdr:row>44</xdr:row>
      <xdr:rowOff>0</xdr:rowOff>
    </xdr:from>
    <xdr:to>
      <xdr:col>14</xdr:col>
      <xdr:colOff>447675</xdr:colOff>
      <xdr:row>50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315075" y="8382000"/>
          <a:ext cx="6267450" cy="1266825"/>
        </a:xfrm>
        <a:prstGeom prst="rect">
          <a:avLst/>
        </a:prstGeom>
        <a:noFill/>
      </xdr:spPr>
    </xdr:pic>
    <xdr:clientData/>
  </xdr:twoCellAnchor>
</xdr:wsDr>
</file>

<file path=xl/drawings/drawing15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47625</xdr:colOff>
      <xdr:row>692</xdr:row>
      <xdr:rowOff>9525</xdr:rowOff>
    </xdr:from>
    <xdr:to>
      <xdr:col>19</xdr:col>
      <xdr:colOff>619125</xdr:colOff>
      <xdr:row>725</xdr:row>
      <xdr:rowOff>38100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68175" y="135188325"/>
          <a:ext cx="4381500" cy="642937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3680</xdr:colOff>
      <xdr:row>737</xdr:row>
      <xdr:rowOff>0</xdr:rowOff>
    </xdr:from>
    <xdr:to>
      <xdr:col>17</xdr:col>
      <xdr:colOff>600075</xdr:colOff>
      <xdr:row>756</xdr:row>
      <xdr:rowOff>98421</xdr:rowOff>
    </xdr:to>
    <xdr:pic>
      <xdr:nvPicPr>
        <xdr:cNvPr id="3" name="2 Imagen" descr="IMG_20150915_08372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4230" y="143132175"/>
          <a:ext cx="2882395" cy="3784596"/>
        </a:xfrm>
        <a:prstGeom prst="rect">
          <a:avLst/>
        </a:prstGeom>
      </xdr:spPr>
    </xdr:pic>
    <xdr:clientData/>
  </xdr:twoCellAnchor>
  <xdr:twoCellAnchor editAs="oneCell">
    <xdr:from>
      <xdr:col>14</xdr:col>
      <xdr:colOff>31893</xdr:colOff>
      <xdr:row>759</xdr:row>
      <xdr:rowOff>190499</xdr:rowOff>
    </xdr:from>
    <xdr:to>
      <xdr:col>18</xdr:col>
      <xdr:colOff>361950</xdr:colOff>
      <xdr:row>782</xdr:row>
      <xdr:rowOff>24688</xdr:rowOff>
    </xdr:to>
    <xdr:pic>
      <xdr:nvPicPr>
        <xdr:cNvPr id="4" name="3 Imagen" descr="IMG_20151104_08554340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52443" y="147618449"/>
          <a:ext cx="3378057" cy="4291889"/>
        </a:xfrm>
        <a:prstGeom prst="rect">
          <a:avLst/>
        </a:prstGeom>
      </xdr:spPr>
    </xdr:pic>
    <xdr:clientData/>
  </xdr:twoCellAnchor>
  <xdr:twoCellAnchor editAs="oneCell">
    <xdr:from>
      <xdr:col>14</xdr:col>
      <xdr:colOff>10815</xdr:colOff>
      <xdr:row>783</xdr:row>
      <xdr:rowOff>28575</xdr:rowOff>
    </xdr:from>
    <xdr:to>
      <xdr:col>20</xdr:col>
      <xdr:colOff>134716</xdr:colOff>
      <xdr:row>799</xdr:row>
      <xdr:rowOff>142875</xdr:rowOff>
    </xdr:to>
    <xdr:pic>
      <xdr:nvPicPr>
        <xdr:cNvPr id="5" name="4 Imagen" descr="IMG-20151229-WA000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31365" y="152114250"/>
          <a:ext cx="4695901" cy="3171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9.x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0.x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1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2.x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3.x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4.xml"/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5.xml"/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6.xml"/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7.xml"/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8.xml"/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9.xml"/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0.xml"/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1.xml"/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2.xml"/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3.xml"/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4.xml"/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5.xml"/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6.xml"/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7.xml"/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8.xml"/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9.xml"/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0.xml"/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1.xml"/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2.xml"/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3.xml"/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4.xml"/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5.xml"/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6.xml"/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7.xml"/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8.xml"/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9.xml"/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0.xml"/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1.xml"/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2.xml"/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3.xml"/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4.xml"/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5.xml"/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6.xml"/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7.xml"/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8.xml"/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9.xml"/><Relationship Id="rId1" Type="http://schemas.openxmlformats.org/officeDocument/2006/relationships/printerSettings" Target="../printerSettings/printerSettings155.bin"/></Relationships>
</file>

<file path=xl/worksheets/_rels/sheet1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0.xml"/><Relationship Id="rId1" Type="http://schemas.openxmlformats.org/officeDocument/2006/relationships/printerSettings" Target="../printerSettings/printerSettings156.bin"/></Relationships>
</file>

<file path=xl/worksheets/_rels/sheet1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1.xml"/><Relationship Id="rId1" Type="http://schemas.openxmlformats.org/officeDocument/2006/relationships/printerSettings" Target="../printerSettings/printerSettings157.bin"/></Relationships>
</file>

<file path=xl/worksheets/_rels/sheet1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2.xml"/><Relationship Id="rId1" Type="http://schemas.openxmlformats.org/officeDocument/2006/relationships/printerSettings" Target="../printerSettings/printerSettings158.bin"/></Relationships>
</file>

<file path=xl/worksheets/_rels/sheet1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3.xml"/><Relationship Id="rId1" Type="http://schemas.openxmlformats.org/officeDocument/2006/relationships/printerSettings" Target="../printerSettings/printerSettings159.bin"/></Relationships>
</file>

<file path=xl/worksheets/_rels/sheet1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4.xml"/><Relationship Id="rId1" Type="http://schemas.openxmlformats.org/officeDocument/2006/relationships/printerSettings" Target="../printerSettings/printerSettings160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1.bin"/></Relationships>
</file>

<file path=xl/worksheets/_rels/sheet16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2.bin"/><Relationship Id="rId1" Type="http://schemas.openxmlformats.org/officeDocument/2006/relationships/hyperlink" Target="http://www.puntored.com.co/" TargetMode="External"/></Relationships>
</file>

<file path=xl/worksheets/_rels/sheet1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5.xml"/><Relationship Id="rId1" Type="http://schemas.openxmlformats.org/officeDocument/2006/relationships/printerSettings" Target="../printerSettings/printerSettings163.bin"/></Relationships>
</file>

<file path=xl/worksheets/_rels/sheet1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6.xml"/><Relationship Id="rId1" Type="http://schemas.openxmlformats.org/officeDocument/2006/relationships/printerSettings" Target="../printerSettings/printerSettings164.bin"/></Relationships>
</file>

<file path=xl/worksheets/_rels/sheet1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5.bin"/></Relationships>
</file>

<file path=xl/worksheets/_rels/sheet1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P138"/>
  <sheetViews>
    <sheetView workbookViewId="0">
      <selection activeCell="D38" sqref="D38"/>
    </sheetView>
  </sheetViews>
  <sheetFormatPr baseColWidth="10" defaultRowHeight="11.25"/>
  <cols>
    <col min="1" max="1" width="5.140625" style="35" bestFit="1" customWidth="1"/>
    <col min="2" max="2" width="3.5703125" style="35" customWidth="1"/>
    <col min="3" max="3" width="10.42578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9.7109375" style="35" bestFit="1" customWidth="1"/>
    <col min="10" max="10" width="18.42578125" style="35" customWidth="1"/>
    <col min="11" max="11" width="11.42578125" style="35" customWidth="1"/>
    <col min="12" max="12" width="10.28515625" style="35" customWidth="1"/>
    <col min="13" max="13" width="9.28515625" style="35" bestFit="1" customWidth="1"/>
    <col min="14" max="14" width="28.140625" style="35" customWidth="1"/>
    <col min="15" max="15" width="11.42578125" style="42"/>
    <col min="16" max="16" width="78.140625" style="118" bestFit="1" customWidth="1"/>
    <col min="17" max="16384" width="11.42578125" style="42"/>
  </cols>
  <sheetData>
    <row r="1" spans="1:16">
      <c r="A1" s="85" t="s">
        <v>0</v>
      </c>
      <c r="B1" s="85" t="s">
        <v>116</v>
      </c>
      <c r="C1" s="85" t="s">
        <v>50</v>
      </c>
      <c r="D1" s="85" t="s">
        <v>51</v>
      </c>
      <c r="E1" s="85" t="s">
        <v>57</v>
      </c>
      <c r="F1" s="85" t="s">
        <v>111</v>
      </c>
      <c r="G1" s="85" t="s">
        <v>113</v>
      </c>
      <c r="H1" s="86" t="s">
        <v>55</v>
      </c>
      <c r="I1" s="85" t="s">
        <v>97</v>
      </c>
      <c r="J1" s="87" t="s">
        <v>63</v>
      </c>
      <c r="K1" s="520" t="s">
        <v>139</v>
      </c>
      <c r="L1" s="520"/>
      <c r="M1" s="88" t="s">
        <v>134</v>
      </c>
      <c r="N1" s="85" t="s">
        <v>59</v>
      </c>
      <c r="O1" s="150"/>
      <c r="P1" s="151"/>
    </row>
    <row r="2" spans="1:16">
      <c r="A2" s="85"/>
      <c r="B2" s="85"/>
      <c r="C2" s="85"/>
      <c r="D2" s="85"/>
      <c r="E2" s="85"/>
      <c r="F2" s="85"/>
      <c r="G2" s="85"/>
      <c r="H2" s="86"/>
      <c r="I2" s="85"/>
      <c r="J2" s="87"/>
      <c r="K2" s="85"/>
      <c r="L2" s="85"/>
      <c r="M2" s="152"/>
      <c r="N2" s="85"/>
      <c r="O2" s="150"/>
      <c r="P2" s="151"/>
    </row>
    <row r="3" spans="1:16">
      <c r="A3" s="85">
        <v>1</v>
      </c>
      <c r="B3" s="153"/>
      <c r="C3" s="85"/>
      <c r="D3" s="85" t="s">
        <v>56</v>
      </c>
      <c r="E3" s="85" t="s">
        <v>58</v>
      </c>
      <c r="F3" s="85"/>
      <c r="G3" s="85">
        <v>3102055020</v>
      </c>
      <c r="H3" s="86">
        <v>600000</v>
      </c>
      <c r="I3" s="85">
        <v>5</v>
      </c>
      <c r="J3" s="87" t="s">
        <v>64</v>
      </c>
      <c r="K3" s="85"/>
      <c r="L3" s="85"/>
      <c r="M3" s="154">
        <v>41010</v>
      </c>
      <c r="N3" s="85" t="s">
        <v>61</v>
      </c>
      <c r="O3" s="150"/>
      <c r="P3" s="151"/>
    </row>
    <row r="4" spans="1:16">
      <c r="A4" s="85">
        <v>1</v>
      </c>
      <c r="B4" s="153"/>
      <c r="C4" s="85"/>
      <c r="D4" s="85" t="s">
        <v>73</v>
      </c>
      <c r="E4" s="85" t="s">
        <v>74</v>
      </c>
      <c r="F4" s="85"/>
      <c r="G4" s="85"/>
      <c r="H4" s="86"/>
      <c r="I4" s="85">
        <v>1</v>
      </c>
      <c r="J4" s="87"/>
      <c r="K4" s="85"/>
      <c r="L4" s="85"/>
      <c r="M4" s="155"/>
      <c r="N4" s="85" t="s">
        <v>77</v>
      </c>
      <c r="O4" s="150"/>
      <c r="P4" s="151"/>
    </row>
    <row r="5" spans="1:16">
      <c r="A5" s="85">
        <v>1</v>
      </c>
      <c r="B5" s="153"/>
      <c r="C5" s="85"/>
      <c r="D5" s="85" t="s">
        <v>73</v>
      </c>
      <c r="E5" s="85" t="s">
        <v>75</v>
      </c>
      <c r="F5" s="85"/>
      <c r="G5" s="85"/>
      <c r="H5" s="86"/>
      <c r="I5" s="85">
        <v>1</v>
      </c>
      <c r="J5" s="87"/>
      <c r="K5" s="85"/>
      <c r="L5" s="85"/>
      <c r="M5" s="155"/>
      <c r="N5" s="85" t="s">
        <v>77</v>
      </c>
      <c r="O5" s="150"/>
      <c r="P5" s="151"/>
    </row>
    <row r="6" spans="1:16">
      <c r="A6" s="85">
        <v>1</v>
      </c>
      <c r="B6" s="153"/>
      <c r="C6" s="85"/>
      <c r="D6" s="85" t="s">
        <v>73</v>
      </c>
      <c r="E6" s="85" t="s">
        <v>76</v>
      </c>
      <c r="F6" s="85"/>
      <c r="G6" s="85"/>
      <c r="H6" s="86"/>
      <c r="I6" s="85">
        <v>1</v>
      </c>
      <c r="J6" s="87"/>
      <c r="K6" s="85"/>
      <c r="L6" s="85"/>
      <c r="M6" s="155"/>
      <c r="N6" s="85" t="s">
        <v>78</v>
      </c>
      <c r="O6" s="150"/>
      <c r="P6" s="151"/>
    </row>
    <row r="7" spans="1:16">
      <c r="A7" s="85"/>
      <c r="B7" s="156"/>
      <c r="C7" s="85"/>
      <c r="D7" s="85"/>
      <c r="E7" s="85" t="s">
        <v>47</v>
      </c>
      <c r="F7" s="85"/>
      <c r="G7" s="85"/>
      <c r="H7" s="86"/>
      <c r="I7" s="85">
        <v>30</v>
      </c>
      <c r="J7" s="87"/>
      <c r="K7" s="85"/>
      <c r="L7" s="85"/>
      <c r="M7" s="155"/>
      <c r="N7" s="85" t="s">
        <v>47</v>
      </c>
      <c r="O7" s="150"/>
      <c r="P7" s="151"/>
    </row>
    <row r="8" spans="1:16">
      <c r="A8" s="85"/>
      <c r="B8" s="153"/>
      <c r="C8" s="85" t="s">
        <v>53</v>
      </c>
      <c r="D8" s="85" t="s">
        <v>52</v>
      </c>
      <c r="E8" s="157" t="s">
        <v>54</v>
      </c>
      <c r="F8" s="157" t="s">
        <v>114</v>
      </c>
      <c r="G8" s="157"/>
      <c r="H8" s="86">
        <v>750000</v>
      </c>
      <c r="I8" s="158">
        <v>2</v>
      </c>
      <c r="J8" s="159" t="s">
        <v>79</v>
      </c>
      <c r="K8" s="158" t="s">
        <v>145</v>
      </c>
      <c r="L8" s="158"/>
      <c r="M8" s="155">
        <v>41001</v>
      </c>
      <c r="N8" s="158" t="s">
        <v>60</v>
      </c>
      <c r="O8" s="150"/>
      <c r="P8" s="151"/>
    </row>
    <row r="9" spans="1:16">
      <c r="A9" s="85"/>
      <c r="B9" s="153"/>
      <c r="C9" s="160" t="s">
        <v>45</v>
      </c>
      <c r="D9" s="160" t="s">
        <v>52</v>
      </c>
      <c r="E9" s="160" t="s">
        <v>62</v>
      </c>
      <c r="F9" s="160">
        <v>1649519421</v>
      </c>
      <c r="G9" s="160">
        <v>3202339219</v>
      </c>
      <c r="H9" s="161">
        <v>76000</v>
      </c>
      <c r="I9" s="160">
        <v>1</v>
      </c>
      <c r="J9" s="162" t="s">
        <v>65</v>
      </c>
      <c r="K9" s="163">
        <v>40959</v>
      </c>
      <c r="L9" s="163">
        <v>40987</v>
      </c>
      <c r="M9" s="164">
        <v>41002</v>
      </c>
      <c r="N9" s="160" t="s">
        <v>115</v>
      </c>
      <c r="O9" s="150"/>
      <c r="P9" s="151"/>
    </row>
    <row r="10" spans="1:16">
      <c r="A10" s="85">
        <v>15</v>
      </c>
      <c r="B10" s="153"/>
      <c r="C10" s="157" t="s">
        <v>45</v>
      </c>
      <c r="D10" s="157" t="s">
        <v>52</v>
      </c>
      <c r="E10" s="157" t="s">
        <v>82</v>
      </c>
      <c r="F10" s="157">
        <v>16216790</v>
      </c>
      <c r="G10" s="157">
        <v>3138933417</v>
      </c>
      <c r="H10" s="165">
        <v>104800</v>
      </c>
      <c r="I10" s="157">
        <v>23</v>
      </c>
      <c r="J10" s="166" t="s">
        <v>70</v>
      </c>
      <c r="K10" s="167">
        <v>41009</v>
      </c>
      <c r="L10" s="167">
        <v>41038</v>
      </c>
      <c r="M10" s="168">
        <v>41019</v>
      </c>
      <c r="N10" s="157" t="s">
        <v>130</v>
      </c>
      <c r="O10" s="150"/>
      <c r="P10" s="169"/>
    </row>
    <row r="11" spans="1:16">
      <c r="A11" s="85"/>
      <c r="B11" s="153"/>
      <c r="C11" s="160" t="s">
        <v>45</v>
      </c>
      <c r="D11" s="160" t="s">
        <v>52</v>
      </c>
      <c r="E11" s="160" t="s">
        <v>66</v>
      </c>
      <c r="F11" s="160">
        <v>2339801</v>
      </c>
      <c r="G11" s="160"/>
      <c r="H11" s="161"/>
      <c r="I11" s="160">
        <v>1</v>
      </c>
      <c r="J11" s="162" t="s">
        <v>67</v>
      </c>
      <c r="K11" s="160" t="s">
        <v>146</v>
      </c>
      <c r="L11" s="163">
        <v>40984</v>
      </c>
      <c r="M11" s="164">
        <v>41001</v>
      </c>
      <c r="N11" s="160">
        <v>2339801</v>
      </c>
      <c r="O11" s="150"/>
      <c r="P11" s="151"/>
    </row>
    <row r="12" spans="1:16">
      <c r="A12" s="85"/>
      <c r="B12" s="160"/>
      <c r="C12" s="160" t="s">
        <v>45</v>
      </c>
      <c r="D12" s="160" t="s">
        <v>52</v>
      </c>
      <c r="E12" s="160" t="s">
        <v>68</v>
      </c>
      <c r="F12" s="170" t="s">
        <v>110</v>
      </c>
      <c r="G12" s="160"/>
      <c r="H12" s="161">
        <v>584180</v>
      </c>
      <c r="I12" s="160">
        <v>30</v>
      </c>
      <c r="J12" s="162" t="s">
        <v>109</v>
      </c>
      <c r="K12" s="163">
        <v>40960</v>
      </c>
      <c r="L12" s="163">
        <v>40989</v>
      </c>
      <c r="M12" s="164">
        <v>40996</v>
      </c>
      <c r="N12" s="160"/>
      <c r="O12" s="150"/>
      <c r="P12" s="151"/>
    </row>
    <row r="13" spans="1:16">
      <c r="A13" s="85"/>
      <c r="B13" s="153"/>
      <c r="C13" s="160" t="s">
        <v>45</v>
      </c>
      <c r="D13" s="160" t="s">
        <v>52</v>
      </c>
      <c r="E13" s="160" t="s">
        <v>69</v>
      </c>
      <c r="F13" s="160">
        <v>7567034</v>
      </c>
      <c r="G13" s="160">
        <v>3454935</v>
      </c>
      <c r="H13" s="161">
        <v>16200</v>
      </c>
      <c r="I13" s="160">
        <v>8</v>
      </c>
      <c r="J13" s="162" t="s">
        <v>70</v>
      </c>
      <c r="K13" s="163">
        <v>40940</v>
      </c>
      <c r="L13" s="163">
        <v>40968</v>
      </c>
      <c r="M13" s="164">
        <v>41001</v>
      </c>
      <c r="N13" s="160"/>
      <c r="O13" s="150"/>
      <c r="P13" s="151"/>
    </row>
    <row r="14" spans="1:16">
      <c r="A14" s="85"/>
      <c r="B14" s="153"/>
      <c r="C14" s="160" t="s">
        <v>45</v>
      </c>
      <c r="D14" s="160" t="s">
        <v>52</v>
      </c>
      <c r="E14" s="160" t="s">
        <v>69</v>
      </c>
      <c r="F14" s="160">
        <v>7567033</v>
      </c>
      <c r="G14" s="160">
        <v>3454941</v>
      </c>
      <c r="H14" s="161">
        <v>16200</v>
      </c>
      <c r="I14" s="160">
        <v>8</v>
      </c>
      <c r="J14" s="162" t="s">
        <v>70</v>
      </c>
      <c r="K14" s="163">
        <v>40940</v>
      </c>
      <c r="L14" s="163">
        <v>40968</v>
      </c>
      <c r="M14" s="164">
        <v>41001</v>
      </c>
      <c r="N14" s="160"/>
      <c r="O14" s="150"/>
      <c r="P14" s="151"/>
    </row>
    <row r="15" spans="1:16">
      <c r="A15" s="85"/>
      <c r="B15" s="153"/>
      <c r="C15" s="160" t="s">
        <v>45</v>
      </c>
      <c r="D15" s="160" t="s">
        <v>52</v>
      </c>
      <c r="E15" s="160" t="s">
        <v>69</v>
      </c>
      <c r="F15" s="160">
        <v>1321278</v>
      </c>
      <c r="G15" s="160">
        <v>2112433</v>
      </c>
      <c r="H15" s="161">
        <v>16200</v>
      </c>
      <c r="I15" s="160">
        <v>8</v>
      </c>
      <c r="J15" s="162" t="s">
        <v>70</v>
      </c>
      <c r="K15" s="163">
        <v>40940</v>
      </c>
      <c r="L15" s="163">
        <v>40968</v>
      </c>
      <c r="M15" s="164">
        <v>41001</v>
      </c>
      <c r="N15" s="160"/>
      <c r="O15" s="150"/>
      <c r="P15" s="151"/>
    </row>
    <row r="16" spans="1:16">
      <c r="A16" s="85"/>
      <c r="B16" s="153"/>
      <c r="C16" s="85" t="s">
        <v>46</v>
      </c>
      <c r="D16" s="85" t="s">
        <v>52</v>
      </c>
      <c r="E16" s="157" t="s">
        <v>62</v>
      </c>
      <c r="F16" s="157">
        <v>8218644485</v>
      </c>
      <c r="G16" s="157"/>
      <c r="H16" s="86">
        <v>5570000</v>
      </c>
      <c r="I16" s="85">
        <v>6</v>
      </c>
      <c r="J16" s="87" t="s">
        <v>65</v>
      </c>
      <c r="K16" s="171">
        <v>40961</v>
      </c>
      <c r="L16" s="171">
        <v>40989</v>
      </c>
      <c r="M16" s="154">
        <v>41008</v>
      </c>
      <c r="N16" s="85" t="s">
        <v>147</v>
      </c>
      <c r="O16" s="150"/>
      <c r="P16" s="151"/>
    </row>
    <row r="17" spans="1:16">
      <c r="A17" s="85"/>
      <c r="B17" s="153"/>
      <c r="C17" s="85" t="s">
        <v>45</v>
      </c>
      <c r="D17" s="85" t="s">
        <v>52</v>
      </c>
      <c r="E17" s="157" t="s">
        <v>82</v>
      </c>
      <c r="F17" s="157">
        <v>11648673</v>
      </c>
      <c r="G17" s="157"/>
      <c r="H17" s="86">
        <v>25000</v>
      </c>
      <c r="I17" s="85">
        <v>8</v>
      </c>
      <c r="J17" s="87" t="s">
        <v>70</v>
      </c>
      <c r="K17" s="171">
        <v>40992</v>
      </c>
      <c r="L17" s="171">
        <v>41022</v>
      </c>
      <c r="M17" s="154">
        <v>41010</v>
      </c>
      <c r="N17" s="85" t="s">
        <v>117</v>
      </c>
      <c r="O17" s="150"/>
      <c r="P17" s="151"/>
    </row>
    <row r="18" spans="1:16">
      <c r="A18" s="85"/>
      <c r="B18" s="153"/>
      <c r="C18" s="160" t="s">
        <v>45</v>
      </c>
      <c r="D18" s="160" t="s">
        <v>52</v>
      </c>
      <c r="E18" s="160" t="s">
        <v>82</v>
      </c>
      <c r="F18" s="160">
        <v>14107165</v>
      </c>
      <c r="G18" s="160">
        <v>3175124315</v>
      </c>
      <c r="H18" s="161">
        <v>25000</v>
      </c>
      <c r="I18" s="160">
        <v>30</v>
      </c>
      <c r="J18" s="162" t="s">
        <v>70</v>
      </c>
      <c r="K18" s="163">
        <v>40985</v>
      </c>
      <c r="L18" s="163">
        <v>41015</v>
      </c>
      <c r="M18" s="164">
        <v>41001</v>
      </c>
      <c r="N18" s="160" t="s">
        <v>118</v>
      </c>
      <c r="O18" s="150"/>
      <c r="P18" s="151"/>
    </row>
    <row r="19" spans="1:16">
      <c r="A19" s="85"/>
      <c r="B19" s="153"/>
      <c r="C19" s="160" t="s">
        <v>45</v>
      </c>
      <c r="D19" s="160" t="s">
        <v>52</v>
      </c>
      <c r="E19" s="160" t="s">
        <v>71</v>
      </c>
      <c r="F19" s="160">
        <v>8040856503</v>
      </c>
      <c r="G19" s="160"/>
      <c r="H19" s="161"/>
      <c r="I19" s="160">
        <v>2</v>
      </c>
      <c r="J19" s="162" t="s">
        <v>72</v>
      </c>
      <c r="K19" s="160" t="s">
        <v>146</v>
      </c>
      <c r="L19" s="163">
        <v>40988</v>
      </c>
      <c r="M19" s="164">
        <v>41001</v>
      </c>
      <c r="N19" s="160"/>
      <c r="O19" s="150"/>
      <c r="P19" s="151"/>
    </row>
    <row r="20" spans="1:16">
      <c r="A20" s="85">
        <v>5</v>
      </c>
      <c r="B20" s="153"/>
      <c r="C20" s="85" t="s">
        <v>80</v>
      </c>
      <c r="D20" s="85"/>
      <c r="E20" s="157" t="s">
        <v>81</v>
      </c>
      <c r="F20" s="157"/>
      <c r="G20" s="157"/>
      <c r="H20" s="86"/>
      <c r="I20" s="85">
        <v>10</v>
      </c>
      <c r="J20" s="87" t="s">
        <v>67</v>
      </c>
      <c r="K20" s="85" t="s">
        <v>140</v>
      </c>
      <c r="L20" s="85" t="s">
        <v>145</v>
      </c>
      <c r="M20" s="154">
        <v>41009</v>
      </c>
      <c r="N20" s="85" t="s">
        <v>119</v>
      </c>
      <c r="O20" s="150"/>
      <c r="P20" s="151"/>
    </row>
    <row r="21" spans="1:16">
      <c r="A21" s="85"/>
      <c r="B21" s="153"/>
      <c r="C21" s="85" t="s">
        <v>46</v>
      </c>
      <c r="D21" s="85" t="s">
        <v>52</v>
      </c>
      <c r="E21" s="157" t="s">
        <v>82</v>
      </c>
      <c r="F21" s="157">
        <v>10859980</v>
      </c>
      <c r="G21" s="157"/>
      <c r="H21" s="86">
        <v>1911000</v>
      </c>
      <c r="I21" s="85">
        <v>8</v>
      </c>
      <c r="J21" s="87" t="s">
        <v>70</v>
      </c>
      <c r="K21" s="171">
        <v>40963</v>
      </c>
      <c r="L21" s="171">
        <v>40991</v>
      </c>
      <c r="M21" s="154">
        <v>41010</v>
      </c>
      <c r="N21" s="85" t="s">
        <v>120</v>
      </c>
      <c r="O21" s="150"/>
      <c r="P21" s="151"/>
    </row>
    <row r="22" spans="1:16">
      <c r="A22" s="85"/>
      <c r="B22" s="153"/>
      <c r="C22" s="85" t="s">
        <v>46</v>
      </c>
      <c r="D22" s="85" t="s">
        <v>52</v>
      </c>
      <c r="E22" s="157" t="s">
        <v>82</v>
      </c>
      <c r="F22" s="157">
        <v>9282720</v>
      </c>
      <c r="G22" s="157"/>
      <c r="H22" s="86">
        <v>459000</v>
      </c>
      <c r="I22" s="85">
        <v>11</v>
      </c>
      <c r="J22" s="87" t="s">
        <v>70</v>
      </c>
      <c r="K22" s="171">
        <v>40966</v>
      </c>
      <c r="L22" s="171">
        <v>40994</v>
      </c>
      <c r="M22" s="154">
        <v>41015</v>
      </c>
      <c r="N22" s="85" t="s">
        <v>121</v>
      </c>
      <c r="O22" s="150"/>
      <c r="P22" s="151"/>
    </row>
    <row r="23" spans="1:16">
      <c r="A23" s="85"/>
      <c r="B23" s="153"/>
      <c r="C23" s="85" t="s">
        <v>46</v>
      </c>
      <c r="D23" s="85" t="s">
        <v>52</v>
      </c>
      <c r="E23" s="157" t="s">
        <v>82</v>
      </c>
      <c r="F23" s="157">
        <v>7705686</v>
      </c>
      <c r="G23" s="157"/>
      <c r="H23" s="86">
        <v>495000</v>
      </c>
      <c r="I23" s="85">
        <v>11</v>
      </c>
      <c r="J23" s="87" t="s">
        <v>70</v>
      </c>
      <c r="K23" s="171">
        <v>40966</v>
      </c>
      <c r="L23" s="171">
        <v>40994</v>
      </c>
      <c r="M23" s="154">
        <v>41015</v>
      </c>
      <c r="N23" s="85" t="s">
        <v>122</v>
      </c>
      <c r="O23" s="150"/>
      <c r="P23" s="151"/>
    </row>
    <row r="24" spans="1:16">
      <c r="A24" s="85"/>
      <c r="B24" s="156"/>
      <c r="C24" s="85"/>
      <c r="D24" s="85"/>
      <c r="E24" s="157" t="s">
        <v>83</v>
      </c>
      <c r="F24" s="157"/>
      <c r="G24" s="157"/>
      <c r="H24" s="86"/>
      <c r="I24" s="85"/>
      <c r="J24" s="87"/>
      <c r="K24" s="85"/>
      <c r="L24" s="85"/>
      <c r="M24" s="152"/>
      <c r="N24" s="85" t="s">
        <v>48</v>
      </c>
      <c r="O24" s="150"/>
      <c r="P24" s="151"/>
    </row>
    <row r="25" spans="1:16">
      <c r="A25" s="85">
        <v>10</v>
      </c>
      <c r="B25" s="153"/>
      <c r="C25" s="85" t="s">
        <v>80</v>
      </c>
      <c r="D25" s="85"/>
      <c r="E25" s="157" t="s">
        <v>81</v>
      </c>
      <c r="F25" s="157"/>
      <c r="G25" s="157"/>
      <c r="H25" s="86"/>
      <c r="I25" s="85">
        <v>15</v>
      </c>
      <c r="J25" s="87" t="s">
        <v>67</v>
      </c>
      <c r="K25" s="85" t="s">
        <v>140</v>
      </c>
      <c r="L25" s="85" t="s">
        <v>145</v>
      </c>
      <c r="M25" s="154">
        <v>41009</v>
      </c>
      <c r="N25" s="85" t="s">
        <v>123</v>
      </c>
      <c r="O25" s="150"/>
      <c r="P25" s="151"/>
    </row>
    <row r="26" spans="1:16">
      <c r="A26" s="85"/>
      <c r="B26" s="153"/>
      <c r="C26" s="85" t="s">
        <v>45</v>
      </c>
      <c r="D26" s="85" t="s">
        <v>52</v>
      </c>
      <c r="E26" s="157" t="s">
        <v>84</v>
      </c>
      <c r="F26" s="157" t="s">
        <v>131</v>
      </c>
      <c r="G26" s="157" t="s">
        <v>132</v>
      </c>
      <c r="H26" s="86">
        <v>882000</v>
      </c>
      <c r="I26" s="85">
        <v>20</v>
      </c>
      <c r="J26" s="87" t="s">
        <v>70</v>
      </c>
      <c r="K26" s="85" t="s">
        <v>140</v>
      </c>
      <c r="L26" s="85"/>
      <c r="M26" s="154">
        <v>41022</v>
      </c>
      <c r="N26" s="85" t="s">
        <v>133</v>
      </c>
      <c r="O26" s="150"/>
      <c r="P26" s="151"/>
    </row>
    <row r="27" spans="1:16">
      <c r="A27" s="85"/>
      <c r="B27" s="153"/>
      <c r="C27" s="85" t="s">
        <v>45</v>
      </c>
      <c r="D27" s="85" t="s">
        <v>52</v>
      </c>
      <c r="E27" s="157" t="s">
        <v>85</v>
      </c>
      <c r="F27" s="172" t="s">
        <v>112</v>
      </c>
      <c r="G27" s="172"/>
      <c r="H27" s="86">
        <v>2514550</v>
      </c>
      <c r="I27" s="85">
        <v>17</v>
      </c>
      <c r="J27" s="87" t="s">
        <v>70</v>
      </c>
      <c r="K27" s="85" t="s">
        <v>141</v>
      </c>
      <c r="L27" s="171">
        <v>40991</v>
      </c>
      <c r="M27" s="154">
        <v>41019</v>
      </c>
      <c r="N27" s="85" t="s">
        <v>86</v>
      </c>
      <c r="O27" s="150"/>
      <c r="P27" s="151"/>
    </row>
    <row r="28" spans="1:16">
      <c r="A28" s="85">
        <v>10</v>
      </c>
      <c r="B28" s="153"/>
      <c r="C28" s="85" t="s">
        <v>62</v>
      </c>
      <c r="D28" s="85" t="s">
        <v>52</v>
      </c>
      <c r="E28" s="157" t="s">
        <v>62</v>
      </c>
      <c r="F28" s="157">
        <v>1224565687</v>
      </c>
      <c r="G28" s="157">
        <v>3102055020</v>
      </c>
      <c r="H28" s="86">
        <v>121000</v>
      </c>
      <c r="I28" s="85">
        <v>10</v>
      </c>
      <c r="J28" s="87" t="s">
        <v>62</v>
      </c>
      <c r="K28" s="85"/>
      <c r="L28" s="85"/>
      <c r="M28" s="154">
        <v>41019</v>
      </c>
      <c r="N28" s="85" t="s">
        <v>58</v>
      </c>
      <c r="O28" s="150"/>
      <c r="P28" s="151"/>
    </row>
    <row r="29" spans="1:16">
      <c r="A29" s="85"/>
      <c r="B29" s="153"/>
      <c r="C29" s="85" t="s">
        <v>45</v>
      </c>
      <c r="D29" s="85" t="s">
        <v>52</v>
      </c>
      <c r="E29" s="157" t="s">
        <v>85</v>
      </c>
      <c r="F29" s="157">
        <v>41362146</v>
      </c>
      <c r="G29" s="157"/>
      <c r="H29" s="86">
        <v>141000</v>
      </c>
      <c r="I29" s="85">
        <v>17</v>
      </c>
      <c r="J29" s="87" t="s">
        <v>70</v>
      </c>
      <c r="K29" s="171">
        <v>41001</v>
      </c>
      <c r="L29" s="171">
        <v>41030</v>
      </c>
      <c r="M29" s="154">
        <v>41019</v>
      </c>
      <c r="N29" s="85" t="s">
        <v>87</v>
      </c>
      <c r="O29" s="150"/>
      <c r="P29" s="151"/>
    </row>
    <row r="30" spans="1:16">
      <c r="A30" s="85"/>
      <c r="B30" s="153"/>
      <c r="C30" s="85" t="s">
        <v>45</v>
      </c>
      <c r="D30" s="85" t="s">
        <v>52</v>
      </c>
      <c r="E30" s="157" t="s">
        <v>88</v>
      </c>
      <c r="F30" s="157">
        <v>10004979</v>
      </c>
      <c r="G30" s="157"/>
      <c r="H30" s="86"/>
      <c r="I30" s="85">
        <v>14</v>
      </c>
      <c r="J30" s="87" t="s">
        <v>109</v>
      </c>
      <c r="K30" s="171">
        <v>40929</v>
      </c>
      <c r="L30" s="171">
        <v>40989</v>
      </c>
      <c r="M30" s="154">
        <v>41162</v>
      </c>
      <c r="N30" s="85"/>
      <c r="O30" s="150"/>
      <c r="P30" s="151"/>
    </row>
    <row r="31" spans="1:16">
      <c r="A31" s="85"/>
      <c r="B31" s="153"/>
      <c r="C31" s="85" t="s">
        <v>46</v>
      </c>
      <c r="D31" s="85" t="s">
        <v>52</v>
      </c>
      <c r="E31" s="157" t="s">
        <v>82</v>
      </c>
      <c r="F31" s="157">
        <v>6635280</v>
      </c>
      <c r="G31" s="157"/>
      <c r="H31" s="86">
        <v>1189000</v>
      </c>
      <c r="I31" s="85">
        <v>15</v>
      </c>
      <c r="J31" s="87" t="s">
        <v>70</v>
      </c>
      <c r="K31" s="171">
        <v>40970</v>
      </c>
      <c r="L31" s="171">
        <v>41000</v>
      </c>
      <c r="M31" s="154">
        <v>41015</v>
      </c>
      <c r="N31" s="85" t="s">
        <v>124</v>
      </c>
      <c r="O31" s="150"/>
      <c r="P31" s="151"/>
    </row>
    <row r="32" spans="1:16">
      <c r="A32" s="85">
        <v>15</v>
      </c>
      <c r="B32" s="153"/>
      <c r="C32" s="85"/>
      <c r="D32" s="85"/>
      <c r="E32" s="157" t="s">
        <v>89</v>
      </c>
      <c r="F32" s="157"/>
      <c r="G32" s="157"/>
      <c r="H32" s="86"/>
      <c r="I32" s="85">
        <v>15</v>
      </c>
      <c r="J32" s="87"/>
      <c r="K32" s="85"/>
      <c r="L32" s="85"/>
      <c r="M32" s="154">
        <v>41014</v>
      </c>
      <c r="N32" s="85" t="s">
        <v>90</v>
      </c>
      <c r="O32" s="150"/>
      <c r="P32" s="151"/>
    </row>
    <row r="33" spans="1:16">
      <c r="A33" s="85">
        <v>20</v>
      </c>
      <c r="B33" s="153"/>
      <c r="C33" s="85" t="s">
        <v>80</v>
      </c>
      <c r="D33" s="85"/>
      <c r="E33" s="157" t="s">
        <v>81</v>
      </c>
      <c r="F33" s="157"/>
      <c r="G33" s="157"/>
      <c r="H33" s="86"/>
      <c r="I33" s="85">
        <v>22</v>
      </c>
      <c r="J33" s="87" t="s">
        <v>67</v>
      </c>
      <c r="K33" s="171">
        <v>40973</v>
      </c>
      <c r="L33" s="171">
        <v>41003</v>
      </c>
      <c r="M33" s="154">
        <v>41016</v>
      </c>
      <c r="N33" s="85" t="s">
        <v>125</v>
      </c>
      <c r="O33" s="150"/>
      <c r="P33" s="151"/>
    </row>
    <row r="34" spans="1:16">
      <c r="A34" s="85">
        <v>22</v>
      </c>
      <c r="B34" s="153"/>
      <c r="C34" s="85" t="s">
        <v>91</v>
      </c>
      <c r="D34" s="85" t="s">
        <v>52</v>
      </c>
      <c r="E34" s="157" t="s">
        <v>92</v>
      </c>
      <c r="F34" s="157">
        <v>16977389</v>
      </c>
      <c r="G34" s="157" t="s">
        <v>138</v>
      </c>
      <c r="H34" s="86">
        <v>1961000</v>
      </c>
      <c r="I34" s="85">
        <v>22</v>
      </c>
      <c r="J34" s="87" t="s">
        <v>70</v>
      </c>
      <c r="K34" s="171">
        <v>40978</v>
      </c>
      <c r="L34" s="171">
        <v>41008</v>
      </c>
      <c r="M34" s="154">
        <v>41022</v>
      </c>
      <c r="N34" s="85" t="s">
        <v>126</v>
      </c>
      <c r="O34" s="150"/>
      <c r="P34" s="151"/>
    </row>
    <row r="35" spans="1:16">
      <c r="A35" s="85">
        <v>29</v>
      </c>
      <c r="B35" s="153"/>
      <c r="C35" s="85" t="s">
        <v>91</v>
      </c>
      <c r="D35" s="85" t="s">
        <v>52</v>
      </c>
      <c r="E35" s="157" t="s">
        <v>92</v>
      </c>
      <c r="F35" s="157">
        <v>8949578</v>
      </c>
      <c r="G35" s="157" t="s">
        <v>137</v>
      </c>
      <c r="H35" s="86">
        <v>744118</v>
      </c>
      <c r="I35" s="173">
        <v>9</v>
      </c>
      <c r="J35" s="87" t="s">
        <v>70</v>
      </c>
      <c r="K35" s="171">
        <v>40963</v>
      </c>
      <c r="L35" s="171">
        <v>40991</v>
      </c>
      <c r="M35" s="154">
        <v>41008</v>
      </c>
      <c r="N35" s="85" t="s">
        <v>126</v>
      </c>
      <c r="O35" s="150"/>
      <c r="P35" s="151"/>
    </row>
    <row r="36" spans="1:16">
      <c r="A36" s="85">
        <v>30</v>
      </c>
      <c r="B36" s="156"/>
      <c r="C36" s="85"/>
      <c r="D36" s="85" t="s">
        <v>93</v>
      </c>
      <c r="E36" s="157" t="s">
        <v>94</v>
      </c>
      <c r="F36" s="157"/>
      <c r="G36" s="157"/>
      <c r="H36" s="86"/>
      <c r="I36" s="85">
        <v>30</v>
      </c>
      <c r="J36" s="87"/>
      <c r="K36" s="85"/>
      <c r="L36" s="85"/>
      <c r="M36" s="152"/>
      <c r="N36" s="85" t="s">
        <v>95</v>
      </c>
      <c r="O36" s="150"/>
      <c r="P36" s="151"/>
    </row>
    <row r="37" spans="1:16">
      <c r="A37" s="85">
        <v>30</v>
      </c>
      <c r="B37" s="156"/>
      <c r="C37" s="85"/>
      <c r="D37" s="85"/>
      <c r="E37" s="157" t="s">
        <v>89</v>
      </c>
      <c r="F37" s="157"/>
      <c r="G37" s="157"/>
      <c r="H37" s="86"/>
      <c r="I37" s="85">
        <v>30</v>
      </c>
      <c r="J37" s="87"/>
      <c r="K37" s="85"/>
      <c r="L37" s="85"/>
      <c r="M37" s="152"/>
      <c r="N37" s="85"/>
      <c r="O37" s="150"/>
      <c r="P37" s="151"/>
    </row>
    <row r="38" spans="1:16">
      <c r="A38" s="85"/>
      <c r="B38" s="153"/>
      <c r="C38" s="85" t="s">
        <v>62</v>
      </c>
      <c r="D38" s="157" t="s">
        <v>52</v>
      </c>
      <c r="E38" s="157" t="s">
        <v>62</v>
      </c>
      <c r="F38" s="157">
        <v>8217224617</v>
      </c>
      <c r="G38" s="157">
        <v>3138861582</v>
      </c>
      <c r="H38" s="86">
        <v>2396000</v>
      </c>
      <c r="I38" s="85">
        <v>17</v>
      </c>
      <c r="J38" s="87" t="s">
        <v>62</v>
      </c>
      <c r="K38" s="85" t="s">
        <v>142</v>
      </c>
      <c r="L38" s="171">
        <v>41009</v>
      </c>
      <c r="M38" s="154">
        <v>41019</v>
      </c>
      <c r="N38" s="85" t="s">
        <v>127</v>
      </c>
      <c r="O38" s="150"/>
      <c r="P38" s="151"/>
    </row>
    <row r="39" spans="1:16">
      <c r="A39" s="85"/>
      <c r="B39" s="153"/>
      <c r="C39" s="85" t="s">
        <v>62</v>
      </c>
      <c r="D39" s="157" t="s">
        <v>52</v>
      </c>
      <c r="E39" s="157" t="s">
        <v>62</v>
      </c>
      <c r="F39" s="157">
        <v>8217573036</v>
      </c>
      <c r="G39" s="157">
        <v>3204496470</v>
      </c>
      <c r="H39" s="86">
        <v>1114000</v>
      </c>
      <c r="I39" s="85">
        <v>17</v>
      </c>
      <c r="J39" s="87" t="s">
        <v>62</v>
      </c>
      <c r="K39" s="85" t="s">
        <v>142</v>
      </c>
      <c r="L39" s="171">
        <v>41006</v>
      </c>
      <c r="M39" s="154">
        <v>41019</v>
      </c>
      <c r="N39" s="85" t="s">
        <v>144</v>
      </c>
      <c r="O39" s="150"/>
      <c r="P39" s="151"/>
    </row>
    <row r="40" spans="1:16">
      <c r="A40" s="85"/>
      <c r="B40" s="153"/>
      <c r="C40" s="85" t="s">
        <v>62</v>
      </c>
      <c r="D40" s="157" t="s">
        <v>52</v>
      </c>
      <c r="E40" s="157" t="s">
        <v>62</v>
      </c>
      <c r="F40" s="157">
        <v>8217932764</v>
      </c>
      <c r="G40" s="157">
        <v>3208373988</v>
      </c>
      <c r="H40" s="86">
        <v>4460000</v>
      </c>
      <c r="I40" s="85">
        <v>17</v>
      </c>
      <c r="J40" s="87" t="s">
        <v>62</v>
      </c>
      <c r="K40" s="85" t="s">
        <v>142</v>
      </c>
      <c r="L40" s="171">
        <v>41011</v>
      </c>
      <c r="M40" s="154">
        <v>41019</v>
      </c>
      <c r="N40" s="85" t="s">
        <v>143</v>
      </c>
      <c r="O40" s="150"/>
      <c r="P40" s="151"/>
    </row>
    <row r="41" spans="1:16">
      <c r="A41" s="85"/>
      <c r="B41" s="153"/>
      <c r="C41" s="85" t="s">
        <v>45</v>
      </c>
      <c r="D41" s="157" t="s">
        <v>52</v>
      </c>
      <c r="E41" s="157" t="s">
        <v>69</v>
      </c>
      <c r="F41" s="157">
        <v>7966110</v>
      </c>
      <c r="G41" s="157">
        <v>2128187</v>
      </c>
      <c r="H41" s="86">
        <v>56700</v>
      </c>
      <c r="I41" s="85">
        <v>19</v>
      </c>
      <c r="J41" s="87" t="s">
        <v>70</v>
      </c>
      <c r="K41" s="171">
        <v>40969</v>
      </c>
      <c r="L41" s="171">
        <v>40999</v>
      </c>
      <c r="M41" s="154">
        <v>41019</v>
      </c>
      <c r="N41" s="85"/>
      <c r="O41" s="150"/>
      <c r="P41" s="151"/>
    </row>
    <row r="42" spans="1:16">
      <c r="A42" s="85">
        <v>28</v>
      </c>
      <c r="B42" s="156"/>
      <c r="C42" s="85" t="s">
        <v>49</v>
      </c>
      <c r="D42" s="157" t="s">
        <v>52</v>
      </c>
      <c r="E42" s="157" t="s">
        <v>82</v>
      </c>
      <c r="F42" s="157"/>
      <c r="G42" s="157"/>
      <c r="H42" s="86"/>
      <c r="I42" s="85"/>
      <c r="J42" s="87"/>
      <c r="K42" s="85"/>
      <c r="L42" s="85"/>
      <c r="M42" s="152"/>
      <c r="N42" s="85" t="s">
        <v>128</v>
      </c>
      <c r="O42" s="150"/>
      <c r="P42" s="151"/>
    </row>
    <row r="43" spans="1:16">
      <c r="A43" s="85">
        <v>28</v>
      </c>
      <c r="B43" s="156"/>
      <c r="C43" s="85" t="s">
        <v>49</v>
      </c>
      <c r="D43" s="157" t="s">
        <v>52</v>
      </c>
      <c r="E43" s="157" t="s">
        <v>62</v>
      </c>
      <c r="F43" s="157"/>
      <c r="G43" s="157"/>
      <c r="H43" s="86">
        <v>954000</v>
      </c>
      <c r="I43" s="85"/>
      <c r="J43" s="87"/>
      <c r="K43" s="85"/>
      <c r="L43" s="85"/>
      <c r="M43" s="152"/>
      <c r="N43" s="85" t="s">
        <v>129</v>
      </c>
      <c r="O43" s="150"/>
      <c r="P43" s="151"/>
    </row>
    <row r="44" spans="1:16">
      <c r="A44" s="85"/>
      <c r="B44" s="174"/>
      <c r="C44" s="85" t="s">
        <v>45</v>
      </c>
      <c r="D44" s="157" t="s">
        <v>52</v>
      </c>
      <c r="E44" s="157" t="s">
        <v>82</v>
      </c>
      <c r="F44" s="157">
        <v>3439042</v>
      </c>
      <c r="G44" s="157" t="s">
        <v>135</v>
      </c>
      <c r="H44" s="86">
        <v>1624000</v>
      </c>
      <c r="I44" s="85">
        <v>25</v>
      </c>
      <c r="J44" s="87" t="s">
        <v>70</v>
      </c>
      <c r="K44" s="171">
        <v>40981</v>
      </c>
      <c r="L44" s="171">
        <v>41011</v>
      </c>
      <c r="M44" s="152"/>
      <c r="N44" s="85" t="s">
        <v>136</v>
      </c>
      <c r="O44" s="150"/>
      <c r="P44" s="151"/>
    </row>
    <row r="45" spans="1:16" ht="12" thickBot="1">
      <c r="A45" s="85">
        <v>19</v>
      </c>
      <c r="B45" s="153"/>
      <c r="C45" s="85" t="s">
        <v>45</v>
      </c>
      <c r="D45" s="157" t="s">
        <v>52</v>
      </c>
      <c r="E45" s="157" t="s">
        <v>96</v>
      </c>
      <c r="F45" s="157"/>
      <c r="G45" s="157"/>
      <c r="H45" s="86"/>
      <c r="I45" s="85"/>
      <c r="J45" s="87" t="s">
        <v>98</v>
      </c>
      <c r="K45" s="175" t="s">
        <v>141</v>
      </c>
      <c r="L45" s="176">
        <v>41006</v>
      </c>
      <c r="M45" s="177">
        <v>41022</v>
      </c>
      <c r="N45" s="85"/>
      <c r="O45" s="150"/>
      <c r="P45" s="151"/>
    </row>
    <row r="46" spans="1:16">
      <c r="A46" s="85"/>
      <c r="B46" s="85"/>
      <c r="C46" s="85"/>
      <c r="D46" s="85"/>
      <c r="E46" s="85"/>
      <c r="F46" s="85"/>
      <c r="G46" s="85"/>
      <c r="H46" s="86"/>
      <c r="I46" s="85"/>
      <c r="J46" s="85"/>
      <c r="K46" s="85"/>
      <c r="L46" s="85"/>
      <c r="M46" s="85"/>
      <c r="N46" s="85"/>
      <c r="O46" s="150"/>
      <c r="P46" s="151"/>
    </row>
    <row r="47" spans="1:16">
      <c r="A47" s="85"/>
      <c r="B47" s="85"/>
      <c r="C47" s="85"/>
      <c r="D47" s="157"/>
      <c r="E47" s="157"/>
      <c r="F47" s="157"/>
      <c r="G47" s="157"/>
      <c r="H47" s="86"/>
      <c r="I47" s="85"/>
      <c r="J47" s="85"/>
      <c r="K47" s="85"/>
      <c r="L47" s="85"/>
      <c r="M47" s="85"/>
      <c r="N47" s="85"/>
      <c r="O47" s="150"/>
      <c r="P47" s="151"/>
    </row>
    <row r="48" spans="1:16">
      <c r="A48" s="85"/>
      <c r="B48" s="85"/>
      <c r="C48" s="85"/>
      <c r="D48" s="157"/>
      <c r="E48" s="157"/>
      <c r="F48" s="157"/>
      <c r="G48" s="157"/>
      <c r="H48" s="86"/>
      <c r="I48" s="85"/>
      <c r="J48" s="85"/>
      <c r="K48" s="85"/>
      <c r="L48" s="85"/>
      <c r="M48" s="85"/>
      <c r="N48" s="85"/>
      <c r="O48" s="150"/>
      <c r="P48" s="151"/>
    </row>
    <row r="49" spans="1:16">
      <c r="A49" s="85"/>
      <c r="B49" s="85"/>
      <c r="C49" s="85"/>
      <c r="D49" s="85"/>
      <c r="E49" s="157"/>
      <c r="F49" s="157"/>
      <c r="G49" s="157"/>
      <c r="H49" s="86"/>
      <c r="I49" s="85"/>
      <c r="J49" s="85"/>
      <c r="K49" s="85"/>
      <c r="L49" s="85"/>
      <c r="M49" s="85"/>
      <c r="N49" s="85"/>
      <c r="O49" s="150"/>
      <c r="P49" s="151"/>
    </row>
    <row r="50" spans="1:16">
      <c r="A50" s="85"/>
      <c r="B50" s="85"/>
      <c r="C50" s="85"/>
      <c r="D50" s="85"/>
      <c r="E50" s="157"/>
      <c r="F50" s="157"/>
      <c r="G50" s="157"/>
      <c r="H50" s="86"/>
      <c r="I50" s="85"/>
      <c r="J50" s="85"/>
      <c r="K50" s="85"/>
      <c r="L50" s="85"/>
      <c r="M50" s="85"/>
      <c r="N50" s="85"/>
      <c r="O50" s="150"/>
      <c r="P50" s="151"/>
    </row>
    <row r="51" spans="1:16">
      <c r="A51" s="85"/>
      <c r="B51" s="85"/>
      <c r="C51" s="85"/>
      <c r="D51" s="85"/>
      <c r="E51" s="157"/>
      <c r="F51" s="157"/>
      <c r="G51" s="157"/>
      <c r="H51" s="86"/>
      <c r="I51" s="85"/>
      <c r="J51" s="85"/>
      <c r="K51" s="85"/>
      <c r="L51" s="85"/>
      <c r="M51" s="85"/>
      <c r="N51" s="85"/>
      <c r="O51" s="150"/>
      <c r="P51" s="151"/>
    </row>
    <row r="52" spans="1:16">
      <c r="A52" s="85"/>
      <c r="B52" s="85"/>
      <c r="C52" s="85"/>
      <c r="D52" s="85"/>
      <c r="E52" s="157"/>
      <c r="F52" s="157"/>
      <c r="G52" s="157"/>
      <c r="H52" s="86"/>
      <c r="I52" s="85"/>
      <c r="J52" s="85"/>
      <c r="K52" s="85"/>
      <c r="L52" s="85"/>
      <c r="M52" s="85"/>
      <c r="N52" s="85"/>
      <c r="O52" s="150"/>
      <c r="P52" s="151"/>
    </row>
    <row r="53" spans="1:16">
      <c r="A53" s="85"/>
      <c r="B53" s="85"/>
      <c r="C53" s="85"/>
      <c r="D53" s="85"/>
      <c r="E53" s="157"/>
      <c r="F53" s="157"/>
      <c r="G53" s="157"/>
      <c r="H53" s="86"/>
      <c r="I53" s="85"/>
      <c r="J53" s="85"/>
      <c r="K53" s="85"/>
      <c r="L53" s="85"/>
      <c r="M53" s="85"/>
      <c r="N53" s="85"/>
      <c r="O53" s="150"/>
      <c r="P53" s="151"/>
    </row>
    <row r="54" spans="1:16">
      <c r="A54" s="85"/>
      <c r="B54" s="85"/>
      <c r="C54" s="85"/>
      <c r="D54" s="85"/>
      <c r="E54" s="157"/>
      <c r="F54" s="157"/>
      <c r="G54" s="157"/>
      <c r="H54" s="86"/>
      <c r="I54" s="85"/>
      <c r="J54" s="85"/>
      <c r="K54" s="85"/>
      <c r="L54" s="85"/>
      <c r="M54" s="85"/>
      <c r="N54" s="85"/>
      <c r="O54" s="150"/>
      <c r="P54" s="151"/>
    </row>
    <row r="55" spans="1:16">
      <c r="E55" s="116"/>
      <c r="F55" s="116"/>
      <c r="G55" s="116"/>
    </row>
    <row r="56" spans="1:16">
      <c r="E56" s="116"/>
      <c r="F56" s="116"/>
      <c r="G56" s="116"/>
    </row>
    <row r="57" spans="1:16">
      <c r="E57" s="116"/>
      <c r="F57" s="116"/>
      <c r="G57" s="116"/>
    </row>
    <row r="58" spans="1:16">
      <c r="E58" s="116"/>
      <c r="F58" s="116"/>
      <c r="G58" s="116"/>
    </row>
    <row r="59" spans="1:16">
      <c r="E59" s="116"/>
      <c r="F59" s="116"/>
      <c r="G59" s="116"/>
    </row>
    <row r="60" spans="1:16">
      <c r="E60" s="116"/>
      <c r="F60" s="116"/>
      <c r="G60" s="116"/>
    </row>
    <row r="61" spans="1:16">
      <c r="E61" s="116"/>
      <c r="F61" s="116"/>
      <c r="G61" s="116"/>
    </row>
    <row r="62" spans="1:16">
      <c r="E62" s="116"/>
      <c r="F62" s="116"/>
      <c r="G62" s="116"/>
    </row>
    <row r="63" spans="1:16">
      <c r="E63" s="116"/>
      <c r="F63" s="116"/>
      <c r="G63" s="116"/>
    </row>
    <row r="64" spans="1:16">
      <c r="E64" s="116"/>
      <c r="F64" s="116"/>
      <c r="G64" s="116"/>
    </row>
    <row r="65" spans="5:7">
      <c r="E65" s="116"/>
      <c r="F65" s="116"/>
      <c r="G65" s="116"/>
    </row>
    <row r="66" spans="5:7">
      <c r="E66" s="116"/>
      <c r="F66" s="116"/>
      <c r="G66" s="116"/>
    </row>
    <row r="67" spans="5:7">
      <c r="E67" s="116"/>
      <c r="F67" s="116"/>
      <c r="G67" s="116"/>
    </row>
    <row r="68" spans="5:7">
      <c r="E68" s="116"/>
      <c r="F68" s="116"/>
      <c r="G68" s="116"/>
    </row>
    <row r="69" spans="5:7">
      <c r="E69" s="116"/>
      <c r="F69" s="116"/>
      <c r="G69" s="116"/>
    </row>
    <row r="70" spans="5:7">
      <c r="E70" s="116"/>
      <c r="F70" s="116"/>
      <c r="G70" s="116"/>
    </row>
    <row r="71" spans="5:7">
      <c r="E71" s="116"/>
      <c r="F71" s="116"/>
      <c r="G71" s="116"/>
    </row>
    <row r="72" spans="5:7">
      <c r="E72" s="116"/>
      <c r="F72" s="116"/>
      <c r="G72" s="116"/>
    </row>
    <row r="73" spans="5:7">
      <c r="E73" s="116"/>
      <c r="F73" s="116"/>
      <c r="G73" s="116"/>
    </row>
    <row r="74" spans="5:7">
      <c r="E74" s="116"/>
      <c r="F74" s="116"/>
      <c r="G74" s="116"/>
    </row>
    <row r="75" spans="5:7">
      <c r="E75" s="116"/>
      <c r="F75" s="116"/>
      <c r="G75" s="116"/>
    </row>
    <row r="76" spans="5:7">
      <c r="E76" s="116"/>
      <c r="F76" s="116"/>
      <c r="G76" s="116"/>
    </row>
    <row r="77" spans="5:7">
      <c r="E77" s="116"/>
      <c r="F77" s="116"/>
      <c r="G77" s="116"/>
    </row>
    <row r="78" spans="5:7">
      <c r="E78" s="116"/>
      <c r="F78" s="116"/>
      <c r="G78" s="116"/>
    </row>
    <row r="79" spans="5:7">
      <c r="E79" s="116"/>
      <c r="F79" s="116"/>
      <c r="G79" s="116"/>
    </row>
    <row r="80" spans="5:7">
      <c r="E80" s="116"/>
      <c r="F80" s="116"/>
      <c r="G80" s="116"/>
    </row>
    <row r="81" spans="5:7">
      <c r="E81" s="116"/>
      <c r="F81" s="116"/>
      <c r="G81" s="116"/>
    </row>
    <row r="82" spans="5:7">
      <c r="E82" s="116"/>
      <c r="F82" s="116"/>
      <c r="G82" s="116"/>
    </row>
    <row r="83" spans="5:7">
      <c r="E83" s="116"/>
      <c r="F83" s="116"/>
      <c r="G83" s="116"/>
    </row>
    <row r="84" spans="5:7">
      <c r="E84" s="116"/>
      <c r="F84" s="116"/>
      <c r="G84" s="116"/>
    </row>
    <row r="85" spans="5:7">
      <c r="E85" s="116"/>
      <c r="F85" s="116"/>
      <c r="G85" s="116"/>
    </row>
    <row r="86" spans="5:7">
      <c r="E86" s="116"/>
      <c r="F86" s="116"/>
      <c r="G86" s="116"/>
    </row>
    <row r="87" spans="5:7">
      <c r="E87" s="116"/>
      <c r="F87" s="116"/>
      <c r="G87" s="116"/>
    </row>
    <row r="88" spans="5:7">
      <c r="E88" s="116"/>
      <c r="F88" s="116"/>
      <c r="G88" s="116"/>
    </row>
    <row r="89" spans="5:7">
      <c r="E89" s="116"/>
      <c r="F89" s="116"/>
      <c r="G89" s="116"/>
    </row>
    <row r="90" spans="5:7">
      <c r="E90" s="116"/>
      <c r="F90" s="116"/>
      <c r="G90" s="116"/>
    </row>
    <row r="91" spans="5:7">
      <c r="E91" s="116"/>
      <c r="F91" s="116"/>
      <c r="G91" s="116"/>
    </row>
    <row r="92" spans="5:7">
      <c r="E92" s="116"/>
      <c r="F92" s="116"/>
      <c r="G92" s="116"/>
    </row>
    <row r="93" spans="5:7">
      <c r="E93" s="116"/>
      <c r="F93" s="116"/>
      <c r="G93" s="116"/>
    </row>
    <row r="94" spans="5:7">
      <c r="E94" s="116"/>
      <c r="F94" s="116"/>
      <c r="G94" s="116"/>
    </row>
    <row r="95" spans="5:7">
      <c r="E95" s="116"/>
      <c r="F95" s="116"/>
      <c r="G95" s="116"/>
    </row>
    <row r="96" spans="5:7">
      <c r="E96" s="116"/>
      <c r="F96" s="116"/>
      <c r="G96" s="116"/>
    </row>
    <row r="97" spans="5:7">
      <c r="E97" s="116"/>
      <c r="F97" s="116"/>
      <c r="G97" s="116"/>
    </row>
    <row r="98" spans="5:7">
      <c r="E98" s="116"/>
      <c r="F98" s="116"/>
      <c r="G98" s="116"/>
    </row>
    <row r="99" spans="5:7">
      <c r="E99" s="116"/>
      <c r="F99" s="116"/>
      <c r="G99" s="116"/>
    </row>
    <row r="100" spans="5:7">
      <c r="E100" s="116"/>
      <c r="F100" s="116"/>
      <c r="G100" s="116"/>
    </row>
    <row r="101" spans="5:7">
      <c r="E101" s="116"/>
      <c r="F101" s="116"/>
      <c r="G101" s="116"/>
    </row>
    <row r="102" spans="5:7">
      <c r="E102" s="116"/>
      <c r="F102" s="116"/>
      <c r="G102" s="116"/>
    </row>
    <row r="103" spans="5:7">
      <c r="E103" s="116"/>
      <c r="F103" s="116"/>
      <c r="G103" s="116"/>
    </row>
    <row r="104" spans="5:7">
      <c r="E104" s="116"/>
      <c r="F104" s="116"/>
      <c r="G104" s="116"/>
    </row>
    <row r="105" spans="5:7">
      <c r="E105" s="116"/>
      <c r="F105" s="116"/>
      <c r="G105" s="116"/>
    </row>
    <row r="106" spans="5:7">
      <c r="E106" s="116"/>
      <c r="F106" s="116"/>
      <c r="G106" s="116"/>
    </row>
    <row r="107" spans="5:7">
      <c r="E107" s="116"/>
      <c r="F107" s="116"/>
      <c r="G107" s="116"/>
    </row>
    <row r="108" spans="5:7">
      <c r="E108" s="116"/>
      <c r="F108" s="116"/>
      <c r="G108" s="116"/>
    </row>
    <row r="109" spans="5:7">
      <c r="E109" s="116"/>
      <c r="F109" s="116"/>
      <c r="G109" s="116"/>
    </row>
    <row r="110" spans="5:7">
      <c r="E110" s="116"/>
      <c r="F110" s="116"/>
      <c r="G110" s="116"/>
    </row>
    <row r="111" spans="5:7">
      <c r="E111" s="116"/>
      <c r="F111" s="116"/>
      <c r="G111" s="116"/>
    </row>
    <row r="112" spans="5:7">
      <c r="E112" s="116"/>
      <c r="F112" s="116"/>
      <c r="G112" s="116"/>
    </row>
    <row r="113" spans="5:7">
      <c r="E113" s="116"/>
      <c r="F113" s="116"/>
      <c r="G113" s="116"/>
    </row>
    <row r="114" spans="5:7">
      <c r="E114" s="116"/>
      <c r="F114" s="116"/>
      <c r="G114" s="116"/>
    </row>
    <row r="115" spans="5:7">
      <c r="E115" s="116"/>
      <c r="F115" s="116"/>
      <c r="G115" s="116"/>
    </row>
    <row r="116" spans="5:7">
      <c r="E116" s="116"/>
      <c r="F116" s="116"/>
      <c r="G116" s="116"/>
    </row>
    <row r="117" spans="5:7">
      <c r="E117" s="116"/>
      <c r="F117" s="116"/>
      <c r="G117" s="116"/>
    </row>
    <row r="118" spans="5:7">
      <c r="E118" s="116"/>
      <c r="F118" s="116"/>
      <c r="G118" s="116"/>
    </row>
    <row r="119" spans="5:7">
      <c r="E119" s="116"/>
      <c r="F119" s="116"/>
      <c r="G119" s="116"/>
    </row>
    <row r="120" spans="5:7">
      <c r="E120" s="116"/>
      <c r="F120" s="116"/>
      <c r="G120" s="116"/>
    </row>
    <row r="121" spans="5:7">
      <c r="E121" s="116"/>
      <c r="F121" s="116"/>
      <c r="G121" s="116"/>
    </row>
    <row r="122" spans="5:7">
      <c r="E122" s="116"/>
      <c r="F122" s="116"/>
      <c r="G122" s="116"/>
    </row>
    <row r="123" spans="5:7">
      <c r="E123" s="116"/>
      <c r="F123" s="116"/>
      <c r="G123" s="116"/>
    </row>
    <row r="124" spans="5:7">
      <c r="E124" s="116"/>
      <c r="F124" s="116"/>
      <c r="G124" s="116"/>
    </row>
    <row r="125" spans="5:7">
      <c r="E125" s="116"/>
      <c r="F125" s="116"/>
      <c r="G125" s="116"/>
    </row>
    <row r="126" spans="5:7">
      <c r="E126" s="116"/>
      <c r="F126" s="116"/>
      <c r="G126" s="116"/>
    </row>
    <row r="127" spans="5:7">
      <c r="E127" s="116"/>
      <c r="F127" s="116"/>
      <c r="G127" s="116"/>
    </row>
    <row r="128" spans="5:7">
      <c r="E128" s="116"/>
      <c r="F128" s="116"/>
      <c r="G128" s="116"/>
    </row>
    <row r="129" spans="5:7">
      <c r="E129" s="116"/>
      <c r="F129" s="116"/>
      <c r="G129" s="116"/>
    </row>
    <row r="130" spans="5:7">
      <c r="E130" s="116"/>
      <c r="F130" s="116"/>
      <c r="G130" s="116"/>
    </row>
    <row r="131" spans="5:7">
      <c r="E131" s="116"/>
      <c r="F131" s="116"/>
      <c r="G131" s="116"/>
    </row>
    <row r="132" spans="5:7">
      <c r="E132" s="116"/>
      <c r="F132" s="116"/>
      <c r="G132" s="116"/>
    </row>
    <row r="133" spans="5:7">
      <c r="E133" s="116"/>
      <c r="F133" s="116"/>
      <c r="G133" s="116"/>
    </row>
    <row r="134" spans="5:7">
      <c r="E134" s="116"/>
      <c r="F134" s="116"/>
      <c r="G134" s="116"/>
    </row>
    <row r="135" spans="5:7">
      <c r="E135" s="116"/>
      <c r="F135" s="116"/>
      <c r="G135" s="116"/>
    </row>
    <row r="136" spans="5:7">
      <c r="E136" s="116"/>
      <c r="F136" s="116"/>
      <c r="G136" s="116"/>
    </row>
    <row r="137" spans="5:7">
      <c r="E137" s="116"/>
      <c r="F137" s="116"/>
      <c r="G137" s="116"/>
    </row>
    <row r="138" spans="5:7">
      <c r="E138" s="116"/>
      <c r="F138" s="116"/>
      <c r="G138" s="116"/>
    </row>
  </sheetData>
  <sheetProtection sheet="1" objects="1" scenarios="1"/>
  <mergeCells count="1">
    <mergeCell ref="K1:L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P138"/>
  <sheetViews>
    <sheetView workbookViewId="0">
      <selection activeCell="E33" sqref="E33"/>
    </sheetView>
  </sheetViews>
  <sheetFormatPr baseColWidth="10" defaultRowHeight="11.25"/>
  <cols>
    <col min="1" max="1" width="5.140625" style="35" bestFit="1" customWidth="1"/>
    <col min="2" max="2" width="3.5703125" style="35" customWidth="1"/>
    <col min="3" max="3" width="10.42578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9.7109375" style="35" bestFit="1" customWidth="1"/>
    <col min="10" max="10" width="18.42578125" style="35" customWidth="1"/>
    <col min="11" max="11" width="11.42578125" style="35" customWidth="1"/>
    <col min="12" max="12" width="10.28515625" style="35" customWidth="1"/>
    <col min="13" max="13" width="9.28515625" style="35" bestFit="1" customWidth="1"/>
    <col min="14" max="14" width="28.140625" style="35" customWidth="1"/>
    <col min="15" max="15" width="11.42578125" style="42"/>
    <col min="16" max="16" width="78.140625" style="118" bestFit="1" customWidth="1"/>
    <col min="17" max="16384" width="11.42578125" style="42"/>
  </cols>
  <sheetData>
    <row r="1" spans="1:16">
      <c r="A1" s="35" t="s">
        <v>0</v>
      </c>
      <c r="B1" s="35" t="s">
        <v>116</v>
      </c>
      <c r="C1" s="35" t="s">
        <v>50</v>
      </c>
      <c r="D1" s="35" t="s">
        <v>51</v>
      </c>
      <c r="E1" s="35" t="s">
        <v>57</v>
      </c>
      <c r="F1" s="35" t="s">
        <v>111</v>
      </c>
      <c r="G1" s="35" t="s">
        <v>113</v>
      </c>
      <c r="H1" s="39" t="s">
        <v>55</v>
      </c>
      <c r="I1" s="35" t="s">
        <v>97</v>
      </c>
      <c r="J1" s="40" t="s">
        <v>63</v>
      </c>
      <c r="K1" s="521" t="s">
        <v>139</v>
      </c>
      <c r="L1" s="521"/>
      <c r="M1" s="41" t="s">
        <v>134</v>
      </c>
      <c r="N1" s="35" t="s">
        <v>59</v>
      </c>
    </row>
    <row r="2" spans="1:16">
      <c r="J2" s="40"/>
      <c r="M2" s="135"/>
    </row>
    <row r="3" spans="1:16">
      <c r="A3" s="35">
        <v>1</v>
      </c>
      <c r="B3" s="147"/>
      <c r="D3" s="35" t="s">
        <v>56</v>
      </c>
      <c r="E3" s="35" t="s">
        <v>58</v>
      </c>
      <c r="G3" s="35">
        <v>3102055020</v>
      </c>
      <c r="H3" s="39">
        <v>600000</v>
      </c>
      <c r="I3" s="35">
        <v>5</v>
      </c>
      <c r="J3" s="40" t="s">
        <v>64</v>
      </c>
      <c r="M3" s="117">
        <v>41010</v>
      </c>
      <c r="N3" s="35" t="s">
        <v>61</v>
      </c>
    </row>
    <row r="4" spans="1:16">
      <c r="A4" s="35">
        <v>1</v>
      </c>
      <c r="B4" s="147"/>
      <c r="D4" s="35" t="s">
        <v>73</v>
      </c>
      <c r="E4" s="35" t="s">
        <v>74</v>
      </c>
      <c r="I4" s="35">
        <v>1</v>
      </c>
      <c r="J4" s="40"/>
      <c r="M4" s="124"/>
      <c r="N4" s="35" t="s">
        <v>77</v>
      </c>
    </row>
    <row r="5" spans="1:16">
      <c r="A5" s="35">
        <v>1</v>
      </c>
      <c r="B5" s="147"/>
      <c r="D5" s="35" t="s">
        <v>73</v>
      </c>
      <c r="E5" s="35" t="s">
        <v>75</v>
      </c>
      <c r="I5" s="35">
        <v>1</v>
      </c>
      <c r="J5" s="40"/>
      <c r="M5" s="124"/>
      <c r="N5" s="35" t="s">
        <v>77</v>
      </c>
    </row>
    <row r="6" spans="1:16">
      <c r="A6" s="35">
        <v>1</v>
      </c>
      <c r="B6" s="147"/>
      <c r="D6" s="35" t="s">
        <v>73</v>
      </c>
      <c r="E6" s="35" t="s">
        <v>76</v>
      </c>
      <c r="I6" s="35">
        <v>1</v>
      </c>
      <c r="J6" s="40"/>
      <c r="M6" s="124"/>
      <c r="N6" s="35" t="s">
        <v>78</v>
      </c>
    </row>
    <row r="7" spans="1:16">
      <c r="B7" s="149"/>
      <c r="E7" s="35" t="s">
        <v>47</v>
      </c>
      <c r="I7" s="35">
        <v>30</v>
      </c>
      <c r="J7" s="40"/>
      <c r="M7" s="124"/>
      <c r="N7" s="35" t="s">
        <v>47</v>
      </c>
    </row>
    <row r="8" spans="1:16">
      <c r="B8" s="147"/>
      <c r="C8" s="35" t="s">
        <v>53</v>
      </c>
      <c r="D8" s="35" t="s">
        <v>52</v>
      </c>
      <c r="E8" s="116" t="s">
        <v>54</v>
      </c>
      <c r="F8" s="116" t="s">
        <v>114</v>
      </c>
      <c r="G8" s="116"/>
      <c r="H8" s="39">
        <v>750000</v>
      </c>
      <c r="I8" s="125">
        <v>2</v>
      </c>
      <c r="J8" s="126" t="s">
        <v>79</v>
      </c>
      <c r="K8" s="125" t="s">
        <v>145</v>
      </c>
      <c r="L8" s="125"/>
      <c r="M8" s="124">
        <v>41001</v>
      </c>
      <c r="N8" s="125" t="s">
        <v>60</v>
      </c>
    </row>
    <row r="9" spans="1:16">
      <c r="B9" s="123"/>
      <c r="C9" s="35" t="s">
        <v>45</v>
      </c>
      <c r="D9" s="35" t="s">
        <v>52</v>
      </c>
      <c r="E9" s="116" t="s">
        <v>62</v>
      </c>
      <c r="F9" s="116">
        <v>1649519421</v>
      </c>
      <c r="G9" s="116">
        <v>3202339219</v>
      </c>
      <c r="H9" s="39">
        <v>76000</v>
      </c>
      <c r="I9" s="35">
        <v>1</v>
      </c>
      <c r="J9" s="40" t="s">
        <v>65</v>
      </c>
      <c r="K9" s="37">
        <v>40988</v>
      </c>
      <c r="L9" s="37">
        <v>41018</v>
      </c>
      <c r="M9" s="117">
        <v>41029</v>
      </c>
      <c r="N9" s="35" t="s">
        <v>115</v>
      </c>
    </row>
    <row r="10" spans="1:16">
      <c r="A10" s="35">
        <v>15</v>
      </c>
      <c r="B10" s="147"/>
      <c r="C10" s="116" t="s">
        <v>45</v>
      </c>
      <c r="D10" s="116" t="s">
        <v>52</v>
      </c>
      <c r="E10" s="116" t="s">
        <v>82</v>
      </c>
      <c r="F10" s="116">
        <v>16216790</v>
      </c>
      <c r="G10" s="116">
        <v>3138933417</v>
      </c>
      <c r="H10" s="127">
        <v>104800</v>
      </c>
      <c r="I10" s="116">
        <v>23</v>
      </c>
      <c r="J10" s="128" t="s">
        <v>70</v>
      </c>
      <c r="K10" s="129">
        <v>41009</v>
      </c>
      <c r="L10" s="129">
        <v>41038</v>
      </c>
      <c r="M10" s="130">
        <v>41019</v>
      </c>
      <c r="N10" s="116" t="s">
        <v>130</v>
      </c>
      <c r="P10" s="131"/>
    </row>
    <row r="11" spans="1:16"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56320</v>
      </c>
      <c r="I11" s="35">
        <v>1</v>
      </c>
      <c r="J11" s="40" t="s">
        <v>67</v>
      </c>
      <c r="K11" s="36">
        <v>40982</v>
      </c>
      <c r="L11" s="36">
        <v>41016</v>
      </c>
      <c r="M11" s="117">
        <v>41025</v>
      </c>
      <c r="N11" s="35">
        <v>2339801</v>
      </c>
    </row>
    <row r="12" spans="1:16"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502870</v>
      </c>
      <c r="I12" s="35">
        <v>30</v>
      </c>
      <c r="J12" s="40" t="s">
        <v>109</v>
      </c>
      <c r="K12" s="37">
        <v>40989</v>
      </c>
      <c r="L12" s="37">
        <v>41019</v>
      </c>
      <c r="M12" s="130">
        <v>41025</v>
      </c>
    </row>
    <row r="13" spans="1:16">
      <c r="B13" s="123"/>
      <c r="C13" s="35" t="s">
        <v>45</v>
      </c>
      <c r="D13" s="35" t="s">
        <v>52</v>
      </c>
      <c r="E13" s="116" t="s">
        <v>69</v>
      </c>
      <c r="F13" s="116">
        <v>7567034</v>
      </c>
      <c r="G13" s="116">
        <v>3454935</v>
      </c>
      <c r="H13" s="39">
        <v>16200</v>
      </c>
      <c r="I13" s="35">
        <v>8</v>
      </c>
      <c r="J13" s="40" t="s">
        <v>70</v>
      </c>
      <c r="K13" s="37">
        <v>40969</v>
      </c>
      <c r="L13" s="37">
        <v>40999</v>
      </c>
      <c r="M13" s="117">
        <v>41026</v>
      </c>
    </row>
    <row r="14" spans="1:16">
      <c r="B14" s="123"/>
      <c r="C14" s="35" t="s">
        <v>45</v>
      </c>
      <c r="D14" s="35" t="s">
        <v>52</v>
      </c>
      <c r="E14" s="116" t="s">
        <v>69</v>
      </c>
      <c r="F14" s="116">
        <v>7567033</v>
      </c>
      <c r="G14" s="116">
        <v>3454941</v>
      </c>
      <c r="H14" s="39">
        <v>16200</v>
      </c>
      <c r="I14" s="35">
        <v>8</v>
      </c>
      <c r="J14" s="40" t="s">
        <v>70</v>
      </c>
      <c r="K14" s="37">
        <v>40969</v>
      </c>
      <c r="L14" s="37">
        <v>40999</v>
      </c>
      <c r="M14" s="117">
        <v>41026</v>
      </c>
    </row>
    <row r="15" spans="1:16">
      <c r="B15" s="123"/>
      <c r="C15" s="35" t="s">
        <v>45</v>
      </c>
      <c r="D15" s="35" t="s">
        <v>52</v>
      </c>
      <c r="E15" s="116" t="s">
        <v>69</v>
      </c>
      <c r="F15" s="116">
        <v>1321278</v>
      </c>
      <c r="G15" s="116">
        <v>2112433</v>
      </c>
      <c r="H15" s="39">
        <v>16200</v>
      </c>
      <c r="I15" s="35">
        <v>8</v>
      </c>
      <c r="J15" s="40" t="s">
        <v>70</v>
      </c>
      <c r="K15" s="37">
        <v>40969</v>
      </c>
      <c r="L15" s="37">
        <v>40999</v>
      </c>
      <c r="M15" s="117">
        <v>41026</v>
      </c>
    </row>
    <row r="16" spans="1:16">
      <c r="B16" s="123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5568900</v>
      </c>
      <c r="I16" s="35">
        <v>6</v>
      </c>
      <c r="J16" s="40" t="s">
        <v>65</v>
      </c>
      <c r="K16" s="37">
        <v>40990</v>
      </c>
      <c r="L16" s="37">
        <v>41020</v>
      </c>
      <c r="M16" s="117">
        <v>41038</v>
      </c>
      <c r="N16" s="35" t="s">
        <v>147</v>
      </c>
    </row>
    <row r="17" spans="1:14">
      <c r="B17" s="147"/>
      <c r="C17" s="35" t="s">
        <v>45</v>
      </c>
      <c r="D17" s="35" t="s">
        <v>52</v>
      </c>
      <c r="E17" s="116" t="s">
        <v>82</v>
      </c>
      <c r="F17" s="116">
        <v>11648673</v>
      </c>
      <c r="G17" s="116"/>
      <c r="H17" s="39">
        <v>25000</v>
      </c>
      <c r="I17" s="35">
        <v>8</v>
      </c>
      <c r="J17" s="40" t="s">
        <v>70</v>
      </c>
      <c r="K17" s="37">
        <v>40992</v>
      </c>
      <c r="L17" s="37">
        <v>41022</v>
      </c>
      <c r="M17" s="117">
        <v>41010</v>
      </c>
      <c r="N17" s="35" t="s">
        <v>117</v>
      </c>
    </row>
    <row r="18" spans="1:14">
      <c r="B18" s="123"/>
      <c r="C18" s="35" t="s">
        <v>45</v>
      </c>
      <c r="D18" s="35" t="s">
        <v>52</v>
      </c>
      <c r="E18" s="116" t="s">
        <v>82</v>
      </c>
      <c r="F18" s="116">
        <v>14107165</v>
      </c>
      <c r="G18" s="116">
        <v>3175124315</v>
      </c>
      <c r="H18" s="39">
        <v>25000</v>
      </c>
      <c r="I18" s="35">
        <v>30</v>
      </c>
      <c r="J18" s="40" t="s">
        <v>70</v>
      </c>
      <c r="K18" s="37">
        <v>41016</v>
      </c>
      <c r="L18" s="37">
        <v>41045</v>
      </c>
      <c r="M18" s="130">
        <v>41025</v>
      </c>
      <c r="N18" s="35" t="s">
        <v>118</v>
      </c>
    </row>
    <row r="19" spans="1:14">
      <c r="B19" s="123"/>
      <c r="C19" s="35" t="s">
        <v>45</v>
      </c>
      <c r="D19" s="35" t="s">
        <v>52</v>
      </c>
      <c r="E19" s="116" t="s">
        <v>71</v>
      </c>
      <c r="F19" s="116">
        <v>8040856503</v>
      </c>
      <c r="G19" s="116"/>
      <c r="I19" s="35">
        <v>2</v>
      </c>
      <c r="J19" s="40" t="s">
        <v>72</v>
      </c>
      <c r="K19" s="35" t="s">
        <v>146</v>
      </c>
      <c r="L19" s="37">
        <v>41019</v>
      </c>
      <c r="M19" s="117">
        <v>41029</v>
      </c>
    </row>
    <row r="20" spans="1:14">
      <c r="A20" s="35">
        <v>5</v>
      </c>
      <c r="B20" s="147"/>
      <c r="C20" s="35" t="s">
        <v>80</v>
      </c>
      <c r="E20" s="116" t="s">
        <v>81</v>
      </c>
      <c r="F20" s="116"/>
      <c r="G20" s="116"/>
      <c r="I20" s="35">
        <v>10</v>
      </c>
      <c r="J20" s="40" t="s">
        <v>67</v>
      </c>
      <c r="K20" s="35" t="s">
        <v>140</v>
      </c>
      <c r="L20" s="35" t="s">
        <v>145</v>
      </c>
      <c r="M20" s="117">
        <v>41009</v>
      </c>
      <c r="N20" s="35" t="s">
        <v>119</v>
      </c>
    </row>
    <row r="21" spans="1:14">
      <c r="B21" s="147"/>
      <c r="C21" s="35" t="s">
        <v>46</v>
      </c>
      <c r="D21" s="35" t="s">
        <v>52</v>
      </c>
      <c r="E21" s="116" t="s">
        <v>82</v>
      </c>
      <c r="F21" s="116">
        <v>10859980</v>
      </c>
      <c r="G21" s="116"/>
      <c r="H21" s="39">
        <v>1911000</v>
      </c>
      <c r="I21" s="35">
        <v>8</v>
      </c>
      <c r="J21" s="40" t="s">
        <v>70</v>
      </c>
      <c r="K21" s="37">
        <v>40963</v>
      </c>
      <c r="L21" s="37">
        <v>40991</v>
      </c>
      <c r="M21" s="117">
        <v>41010</v>
      </c>
      <c r="N21" s="35" t="s">
        <v>148</v>
      </c>
    </row>
    <row r="22" spans="1:14">
      <c r="B22" s="147"/>
      <c r="C22" s="35" t="s">
        <v>46</v>
      </c>
      <c r="D22" s="35" t="s">
        <v>52</v>
      </c>
      <c r="E22" s="116" t="s">
        <v>82</v>
      </c>
      <c r="F22" s="116">
        <v>9282720</v>
      </c>
      <c r="G22" s="116"/>
      <c r="H22" s="39">
        <v>459000</v>
      </c>
      <c r="I22" s="35">
        <v>11</v>
      </c>
      <c r="J22" s="40" t="s">
        <v>70</v>
      </c>
      <c r="K22" s="37">
        <v>40966</v>
      </c>
      <c r="L22" s="37">
        <v>40994</v>
      </c>
      <c r="M22" s="117">
        <v>41015</v>
      </c>
      <c r="N22" s="35" t="s">
        <v>121</v>
      </c>
    </row>
    <row r="23" spans="1:14">
      <c r="B23" s="147"/>
      <c r="C23" s="35" t="s">
        <v>46</v>
      </c>
      <c r="D23" s="35" t="s">
        <v>52</v>
      </c>
      <c r="E23" s="116" t="s">
        <v>82</v>
      </c>
      <c r="F23" s="116">
        <v>7705686</v>
      </c>
      <c r="G23" s="116"/>
      <c r="H23" s="39">
        <v>495000</v>
      </c>
      <c r="I23" s="35">
        <v>11</v>
      </c>
      <c r="J23" s="40" t="s">
        <v>70</v>
      </c>
      <c r="K23" s="37">
        <v>40966</v>
      </c>
      <c r="L23" s="37">
        <v>40994</v>
      </c>
      <c r="M23" s="117">
        <v>41015</v>
      </c>
      <c r="N23" s="35" t="s">
        <v>122</v>
      </c>
    </row>
    <row r="24" spans="1:14">
      <c r="B24" s="149"/>
      <c r="E24" s="116" t="s">
        <v>83</v>
      </c>
      <c r="F24" s="116"/>
      <c r="G24" s="116"/>
      <c r="J24" s="40"/>
      <c r="M24" s="135"/>
      <c r="N24" s="35" t="s">
        <v>48</v>
      </c>
    </row>
    <row r="25" spans="1:14">
      <c r="A25" s="35">
        <v>10</v>
      </c>
      <c r="B25" s="147"/>
      <c r="C25" s="35" t="s">
        <v>80</v>
      </c>
      <c r="E25" s="116" t="s">
        <v>81</v>
      </c>
      <c r="F25" s="116"/>
      <c r="G25" s="116"/>
      <c r="I25" s="35">
        <v>15</v>
      </c>
      <c r="J25" s="40" t="s">
        <v>67</v>
      </c>
      <c r="K25" s="35" t="s">
        <v>140</v>
      </c>
      <c r="L25" s="35" t="s">
        <v>145</v>
      </c>
      <c r="M25" s="117">
        <v>41009</v>
      </c>
      <c r="N25" s="35" t="s">
        <v>123</v>
      </c>
    </row>
    <row r="26" spans="1:14">
      <c r="B26" s="147"/>
      <c r="C26" s="35" t="s">
        <v>45</v>
      </c>
      <c r="D26" s="35" t="s">
        <v>52</v>
      </c>
      <c r="E26" s="116" t="s">
        <v>84</v>
      </c>
      <c r="F26" s="116" t="s">
        <v>131</v>
      </c>
      <c r="G26" s="116" t="s">
        <v>132</v>
      </c>
      <c r="H26" s="39">
        <v>882000</v>
      </c>
      <c r="I26" s="35">
        <v>20</v>
      </c>
      <c r="J26" s="40" t="s">
        <v>70</v>
      </c>
      <c r="K26" s="35" t="s">
        <v>140</v>
      </c>
      <c r="M26" s="117">
        <v>41022</v>
      </c>
      <c r="N26" s="35" t="s">
        <v>133</v>
      </c>
    </row>
    <row r="27" spans="1:14">
      <c r="B27" s="147"/>
      <c r="C27" s="35" t="s">
        <v>45</v>
      </c>
      <c r="D27" s="35" t="s">
        <v>52</v>
      </c>
      <c r="E27" s="116" t="s">
        <v>85</v>
      </c>
      <c r="F27" s="136" t="s">
        <v>112</v>
      </c>
      <c r="G27" s="136"/>
      <c r="H27" s="39">
        <v>2514550</v>
      </c>
      <c r="I27" s="35">
        <v>17</v>
      </c>
      <c r="J27" s="40" t="s">
        <v>70</v>
      </c>
      <c r="K27" s="35" t="s">
        <v>141</v>
      </c>
      <c r="L27" s="37">
        <v>40991</v>
      </c>
      <c r="M27" s="117">
        <v>41019</v>
      </c>
      <c r="N27" s="35" t="s">
        <v>86</v>
      </c>
    </row>
    <row r="28" spans="1:14">
      <c r="A28" s="35">
        <v>10</v>
      </c>
      <c r="B28" s="147"/>
      <c r="C28" s="35" t="s">
        <v>62</v>
      </c>
      <c r="D28" s="35" t="s">
        <v>52</v>
      </c>
      <c r="E28" s="116" t="s">
        <v>62</v>
      </c>
      <c r="F28" s="116">
        <v>1224565687</v>
      </c>
      <c r="G28" s="116">
        <v>3102055020</v>
      </c>
      <c r="H28" s="39">
        <v>121000</v>
      </c>
      <c r="I28" s="35">
        <v>10</v>
      </c>
      <c r="J28" s="40" t="s">
        <v>62</v>
      </c>
      <c r="M28" s="117">
        <v>41019</v>
      </c>
      <c r="N28" s="35" t="s">
        <v>58</v>
      </c>
    </row>
    <row r="29" spans="1:14">
      <c r="B29" s="147"/>
      <c r="C29" s="35" t="s">
        <v>45</v>
      </c>
      <c r="D29" s="35" t="s">
        <v>52</v>
      </c>
      <c r="E29" s="116" t="s">
        <v>85</v>
      </c>
      <c r="F29" s="116">
        <v>41362146</v>
      </c>
      <c r="G29" s="116"/>
      <c r="H29" s="39">
        <v>141000</v>
      </c>
      <c r="I29" s="35">
        <v>17</v>
      </c>
      <c r="J29" s="40" t="s">
        <v>70</v>
      </c>
      <c r="K29" s="37">
        <v>41001</v>
      </c>
      <c r="L29" s="37">
        <v>41030</v>
      </c>
      <c r="M29" s="117">
        <v>41019</v>
      </c>
      <c r="N29" s="35" t="s">
        <v>87</v>
      </c>
    </row>
    <row r="30" spans="1:14">
      <c r="B30" s="147"/>
      <c r="C30" s="35" t="s">
        <v>45</v>
      </c>
      <c r="D30" s="35" t="s">
        <v>52</v>
      </c>
      <c r="E30" s="116" t="s">
        <v>88</v>
      </c>
      <c r="F30" s="116">
        <v>10004979</v>
      </c>
      <c r="G30" s="116"/>
      <c r="I30" s="35">
        <v>14</v>
      </c>
      <c r="J30" s="40" t="s">
        <v>109</v>
      </c>
      <c r="K30" s="37">
        <v>40929</v>
      </c>
      <c r="L30" s="37">
        <v>40989</v>
      </c>
      <c r="M30" s="117">
        <v>41162</v>
      </c>
    </row>
    <row r="31" spans="1:14">
      <c r="B31" s="147"/>
      <c r="C31" s="35" t="s">
        <v>46</v>
      </c>
      <c r="D31" s="35" t="s">
        <v>52</v>
      </c>
      <c r="E31" s="116" t="s">
        <v>82</v>
      </c>
      <c r="F31" s="116">
        <v>6635280</v>
      </c>
      <c r="G31" s="116"/>
      <c r="H31" s="39">
        <v>1189000</v>
      </c>
      <c r="I31" s="35">
        <v>15</v>
      </c>
      <c r="J31" s="40" t="s">
        <v>70</v>
      </c>
      <c r="K31" s="37">
        <v>40970</v>
      </c>
      <c r="L31" s="37">
        <v>41000</v>
      </c>
      <c r="M31" s="117">
        <v>41015</v>
      </c>
      <c r="N31" s="35" t="s">
        <v>124</v>
      </c>
    </row>
    <row r="32" spans="1:14">
      <c r="A32" s="35">
        <v>15</v>
      </c>
      <c r="B32" s="147"/>
      <c r="E32" s="116" t="s">
        <v>89</v>
      </c>
      <c r="F32" s="116"/>
      <c r="G32" s="116"/>
      <c r="I32" s="35">
        <v>15</v>
      </c>
      <c r="J32" s="40"/>
      <c r="M32" s="117">
        <v>41014</v>
      </c>
      <c r="N32" s="35" t="s">
        <v>90</v>
      </c>
    </row>
    <row r="33" spans="1:14">
      <c r="A33" s="35">
        <v>20</v>
      </c>
      <c r="B33" s="147"/>
      <c r="C33" s="35" t="s">
        <v>80</v>
      </c>
      <c r="E33" s="116" t="s">
        <v>81</v>
      </c>
      <c r="F33" s="116"/>
      <c r="G33" s="116"/>
      <c r="I33" s="35">
        <v>22</v>
      </c>
      <c r="J33" s="40" t="s">
        <v>67</v>
      </c>
      <c r="K33" s="37">
        <v>40973</v>
      </c>
      <c r="L33" s="37">
        <v>41003</v>
      </c>
      <c r="M33" s="117">
        <v>41016</v>
      </c>
      <c r="N33" s="35" t="s">
        <v>125</v>
      </c>
    </row>
    <row r="34" spans="1:14">
      <c r="A34" s="35">
        <v>22</v>
      </c>
      <c r="B34" s="147"/>
      <c r="C34" s="35" t="s">
        <v>91</v>
      </c>
      <c r="D34" s="35" t="s">
        <v>52</v>
      </c>
      <c r="E34" s="116" t="s">
        <v>92</v>
      </c>
      <c r="F34" s="116">
        <v>16977389</v>
      </c>
      <c r="G34" s="116" t="s">
        <v>138</v>
      </c>
      <c r="H34" s="39">
        <v>1961000</v>
      </c>
      <c r="I34" s="35">
        <v>22</v>
      </c>
      <c r="J34" s="40" t="s">
        <v>70</v>
      </c>
      <c r="K34" s="37">
        <v>40978</v>
      </c>
      <c r="L34" s="37">
        <v>41008</v>
      </c>
      <c r="M34" s="117">
        <v>41022</v>
      </c>
      <c r="N34" s="35" t="s">
        <v>126</v>
      </c>
    </row>
    <row r="35" spans="1:14">
      <c r="A35" s="35">
        <v>29</v>
      </c>
      <c r="B35" s="147"/>
      <c r="C35" s="35" t="s">
        <v>91</v>
      </c>
      <c r="D35" s="35" t="s">
        <v>52</v>
      </c>
      <c r="E35" s="116" t="s">
        <v>92</v>
      </c>
      <c r="F35" s="116">
        <v>8949578</v>
      </c>
      <c r="G35" s="116" t="s">
        <v>137</v>
      </c>
      <c r="H35" s="39">
        <v>744118</v>
      </c>
      <c r="I35" s="148">
        <v>9</v>
      </c>
      <c r="J35" s="40" t="s">
        <v>70</v>
      </c>
      <c r="K35" s="37">
        <v>40963</v>
      </c>
      <c r="L35" s="37">
        <v>40991</v>
      </c>
      <c r="M35" s="117">
        <v>41008</v>
      </c>
      <c r="N35" s="35" t="s">
        <v>126</v>
      </c>
    </row>
    <row r="36" spans="1:14">
      <c r="A36" s="35">
        <v>30</v>
      </c>
      <c r="B36" s="149"/>
      <c r="D36" s="35" t="s">
        <v>93</v>
      </c>
      <c r="E36" s="116" t="s">
        <v>94</v>
      </c>
      <c r="F36" s="116"/>
      <c r="G36" s="116"/>
      <c r="I36" s="35">
        <v>30</v>
      </c>
      <c r="J36" s="40"/>
      <c r="M36" s="135"/>
      <c r="N36" s="35" t="s">
        <v>95</v>
      </c>
    </row>
    <row r="37" spans="1:14">
      <c r="A37" s="35">
        <v>30</v>
      </c>
      <c r="B37" s="149"/>
      <c r="E37" s="116" t="s">
        <v>89</v>
      </c>
      <c r="F37" s="116"/>
      <c r="G37" s="116"/>
      <c r="I37" s="35">
        <v>30</v>
      </c>
      <c r="J37" s="40"/>
      <c r="M37" s="135"/>
    </row>
    <row r="38" spans="1:14">
      <c r="B38" s="147"/>
      <c r="C38" s="35" t="s">
        <v>62</v>
      </c>
      <c r="D38" s="116" t="s">
        <v>52</v>
      </c>
      <c r="E38" s="116" t="s">
        <v>62</v>
      </c>
      <c r="F38" s="116">
        <v>8217224617</v>
      </c>
      <c r="G38" s="116">
        <v>3138861582</v>
      </c>
      <c r="H38" s="39">
        <v>2396000</v>
      </c>
      <c r="I38" s="35">
        <v>17</v>
      </c>
      <c r="J38" s="40" t="s">
        <v>62</v>
      </c>
      <c r="K38" s="35" t="s">
        <v>142</v>
      </c>
      <c r="L38" s="37">
        <v>41009</v>
      </c>
      <c r="M38" s="117">
        <v>41019</v>
      </c>
      <c r="N38" s="35" t="s">
        <v>127</v>
      </c>
    </row>
    <row r="39" spans="1:14">
      <c r="B39" s="147"/>
      <c r="C39" s="35" t="s">
        <v>62</v>
      </c>
      <c r="D39" s="116" t="s">
        <v>52</v>
      </c>
      <c r="E39" s="116" t="s">
        <v>62</v>
      </c>
      <c r="F39" s="116">
        <v>8217573036</v>
      </c>
      <c r="G39" s="116">
        <v>3204496470</v>
      </c>
      <c r="H39" s="39">
        <v>1114000</v>
      </c>
      <c r="I39" s="35">
        <v>17</v>
      </c>
      <c r="J39" s="40" t="s">
        <v>62</v>
      </c>
      <c r="K39" s="35" t="s">
        <v>142</v>
      </c>
      <c r="L39" s="37">
        <v>41006</v>
      </c>
      <c r="M39" s="117">
        <v>41019</v>
      </c>
      <c r="N39" s="35" t="s">
        <v>144</v>
      </c>
    </row>
    <row r="40" spans="1:14">
      <c r="B40" s="147"/>
      <c r="C40" s="35" t="s">
        <v>62</v>
      </c>
      <c r="D40" s="116" t="s">
        <v>52</v>
      </c>
      <c r="E40" s="116" t="s">
        <v>62</v>
      </c>
      <c r="F40" s="116">
        <v>8217932764</v>
      </c>
      <c r="G40" s="116">
        <v>3208373988</v>
      </c>
      <c r="H40" s="39">
        <v>4460000</v>
      </c>
      <c r="I40" s="35">
        <v>17</v>
      </c>
      <c r="J40" s="40" t="s">
        <v>62</v>
      </c>
      <c r="K40" s="35" t="s">
        <v>142</v>
      </c>
      <c r="L40" s="37">
        <v>41011</v>
      </c>
      <c r="M40" s="117">
        <v>41019</v>
      </c>
      <c r="N40" s="35" t="s">
        <v>143</v>
      </c>
    </row>
    <row r="41" spans="1:14">
      <c r="B41" s="147"/>
      <c r="C41" s="35" t="s">
        <v>45</v>
      </c>
      <c r="D41" s="116" t="s">
        <v>52</v>
      </c>
      <c r="E41" s="116" t="s">
        <v>69</v>
      </c>
      <c r="F41" s="116">
        <v>7966110</v>
      </c>
      <c r="G41" s="116">
        <v>2128187</v>
      </c>
      <c r="H41" s="39">
        <v>56700</v>
      </c>
      <c r="I41" s="35">
        <v>19</v>
      </c>
      <c r="J41" s="40" t="s">
        <v>70</v>
      </c>
      <c r="K41" s="37">
        <v>40969</v>
      </c>
      <c r="L41" s="37">
        <v>40999</v>
      </c>
      <c r="M41" s="117">
        <v>41019</v>
      </c>
    </row>
    <row r="42" spans="1:14">
      <c r="A42" s="35">
        <v>28</v>
      </c>
      <c r="B42" s="149"/>
      <c r="C42" s="35" t="s">
        <v>49</v>
      </c>
      <c r="D42" s="116" t="s">
        <v>52</v>
      </c>
      <c r="E42" s="116" t="s">
        <v>82</v>
      </c>
      <c r="F42" s="116"/>
      <c r="G42" s="116"/>
      <c r="J42" s="40"/>
      <c r="M42" s="135"/>
      <c r="N42" s="35" t="s">
        <v>128</v>
      </c>
    </row>
    <row r="43" spans="1:14">
      <c r="A43" s="35">
        <v>28</v>
      </c>
      <c r="B43" s="149"/>
      <c r="C43" s="35" t="s">
        <v>49</v>
      </c>
      <c r="D43" s="116" t="s">
        <v>52</v>
      </c>
      <c r="E43" s="116" t="s">
        <v>62</v>
      </c>
      <c r="F43" s="116"/>
      <c r="G43" s="116"/>
      <c r="H43" s="39">
        <v>954000</v>
      </c>
      <c r="J43" s="40"/>
      <c r="M43" s="135"/>
      <c r="N43" s="35" t="s">
        <v>129</v>
      </c>
    </row>
    <row r="44" spans="1:14">
      <c r="B44" s="123"/>
      <c r="C44" s="35" t="s">
        <v>45</v>
      </c>
      <c r="D44" s="116" t="s">
        <v>52</v>
      </c>
      <c r="E44" s="116" t="s">
        <v>82</v>
      </c>
      <c r="F44" s="116">
        <v>3439042</v>
      </c>
      <c r="G44" s="116" t="s">
        <v>135</v>
      </c>
      <c r="H44" s="39">
        <v>435368</v>
      </c>
      <c r="I44" s="35">
        <v>25</v>
      </c>
      <c r="J44" s="40" t="s">
        <v>70</v>
      </c>
      <c r="K44" s="37">
        <v>40981</v>
      </c>
      <c r="L44" s="37">
        <v>41011</v>
      </c>
      <c r="M44" s="117">
        <v>41025</v>
      </c>
      <c r="N44" s="35" t="s">
        <v>136</v>
      </c>
    </row>
    <row r="45" spans="1:14" ht="12" thickBot="1">
      <c r="A45" s="35">
        <v>19</v>
      </c>
      <c r="B45" s="147"/>
      <c r="C45" s="35" t="s">
        <v>45</v>
      </c>
      <c r="D45" s="116" t="s">
        <v>52</v>
      </c>
      <c r="E45" s="116" t="s">
        <v>96</v>
      </c>
      <c r="F45" s="116"/>
      <c r="G45" s="116" t="s">
        <v>151</v>
      </c>
      <c r="H45" s="39">
        <v>4950</v>
      </c>
      <c r="I45" s="35">
        <v>25</v>
      </c>
      <c r="J45" s="40" t="s">
        <v>98</v>
      </c>
      <c r="K45" s="137" t="s">
        <v>141</v>
      </c>
      <c r="L45" s="138">
        <v>41006</v>
      </c>
      <c r="M45" s="139">
        <v>41022</v>
      </c>
    </row>
    <row r="46" spans="1:14">
      <c r="F46" s="35" t="s">
        <v>153</v>
      </c>
    </row>
    <row r="47" spans="1:14">
      <c r="D47" s="116"/>
      <c r="F47" s="116" t="s">
        <v>155</v>
      </c>
      <c r="G47" s="116"/>
    </row>
    <row r="48" spans="1:14">
      <c r="D48" s="116"/>
      <c r="F48" s="116"/>
      <c r="G48" s="116"/>
    </row>
    <row r="49" spans="2:14">
      <c r="F49" s="116"/>
      <c r="G49" s="116"/>
    </row>
    <row r="50" spans="2:14">
      <c r="B50" s="116"/>
      <c r="J50" s="140"/>
      <c r="K50" s="140"/>
      <c r="L50" s="140"/>
      <c r="M50" s="141"/>
      <c r="N50" s="140"/>
    </row>
    <row r="51" spans="2:14">
      <c r="C51" s="35" t="s">
        <v>152</v>
      </c>
      <c r="E51" s="116"/>
      <c r="F51" s="116"/>
      <c r="G51" s="116"/>
    </row>
    <row r="52" spans="2:14">
      <c r="C52" s="116" t="s">
        <v>154</v>
      </c>
      <c r="E52" s="116"/>
      <c r="F52" s="116"/>
      <c r="G52" s="116"/>
    </row>
    <row r="53" spans="2:14">
      <c r="C53" s="116" t="s">
        <v>156</v>
      </c>
      <c r="E53" s="116"/>
      <c r="F53" s="116"/>
      <c r="G53" s="116"/>
    </row>
    <row r="54" spans="2:14">
      <c r="C54" s="116" t="s">
        <v>157</v>
      </c>
      <c r="E54" s="116"/>
      <c r="F54" s="116"/>
      <c r="G54" s="116"/>
    </row>
    <row r="55" spans="2:14">
      <c r="C55" s="35" t="s">
        <v>158</v>
      </c>
      <c r="E55" s="116"/>
      <c r="F55" s="116"/>
      <c r="G55" s="116"/>
    </row>
    <row r="56" spans="2:14">
      <c r="E56" s="116"/>
      <c r="F56" s="116"/>
      <c r="G56" s="116"/>
    </row>
    <row r="57" spans="2:14">
      <c r="E57" s="116"/>
      <c r="F57" s="116"/>
      <c r="G57" s="116"/>
    </row>
    <row r="58" spans="2:14">
      <c r="E58" s="116"/>
      <c r="F58" s="116"/>
      <c r="G58" s="116"/>
    </row>
    <row r="59" spans="2:14">
      <c r="E59" s="116"/>
      <c r="F59" s="116"/>
      <c r="G59" s="116"/>
    </row>
    <row r="60" spans="2:14">
      <c r="E60" s="116"/>
      <c r="F60" s="116"/>
      <c r="G60" s="116"/>
    </row>
    <row r="61" spans="2:14">
      <c r="E61" s="116"/>
      <c r="F61" s="116"/>
      <c r="G61" s="116"/>
    </row>
    <row r="62" spans="2:14">
      <c r="E62" s="116"/>
      <c r="F62" s="116"/>
      <c r="G62" s="116"/>
    </row>
    <row r="63" spans="2:14">
      <c r="E63" s="116"/>
      <c r="F63" s="116"/>
      <c r="G63" s="116"/>
    </row>
    <row r="64" spans="2:14">
      <c r="E64" s="116"/>
      <c r="F64" s="116"/>
      <c r="G64" s="116"/>
    </row>
    <row r="65" spans="5:7">
      <c r="E65" s="116"/>
      <c r="F65" s="116"/>
      <c r="G65" s="116"/>
    </row>
    <row r="66" spans="5:7">
      <c r="E66" s="116"/>
      <c r="F66" s="116"/>
      <c r="G66" s="116"/>
    </row>
    <row r="67" spans="5:7">
      <c r="E67" s="116"/>
      <c r="F67" s="116"/>
      <c r="G67" s="116"/>
    </row>
    <row r="68" spans="5:7">
      <c r="E68" s="116"/>
      <c r="F68" s="116"/>
      <c r="G68" s="116"/>
    </row>
    <row r="69" spans="5:7">
      <c r="E69" s="116"/>
      <c r="F69" s="116"/>
      <c r="G69" s="116"/>
    </row>
    <row r="70" spans="5:7">
      <c r="E70" s="116"/>
      <c r="F70" s="116"/>
      <c r="G70" s="116"/>
    </row>
    <row r="71" spans="5:7">
      <c r="E71" s="116"/>
      <c r="F71" s="116"/>
      <c r="G71" s="116"/>
    </row>
    <row r="72" spans="5:7">
      <c r="E72" s="116"/>
      <c r="F72" s="116"/>
      <c r="G72" s="116"/>
    </row>
    <row r="73" spans="5:7">
      <c r="E73" s="116"/>
      <c r="F73" s="116"/>
      <c r="G73" s="116"/>
    </row>
    <row r="74" spans="5:7">
      <c r="E74" s="116"/>
      <c r="F74" s="116"/>
      <c r="G74" s="116"/>
    </row>
    <row r="75" spans="5:7">
      <c r="E75" s="116"/>
      <c r="F75" s="116"/>
      <c r="G75" s="116"/>
    </row>
    <row r="76" spans="5:7">
      <c r="E76" s="116"/>
      <c r="F76" s="116"/>
      <c r="G76" s="116"/>
    </row>
    <row r="77" spans="5:7">
      <c r="E77" s="116"/>
      <c r="F77" s="116"/>
      <c r="G77" s="116"/>
    </row>
    <row r="78" spans="5:7">
      <c r="E78" s="116"/>
      <c r="F78" s="116"/>
      <c r="G78" s="116"/>
    </row>
    <row r="79" spans="5:7">
      <c r="E79" s="116"/>
      <c r="F79" s="116"/>
      <c r="G79" s="116"/>
    </row>
    <row r="80" spans="5:7">
      <c r="E80" s="116"/>
      <c r="F80" s="116"/>
      <c r="G80" s="116"/>
    </row>
    <row r="81" spans="5:7">
      <c r="E81" s="116"/>
      <c r="F81" s="116"/>
      <c r="G81" s="116"/>
    </row>
    <row r="82" spans="5:7">
      <c r="E82" s="116"/>
      <c r="F82" s="116"/>
      <c r="G82" s="116"/>
    </row>
    <row r="83" spans="5:7">
      <c r="E83" s="116"/>
      <c r="F83" s="116"/>
      <c r="G83" s="116"/>
    </row>
    <row r="84" spans="5:7">
      <c r="E84" s="116"/>
      <c r="F84" s="116"/>
      <c r="G84" s="116"/>
    </row>
    <row r="85" spans="5:7">
      <c r="E85" s="116"/>
      <c r="F85" s="116"/>
      <c r="G85" s="116"/>
    </row>
    <row r="86" spans="5:7">
      <c r="E86" s="116"/>
      <c r="F86" s="116"/>
      <c r="G86" s="116"/>
    </row>
    <row r="87" spans="5:7">
      <c r="E87" s="116"/>
      <c r="F87" s="116"/>
      <c r="G87" s="116"/>
    </row>
    <row r="88" spans="5:7">
      <c r="E88" s="116"/>
      <c r="F88" s="116"/>
      <c r="G88" s="116"/>
    </row>
    <row r="89" spans="5:7">
      <c r="E89" s="116"/>
      <c r="F89" s="116"/>
      <c r="G89" s="116"/>
    </row>
    <row r="90" spans="5:7">
      <c r="E90" s="116"/>
      <c r="F90" s="116"/>
      <c r="G90" s="116"/>
    </row>
    <row r="91" spans="5:7">
      <c r="E91" s="116"/>
      <c r="F91" s="116"/>
      <c r="G91" s="116"/>
    </row>
    <row r="92" spans="5:7">
      <c r="E92" s="116"/>
      <c r="F92" s="116"/>
      <c r="G92" s="116"/>
    </row>
    <row r="93" spans="5:7">
      <c r="E93" s="116"/>
      <c r="F93" s="116"/>
      <c r="G93" s="116"/>
    </row>
    <row r="94" spans="5:7">
      <c r="E94" s="116"/>
      <c r="F94" s="116"/>
      <c r="G94" s="116"/>
    </row>
    <row r="95" spans="5:7">
      <c r="E95" s="116"/>
      <c r="F95" s="116"/>
      <c r="G95" s="116"/>
    </row>
    <row r="96" spans="5:7">
      <c r="E96" s="116"/>
      <c r="F96" s="116"/>
      <c r="G96" s="116"/>
    </row>
    <row r="97" spans="5:7">
      <c r="E97" s="116"/>
      <c r="F97" s="116"/>
      <c r="G97" s="116"/>
    </row>
    <row r="98" spans="5:7">
      <c r="E98" s="116"/>
      <c r="F98" s="116"/>
      <c r="G98" s="116"/>
    </row>
    <row r="99" spans="5:7">
      <c r="E99" s="116"/>
      <c r="F99" s="116"/>
      <c r="G99" s="116"/>
    </row>
    <row r="100" spans="5:7">
      <c r="E100" s="116"/>
      <c r="F100" s="116"/>
      <c r="G100" s="116"/>
    </row>
    <row r="101" spans="5:7">
      <c r="E101" s="116"/>
      <c r="F101" s="116"/>
      <c r="G101" s="116"/>
    </row>
    <row r="102" spans="5:7">
      <c r="E102" s="116"/>
      <c r="F102" s="116"/>
      <c r="G102" s="116"/>
    </row>
    <row r="103" spans="5:7">
      <c r="E103" s="116"/>
      <c r="F103" s="116"/>
      <c r="G103" s="116"/>
    </row>
    <row r="104" spans="5:7">
      <c r="E104" s="116"/>
      <c r="F104" s="116"/>
      <c r="G104" s="116"/>
    </row>
    <row r="105" spans="5:7">
      <c r="E105" s="116"/>
      <c r="F105" s="116"/>
      <c r="G105" s="116"/>
    </row>
    <row r="106" spans="5:7">
      <c r="E106" s="116"/>
      <c r="F106" s="116"/>
      <c r="G106" s="116"/>
    </row>
    <row r="107" spans="5:7">
      <c r="E107" s="116"/>
      <c r="F107" s="116"/>
      <c r="G107" s="116"/>
    </row>
    <row r="108" spans="5:7">
      <c r="E108" s="116"/>
      <c r="F108" s="116"/>
      <c r="G108" s="116"/>
    </row>
    <row r="109" spans="5:7">
      <c r="E109" s="116"/>
      <c r="F109" s="116"/>
      <c r="G109" s="116"/>
    </row>
    <row r="110" spans="5:7">
      <c r="E110" s="116"/>
      <c r="F110" s="116"/>
      <c r="G110" s="116"/>
    </row>
    <row r="111" spans="5:7">
      <c r="E111" s="116"/>
      <c r="F111" s="116"/>
      <c r="G111" s="116"/>
    </row>
    <row r="112" spans="5:7">
      <c r="E112" s="116"/>
      <c r="F112" s="116"/>
      <c r="G112" s="116"/>
    </row>
    <row r="113" spans="5:7">
      <c r="E113" s="116"/>
      <c r="F113" s="116"/>
      <c r="G113" s="116"/>
    </row>
    <row r="114" spans="5:7">
      <c r="E114" s="116"/>
      <c r="F114" s="116"/>
      <c r="G114" s="116"/>
    </row>
    <row r="115" spans="5:7">
      <c r="E115" s="116"/>
      <c r="F115" s="116"/>
      <c r="G115" s="116"/>
    </row>
    <row r="116" spans="5:7">
      <c r="E116" s="116"/>
      <c r="F116" s="116"/>
      <c r="G116" s="116"/>
    </row>
    <row r="117" spans="5:7">
      <c r="E117" s="116"/>
      <c r="F117" s="116"/>
      <c r="G117" s="116"/>
    </row>
    <row r="118" spans="5:7">
      <c r="E118" s="116"/>
      <c r="F118" s="116"/>
      <c r="G118" s="116"/>
    </row>
    <row r="119" spans="5:7">
      <c r="E119" s="116"/>
      <c r="F119" s="116"/>
      <c r="G119" s="116"/>
    </row>
    <row r="120" spans="5:7">
      <c r="E120" s="116"/>
      <c r="F120" s="116"/>
      <c r="G120" s="116"/>
    </row>
    <row r="121" spans="5:7">
      <c r="E121" s="116"/>
      <c r="F121" s="116"/>
      <c r="G121" s="116"/>
    </row>
    <row r="122" spans="5:7">
      <c r="E122" s="116"/>
      <c r="F122" s="116"/>
      <c r="G122" s="116"/>
    </row>
    <row r="123" spans="5:7">
      <c r="E123" s="116"/>
      <c r="F123" s="116"/>
      <c r="G123" s="116"/>
    </row>
    <row r="124" spans="5:7">
      <c r="E124" s="116"/>
      <c r="F124" s="116"/>
      <c r="G124" s="116"/>
    </row>
    <row r="125" spans="5:7">
      <c r="E125" s="116"/>
      <c r="F125" s="116"/>
      <c r="G125" s="116"/>
    </row>
    <row r="126" spans="5:7">
      <c r="E126" s="116"/>
      <c r="F126" s="116"/>
      <c r="G126" s="116"/>
    </row>
    <row r="127" spans="5:7">
      <c r="E127" s="116"/>
      <c r="F127" s="116"/>
      <c r="G127" s="116"/>
    </row>
    <row r="128" spans="5:7">
      <c r="E128" s="116"/>
      <c r="F128" s="116"/>
      <c r="G128" s="116"/>
    </row>
    <row r="129" spans="5:7">
      <c r="E129" s="116"/>
      <c r="F129" s="116"/>
      <c r="G129" s="116"/>
    </row>
    <row r="130" spans="5:7">
      <c r="E130" s="116"/>
      <c r="F130" s="116"/>
      <c r="G130" s="116"/>
    </row>
    <row r="131" spans="5:7">
      <c r="E131" s="116"/>
      <c r="F131" s="116"/>
      <c r="G131" s="116"/>
    </row>
    <row r="132" spans="5:7">
      <c r="E132" s="116"/>
      <c r="F132" s="116"/>
      <c r="G132" s="116"/>
    </row>
    <row r="133" spans="5:7">
      <c r="E133" s="116"/>
      <c r="F133" s="116"/>
      <c r="G133" s="116"/>
    </row>
    <row r="134" spans="5:7">
      <c r="E134" s="116"/>
      <c r="F134" s="116"/>
      <c r="G134" s="116"/>
    </row>
    <row r="135" spans="5:7">
      <c r="E135" s="116"/>
      <c r="F135" s="116"/>
      <c r="G135" s="116"/>
    </row>
    <row r="136" spans="5:7">
      <c r="E136" s="116"/>
      <c r="F136" s="116"/>
      <c r="G136" s="116"/>
    </row>
    <row r="137" spans="5:7">
      <c r="E137" s="116"/>
      <c r="F137" s="116"/>
      <c r="G137" s="116"/>
    </row>
    <row r="138" spans="5:7">
      <c r="E138" s="116"/>
      <c r="F138" s="116"/>
      <c r="G138" s="116"/>
    </row>
  </sheetData>
  <sheetProtection sheet="1" objects="1" scenarios="1"/>
  <mergeCells count="1">
    <mergeCell ref="K1:L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P138"/>
  <sheetViews>
    <sheetView workbookViewId="0">
      <selection activeCell="E30" sqref="E30"/>
    </sheetView>
  </sheetViews>
  <sheetFormatPr baseColWidth="10" defaultRowHeight="11.25"/>
  <cols>
    <col min="1" max="1" width="5.140625" style="35" bestFit="1" customWidth="1"/>
    <col min="2" max="2" width="3.5703125" style="35" customWidth="1"/>
    <col min="3" max="3" width="10.42578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9.7109375" style="35" bestFit="1" customWidth="1"/>
    <col min="10" max="10" width="18.42578125" style="35" customWidth="1"/>
    <col min="11" max="11" width="11.42578125" style="35" customWidth="1"/>
    <col min="12" max="12" width="10.28515625" style="35" customWidth="1"/>
    <col min="13" max="13" width="9.28515625" style="35" bestFit="1" customWidth="1"/>
    <col min="14" max="14" width="28.140625" style="35" customWidth="1"/>
    <col min="15" max="15" width="11.42578125" style="42"/>
    <col min="16" max="16" width="78.140625" style="118" bestFit="1" customWidth="1"/>
    <col min="17" max="16384" width="11.42578125" style="42"/>
  </cols>
  <sheetData>
    <row r="1" spans="1:16">
      <c r="A1" s="35" t="s">
        <v>0</v>
      </c>
      <c r="B1" s="35" t="s">
        <v>116</v>
      </c>
      <c r="C1" s="35" t="s">
        <v>50</v>
      </c>
      <c r="D1" s="35" t="s">
        <v>51</v>
      </c>
      <c r="E1" s="35" t="s">
        <v>57</v>
      </c>
      <c r="F1" s="35" t="s">
        <v>111</v>
      </c>
      <c r="G1" s="35" t="s">
        <v>113</v>
      </c>
      <c r="H1" s="39" t="s">
        <v>55</v>
      </c>
      <c r="I1" s="35" t="s">
        <v>97</v>
      </c>
      <c r="J1" s="40" t="s">
        <v>63</v>
      </c>
      <c r="K1" s="521" t="s">
        <v>139</v>
      </c>
      <c r="L1" s="521"/>
      <c r="M1" s="41" t="s">
        <v>134</v>
      </c>
      <c r="N1" s="35" t="s">
        <v>59</v>
      </c>
    </row>
    <row r="2" spans="1:16">
      <c r="J2" s="40"/>
      <c r="M2" s="135"/>
    </row>
    <row r="3" spans="1:16">
      <c r="A3" s="35">
        <v>1</v>
      </c>
      <c r="B3" s="123"/>
      <c r="D3" s="35" t="s">
        <v>56</v>
      </c>
      <c r="E3" s="35" t="s">
        <v>58</v>
      </c>
      <c r="G3" s="35">
        <v>3102055020</v>
      </c>
      <c r="H3" s="39">
        <v>600000</v>
      </c>
      <c r="I3" s="35">
        <v>5</v>
      </c>
      <c r="J3" s="40" t="s">
        <v>64</v>
      </c>
      <c r="M3" s="117">
        <v>41036</v>
      </c>
      <c r="N3" s="35" t="s">
        <v>61</v>
      </c>
    </row>
    <row r="4" spans="1:16">
      <c r="A4" s="35">
        <v>1</v>
      </c>
      <c r="B4" s="147"/>
      <c r="D4" s="35" t="s">
        <v>73</v>
      </c>
      <c r="E4" s="35" t="s">
        <v>74</v>
      </c>
      <c r="I4" s="35">
        <v>1</v>
      </c>
      <c r="J4" s="40"/>
      <c r="M4" s="124"/>
      <c r="N4" s="35" t="s">
        <v>77</v>
      </c>
    </row>
    <row r="5" spans="1:16">
      <c r="A5" s="35">
        <v>1</v>
      </c>
      <c r="B5" s="147"/>
      <c r="D5" s="35" t="s">
        <v>73</v>
      </c>
      <c r="E5" s="35" t="s">
        <v>75</v>
      </c>
      <c r="I5" s="35">
        <v>1</v>
      </c>
      <c r="J5" s="40"/>
      <c r="M5" s="124"/>
      <c r="N5" s="35" t="s">
        <v>77</v>
      </c>
    </row>
    <row r="6" spans="1:16">
      <c r="A6" s="35">
        <v>1</v>
      </c>
      <c r="B6" s="123"/>
      <c r="D6" s="35" t="s">
        <v>73</v>
      </c>
      <c r="E6" s="35" t="s">
        <v>76</v>
      </c>
      <c r="I6" s="35">
        <v>1</v>
      </c>
      <c r="J6" s="40"/>
      <c r="M6" s="124"/>
      <c r="N6" s="35" t="s">
        <v>215</v>
      </c>
    </row>
    <row r="7" spans="1:16">
      <c r="B7" s="123"/>
      <c r="E7" s="35" t="s">
        <v>47</v>
      </c>
      <c r="I7" s="35">
        <v>30</v>
      </c>
      <c r="J7" s="40" t="s">
        <v>199</v>
      </c>
      <c r="M7" s="124">
        <v>41033</v>
      </c>
      <c r="N7" s="35" t="s">
        <v>47</v>
      </c>
    </row>
    <row r="8" spans="1:16">
      <c r="B8" s="123"/>
      <c r="C8" s="35" t="s">
        <v>53</v>
      </c>
      <c r="D8" s="35" t="s">
        <v>52</v>
      </c>
      <c r="E8" s="116" t="s">
        <v>54</v>
      </c>
      <c r="F8" s="116" t="s">
        <v>114</v>
      </c>
      <c r="G8" s="116"/>
      <c r="H8" s="39">
        <v>750000</v>
      </c>
      <c r="I8" s="125">
        <v>2</v>
      </c>
      <c r="J8" s="126" t="s">
        <v>79</v>
      </c>
      <c r="K8" s="125" t="s">
        <v>198</v>
      </c>
      <c r="L8" s="125"/>
      <c r="M8" s="124">
        <v>41033</v>
      </c>
      <c r="N8" s="125" t="s">
        <v>60</v>
      </c>
    </row>
    <row r="9" spans="1:16">
      <c r="B9" s="123"/>
      <c r="C9" s="35" t="s">
        <v>45</v>
      </c>
      <c r="D9" s="35" t="s">
        <v>52</v>
      </c>
      <c r="E9" s="116" t="s">
        <v>62</v>
      </c>
      <c r="F9" s="116">
        <v>1649519421</v>
      </c>
      <c r="G9" s="116">
        <v>3202339219</v>
      </c>
      <c r="H9" s="39">
        <v>76000</v>
      </c>
      <c r="I9" s="35">
        <v>8</v>
      </c>
      <c r="J9" s="40" t="s">
        <v>65</v>
      </c>
      <c r="K9" s="37">
        <v>41019</v>
      </c>
      <c r="L9" s="37">
        <v>41048</v>
      </c>
      <c r="M9" s="117">
        <v>41064</v>
      </c>
      <c r="N9" s="35" t="s">
        <v>115</v>
      </c>
    </row>
    <row r="10" spans="1:16">
      <c r="A10" s="35">
        <v>15</v>
      </c>
      <c r="B10" s="123"/>
      <c r="C10" s="116" t="s">
        <v>45</v>
      </c>
      <c r="D10" s="116" t="s">
        <v>52</v>
      </c>
      <c r="E10" s="116" t="s">
        <v>82</v>
      </c>
      <c r="F10" s="116">
        <v>16216790</v>
      </c>
      <c r="G10" s="116">
        <v>3138933417</v>
      </c>
      <c r="H10" s="127">
        <v>104900</v>
      </c>
      <c r="I10" s="116">
        <v>28</v>
      </c>
      <c r="J10" s="128" t="s">
        <v>70</v>
      </c>
      <c r="K10" s="129">
        <v>41039</v>
      </c>
      <c r="L10" s="129">
        <v>41069</v>
      </c>
      <c r="M10" s="130">
        <v>41054</v>
      </c>
      <c r="N10" s="116" t="s">
        <v>130</v>
      </c>
      <c r="P10" s="131"/>
    </row>
    <row r="11" spans="1:16"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51370</v>
      </c>
      <c r="I11" s="35">
        <v>1</v>
      </c>
      <c r="J11" s="40" t="s">
        <v>67</v>
      </c>
      <c r="K11" s="36">
        <v>41016</v>
      </c>
      <c r="L11" s="36">
        <v>41044</v>
      </c>
      <c r="M11" s="117">
        <v>41060</v>
      </c>
      <c r="N11" s="35">
        <v>2339801</v>
      </c>
    </row>
    <row r="12" spans="1:16"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573360</v>
      </c>
      <c r="I12" s="35">
        <v>30</v>
      </c>
      <c r="J12" s="40" t="s">
        <v>109</v>
      </c>
      <c r="K12" s="37">
        <v>41019</v>
      </c>
      <c r="L12" s="37">
        <v>41051</v>
      </c>
      <c r="M12" s="117">
        <v>41060</v>
      </c>
    </row>
    <row r="13" spans="1:16">
      <c r="B13" s="123"/>
      <c r="C13" s="35" t="s">
        <v>45</v>
      </c>
      <c r="D13" s="35" t="s">
        <v>52</v>
      </c>
      <c r="E13" s="116" t="s">
        <v>69</v>
      </c>
      <c r="F13" s="116">
        <v>7567034</v>
      </c>
      <c r="G13" s="116">
        <v>3454935</v>
      </c>
      <c r="H13" s="39">
        <v>16200</v>
      </c>
      <c r="I13" s="35">
        <v>8</v>
      </c>
      <c r="J13" s="40" t="s">
        <v>70</v>
      </c>
      <c r="K13" s="37">
        <v>41000</v>
      </c>
      <c r="L13" s="37">
        <v>41029</v>
      </c>
      <c r="M13" s="117">
        <v>41064</v>
      </c>
    </row>
    <row r="14" spans="1:16">
      <c r="B14" s="123"/>
      <c r="C14" s="35" t="s">
        <v>45</v>
      </c>
      <c r="D14" s="35" t="s">
        <v>52</v>
      </c>
      <c r="E14" s="116" t="s">
        <v>69</v>
      </c>
      <c r="F14" s="116">
        <v>7567033</v>
      </c>
      <c r="G14" s="116">
        <v>3454941</v>
      </c>
      <c r="H14" s="39">
        <v>16200</v>
      </c>
      <c r="I14" s="35">
        <v>8</v>
      </c>
      <c r="J14" s="40" t="s">
        <v>70</v>
      </c>
      <c r="K14" s="37">
        <v>41000</v>
      </c>
      <c r="L14" s="37">
        <v>41029</v>
      </c>
      <c r="M14" s="117">
        <v>41064</v>
      </c>
    </row>
    <row r="15" spans="1:16">
      <c r="B15" s="123"/>
      <c r="C15" s="35" t="s">
        <v>45</v>
      </c>
      <c r="D15" s="35" t="s">
        <v>52</v>
      </c>
      <c r="E15" s="116" t="s">
        <v>69</v>
      </c>
      <c r="F15" s="116">
        <v>1321278</v>
      </c>
      <c r="G15" s="116">
        <v>2112433</v>
      </c>
      <c r="H15" s="39">
        <v>16200</v>
      </c>
      <c r="I15" s="35">
        <v>8</v>
      </c>
      <c r="J15" s="40" t="s">
        <v>70</v>
      </c>
      <c r="K15" s="37">
        <v>41000</v>
      </c>
      <c r="L15" s="37">
        <v>41029</v>
      </c>
      <c r="M15" s="117">
        <v>41064</v>
      </c>
    </row>
    <row r="16" spans="1:16">
      <c r="B16" s="123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5568900</v>
      </c>
      <c r="I16" s="35">
        <v>12</v>
      </c>
      <c r="J16" s="40" t="s">
        <v>65</v>
      </c>
      <c r="K16" s="37">
        <v>41021</v>
      </c>
      <c r="L16" s="37">
        <v>41050</v>
      </c>
      <c r="M16" s="117">
        <v>41072</v>
      </c>
      <c r="N16" s="35" t="s">
        <v>147</v>
      </c>
    </row>
    <row r="17" spans="1:14">
      <c r="B17" s="123"/>
      <c r="C17" s="35" t="s">
        <v>45</v>
      </c>
      <c r="D17" s="35" t="s">
        <v>52</v>
      </c>
      <c r="E17" s="116" t="s">
        <v>82</v>
      </c>
      <c r="F17" s="116">
        <v>11648673</v>
      </c>
      <c r="G17" s="116"/>
      <c r="H17" s="39">
        <v>24900</v>
      </c>
      <c r="I17" s="35">
        <v>8</v>
      </c>
      <c r="J17" s="40" t="s">
        <v>70</v>
      </c>
      <c r="K17" s="37">
        <v>41023</v>
      </c>
      <c r="L17" s="37">
        <v>41052</v>
      </c>
      <c r="M17" s="117">
        <v>41039</v>
      </c>
      <c r="N17" s="35" t="s">
        <v>117</v>
      </c>
    </row>
    <row r="18" spans="1:14">
      <c r="B18" s="123"/>
      <c r="C18" s="35" t="s">
        <v>45</v>
      </c>
      <c r="D18" s="35" t="s">
        <v>52</v>
      </c>
      <c r="E18" s="116" t="s">
        <v>82</v>
      </c>
      <c r="F18" s="116">
        <v>14107165</v>
      </c>
      <c r="G18" s="116">
        <v>3175124315</v>
      </c>
      <c r="H18" s="39">
        <v>24900</v>
      </c>
      <c r="I18" s="35">
        <v>30</v>
      </c>
      <c r="J18" s="40" t="s">
        <v>70</v>
      </c>
      <c r="K18" s="37">
        <v>41046</v>
      </c>
      <c r="L18" s="37">
        <v>41076</v>
      </c>
      <c r="M18" s="130">
        <v>41060</v>
      </c>
      <c r="N18" s="35" t="s">
        <v>118</v>
      </c>
    </row>
    <row r="19" spans="1:14">
      <c r="B19" s="123"/>
      <c r="C19" s="35" t="s">
        <v>45</v>
      </c>
      <c r="D19" s="35" t="s">
        <v>52</v>
      </c>
      <c r="E19" s="116" t="s">
        <v>71</v>
      </c>
      <c r="F19" s="116">
        <v>8040856503</v>
      </c>
      <c r="G19" s="116"/>
      <c r="H19" s="39">
        <v>358350</v>
      </c>
      <c r="I19" s="35">
        <v>2</v>
      </c>
      <c r="J19" s="40" t="s">
        <v>72</v>
      </c>
      <c r="K19" s="35" t="s">
        <v>146</v>
      </c>
      <c r="L19" s="37">
        <v>41049</v>
      </c>
      <c r="M19" s="117">
        <v>41060</v>
      </c>
    </row>
    <row r="20" spans="1:14">
      <c r="A20" s="35">
        <v>5</v>
      </c>
      <c r="B20" s="123"/>
      <c r="C20" s="35" t="s">
        <v>80</v>
      </c>
      <c r="E20" s="116" t="s">
        <v>81</v>
      </c>
      <c r="F20" s="116"/>
      <c r="G20" s="116"/>
      <c r="I20" s="35">
        <v>10</v>
      </c>
      <c r="J20" s="40" t="s">
        <v>67</v>
      </c>
      <c r="K20" s="35" t="s">
        <v>145</v>
      </c>
      <c r="L20" s="35" t="s">
        <v>198</v>
      </c>
      <c r="M20" s="117">
        <v>41038</v>
      </c>
      <c r="N20" s="35" t="s">
        <v>119</v>
      </c>
    </row>
    <row r="21" spans="1:14">
      <c r="B21" s="123"/>
      <c r="C21" s="35" t="s">
        <v>46</v>
      </c>
      <c r="D21" s="35" t="s">
        <v>52</v>
      </c>
      <c r="E21" s="116" t="s">
        <v>82</v>
      </c>
      <c r="F21" s="116">
        <v>10859980</v>
      </c>
      <c r="G21" s="116"/>
      <c r="H21" s="39">
        <v>1631922</v>
      </c>
      <c r="I21" s="35">
        <v>8</v>
      </c>
      <c r="J21" s="40" t="s">
        <v>70</v>
      </c>
      <c r="K21" s="37">
        <v>41023</v>
      </c>
      <c r="L21" s="37">
        <v>41052</v>
      </c>
      <c r="M21" s="117">
        <v>41039</v>
      </c>
      <c r="N21" s="35" t="s">
        <v>148</v>
      </c>
    </row>
    <row r="22" spans="1:14">
      <c r="B22" s="123"/>
      <c r="C22" s="35" t="s">
        <v>46</v>
      </c>
      <c r="D22" s="35" t="s">
        <v>52</v>
      </c>
      <c r="E22" s="116" t="s">
        <v>82</v>
      </c>
      <c r="F22" s="116">
        <v>9282720</v>
      </c>
      <c r="G22" s="116"/>
      <c r="H22" s="39">
        <v>441754</v>
      </c>
      <c r="I22" s="35">
        <v>11</v>
      </c>
      <c r="J22" s="40" t="s">
        <v>70</v>
      </c>
      <c r="K22" s="37">
        <v>40995</v>
      </c>
      <c r="L22" s="37">
        <v>41025</v>
      </c>
      <c r="M22" s="117">
        <v>41039</v>
      </c>
      <c r="N22" s="35" t="s">
        <v>121</v>
      </c>
    </row>
    <row r="23" spans="1:14">
      <c r="B23" s="123"/>
      <c r="C23" s="35" t="s">
        <v>46</v>
      </c>
      <c r="D23" s="35" t="s">
        <v>52</v>
      </c>
      <c r="E23" s="116" t="s">
        <v>82</v>
      </c>
      <c r="F23" s="116">
        <v>7705686</v>
      </c>
      <c r="G23" s="116"/>
      <c r="H23" s="39">
        <v>457344</v>
      </c>
      <c r="I23" s="35">
        <v>11</v>
      </c>
      <c r="J23" s="40" t="s">
        <v>70</v>
      </c>
      <c r="K23" s="37">
        <v>40995</v>
      </c>
      <c r="L23" s="37">
        <v>41025</v>
      </c>
      <c r="M23" s="117"/>
      <c r="N23" s="35" t="s">
        <v>122</v>
      </c>
    </row>
    <row r="24" spans="1:14">
      <c r="B24" s="116"/>
      <c r="E24" s="116" t="s">
        <v>83</v>
      </c>
      <c r="F24" s="116"/>
      <c r="G24" s="116"/>
      <c r="J24" s="40"/>
      <c r="M24" s="135"/>
      <c r="N24" s="35" t="s">
        <v>48</v>
      </c>
    </row>
    <row r="25" spans="1:14">
      <c r="A25" s="35">
        <v>10</v>
      </c>
      <c r="B25" s="123"/>
      <c r="C25" s="35" t="s">
        <v>80</v>
      </c>
      <c r="E25" s="116" t="s">
        <v>81</v>
      </c>
      <c r="F25" s="116"/>
      <c r="G25" s="116"/>
      <c r="I25" s="35">
        <v>17</v>
      </c>
      <c r="J25" s="40" t="s">
        <v>67</v>
      </c>
      <c r="K25" s="35" t="s">
        <v>145</v>
      </c>
      <c r="L25" s="35" t="s">
        <v>198</v>
      </c>
      <c r="M25" s="117">
        <v>41038</v>
      </c>
      <c r="N25" s="35" t="s">
        <v>123</v>
      </c>
    </row>
    <row r="26" spans="1:14">
      <c r="B26" s="123"/>
      <c r="C26" s="35" t="s">
        <v>45</v>
      </c>
      <c r="D26" s="35" t="s">
        <v>52</v>
      </c>
      <c r="E26" s="116" t="s">
        <v>84</v>
      </c>
      <c r="F26" s="116" t="s">
        <v>131</v>
      </c>
      <c r="G26" s="116" t="s">
        <v>132</v>
      </c>
      <c r="H26" s="39">
        <v>881800</v>
      </c>
      <c r="I26" s="35">
        <v>20</v>
      </c>
      <c r="J26" s="40" t="s">
        <v>70</v>
      </c>
      <c r="K26" s="35" t="s">
        <v>145</v>
      </c>
      <c r="M26" s="117">
        <v>41039</v>
      </c>
      <c r="N26" s="35" t="s">
        <v>133</v>
      </c>
    </row>
    <row r="27" spans="1:14">
      <c r="B27" s="123"/>
      <c r="C27" s="35" t="s">
        <v>45</v>
      </c>
      <c r="D27" s="35" t="s">
        <v>52</v>
      </c>
      <c r="E27" s="116" t="s">
        <v>85</v>
      </c>
      <c r="F27" s="136" t="s">
        <v>207</v>
      </c>
      <c r="G27" s="136"/>
      <c r="H27" s="39">
        <v>2514550</v>
      </c>
      <c r="I27" s="35">
        <v>17</v>
      </c>
      <c r="J27" s="40" t="s">
        <v>70</v>
      </c>
      <c r="K27" s="37">
        <v>41000</v>
      </c>
      <c r="L27" s="37">
        <v>41029</v>
      </c>
      <c r="M27" s="117">
        <v>41039</v>
      </c>
      <c r="N27" s="35" t="s">
        <v>86</v>
      </c>
    </row>
    <row r="28" spans="1:14">
      <c r="A28" s="35">
        <v>10</v>
      </c>
      <c r="B28" s="123"/>
      <c r="C28" s="35" t="s">
        <v>62</v>
      </c>
      <c r="D28" s="35" t="s">
        <v>52</v>
      </c>
      <c r="E28" s="116" t="s">
        <v>62</v>
      </c>
      <c r="F28" s="116">
        <v>1224565687</v>
      </c>
      <c r="G28" s="116">
        <v>3102055020</v>
      </c>
      <c r="H28" s="39">
        <v>121000</v>
      </c>
      <c r="I28" s="35">
        <v>10</v>
      </c>
      <c r="J28" s="40" t="s">
        <v>62</v>
      </c>
      <c r="M28" s="117"/>
      <c r="N28" s="35" t="s">
        <v>58</v>
      </c>
    </row>
    <row r="29" spans="1:14">
      <c r="B29" s="123"/>
      <c r="C29" s="35" t="s">
        <v>45</v>
      </c>
      <c r="D29" s="35" t="s">
        <v>52</v>
      </c>
      <c r="E29" s="116" t="s">
        <v>85</v>
      </c>
      <c r="F29" s="116">
        <v>41362146</v>
      </c>
      <c r="G29" s="116"/>
      <c r="H29" s="39">
        <v>141000</v>
      </c>
      <c r="I29" s="35">
        <v>17</v>
      </c>
      <c r="J29" s="40" t="s">
        <v>70</v>
      </c>
      <c r="K29" s="37">
        <v>41031</v>
      </c>
      <c r="L29" s="37">
        <v>41061</v>
      </c>
      <c r="M29" s="117">
        <v>41040</v>
      </c>
      <c r="N29" s="35" t="s">
        <v>87</v>
      </c>
    </row>
    <row r="30" spans="1:14">
      <c r="B30" s="116"/>
      <c r="C30" s="35" t="s">
        <v>45</v>
      </c>
      <c r="D30" s="35" t="s">
        <v>52</v>
      </c>
      <c r="E30" s="116" t="s">
        <v>88</v>
      </c>
      <c r="F30" s="116">
        <v>10004979</v>
      </c>
      <c r="G30" s="116"/>
      <c r="I30" s="35">
        <v>14</v>
      </c>
      <c r="J30" s="40" t="s">
        <v>109</v>
      </c>
      <c r="K30" s="37">
        <v>40929</v>
      </c>
      <c r="L30" s="37">
        <v>40989</v>
      </c>
      <c r="M30" s="117"/>
    </row>
    <row r="31" spans="1:14">
      <c r="B31" s="123"/>
      <c r="C31" s="35" t="s">
        <v>46</v>
      </c>
      <c r="D31" s="35" t="s">
        <v>52</v>
      </c>
      <c r="E31" s="116" t="s">
        <v>82</v>
      </c>
      <c r="F31" s="116">
        <v>6635280</v>
      </c>
      <c r="G31" s="116"/>
      <c r="H31" s="39">
        <v>893789</v>
      </c>
      <c r="I31" s="35">
        <v>17</v>
      </c>
      <c r="J31" s="40" t="s">
        <v>70</v>
      </c>
      <c r="K31" s="37">
        <v>41001</v>
      </c>
      <c r="L31" s="37">
        <v>41030</v>
      </c>
      <c r="M31" s="117">
        <v>41039</v>
      </c>
      <c r="N31" s="35" t="s">
        <v>124</v>
      </c>
    </row>
    <row r="32" spans="1:14">
      <c r="A32" s="35">
        <v>15</v>
      </c>
      <c r="B32" s="116"/>
      <c r="E32" s="116" t="s">
        <v>89</v>
      </c>
      <c r="F32" s="116"/>
      <c r="G32" s="116"/>
      <c r="I32" s="35">
        <v>15</v>
      </c>
      <c r="J32" s="40"/>
      <c r="M32" s="117"/>
      <c r="N32" s="35" t="s">
        <v>90</v>
      </c>
    </row>
    <row r="33" spans="1:14">
      <c r="A33" s="35">
        <v>20</v>
      </c>
      <c r="B33" s="123"/>
      <c r="C33" s="35" t="s">
        <v>80</v>
      </c>
      <c r="E33" s="116" t="s">
        <v>81</v>
      </c>
      <c r="F33" s="116"/>
      <c r="G33" s="116"/>
      <c r="H33" s="39">
        <v>968300</v>
      </c>
      <c r="I33" s="35">
        <v>22</v>
      </c>
      <c r="J33" s="40" t="s">
        <v>67</v>
      </c>
      <c r="K33" s="37">
        <v>40973</v>
      </c>
      <c r="L33" s="37">
        <v>41003</v>
      </c>
      <c r="M33" s="117">
        <v>41054</v>
      </c>
      <c r="N33" s="35" t="s">
        <v>125</v>
      </c>
    </row>
    <row r="34" spans="1:14">
      <c r="A34" s="35">
        <v>22</v>
      </c>
      <c r="B34" s="123"/>
      <c r="C34" s="35" t="s">
        <v>91</v>
      </c>
      <c r="D34" s="35" t="s">
        <v>52</v>
      </c>
      <c r="E34" s="116" t="s">
        <v>92</v>
      </c>
      <c r="F34" s="116">
        <v>16977389</v>
      </c>
      <c r="G34" s="116" t="s">
        <v>138</v>
      </c>
      <c r="H34" s="39">
        <v>1150000</v>
      </c>
      <c r="I34" s="35">
        <v>22</v>
      </c>
      <c r="J34" s="40" t="s">
        <v>70</v>
      </c>
      <c r="K34" s="37">
        <v>41009</v>
      </c>
      <c r="L34" s="37">
        <v>41038</v>
      </c>
      <c r="M34" s="117">
        <v>41058</v>
      </c>
      <c r="N34" s="35" t="s">
        <v>126</v>
      </c>
    </row>
    <row r="35" spans="1:14">
      <c r="A35" s="35">
        <v>29</v>
      </c>
      <c r="B35" s="123"/>
      <c r="C35" s="35" t="s">
        <v>91</v>
      </c>
      <c r="D35" s="35" t="s">
        <v>52</v>
      </c>
      <c r="E35" s="116" t="s">
        <v>92</v>
      </c>
      <c r="F35" s="116">
        <v>8949578</v>
      </c>
      <c r="G35" s="116" t="s">
        <v>137</v>
      </c>
      <c r="H35" s="39">
        <v>751644</v>
      </c>
      <c r="I35" s="148">
        <v>41040</v>
      </c>
      <c r="J35" s="40" t="s">
        <v>70</v>
      </c>
      <c r="K35" s="37">
        <v>40992</v>
      </c>
      <c r="L35" s="37">
        <v>41022</v>
      </c>
      <c r="M35" s="117">
        <v>41040</v>
      </c>
      <c r="N35" s="35" t="s">
        <v>126</v>
      </c>
    </row>
    <row r="36" spans="1:14">
      <c r="A36" s="35">
        <v>30</v>
      </c>
      <c r="B36" s="116"/>
      <c r="D36" s="35" t="s">
        <v>93</v>
      </c>
      <c r="E36" s="116" t="s">
        <v>94</v>
      </c>
      <c r="F36" s="116"/>
      <c r="G36" s="116"/>
      <c r="I36" s="35">
        <v>30</v>
      </c>
      <c r="J36" s="40"/>
      <c r="M36" s="135"/>
      <c r="N36" s="35" t="s">
        <v>95</v>
      </c>
    </row>
    <row r="37" spans="1:14">
      <c r="A37" s="35">
        <v>30</v>
      </c>
      <c r="B37" s="116"/>
      <c r="E37" s="116" t="s">
        <v>89</v>
      </c>
      <c r="F37" s="116"/>
      <c r="G37" s="116"/>
      <c r="I37" s="35">
        <v>30</v>
      </c>
      <c r="J37" s="40"/>
      <c r="M37" s="135"/>
    </row>
    <row r="38" spans="1:14">
      <c r="B38" s="142"/>
      <c r="C38" s="142" t="s">
        <v>62</v>
      </c>
      <c r="D38" s="142" t="s">
        <v>52</v>
      </c>
      <c r="E38" s="142" t="s">
        <v>62</v>
      </c>
      <c r="F38" s="142">
        <v>8217224617</v>
      </c>
      <c r="G38" s="142">
        <v>3138861582</v>
      </c>
      <c r="H38" s="143">
        <v>2396000</v>
      </c>
      <c r="I38" s="142">
        <v>17</v>
      </c>
      <c r="J38" s="144" t="s">
        <v>62</v>
      </c>
      <c r="K38" s="142" t="s">
        <v>142</v>
      </c>
      <c r="L38" s="145">
        <v>41009</v>
      </c>
      <c r="M38" s="146"/>
      <c r="N38" s="142" t="s">
        <v>127</v>
      </c>
    </row>
    <row r="39" spans="1:14">
      <c r="B39" s="142"/>
      <c r="C39" s="142" t="s">
        <v>62</v>
      </c>
      <c r="D39" s="142" t="s">
        <v>52</v>
      </c>
      <c r="E39" s="142" t="s">
        <v>62</v>
      </c>
      <c r="F39" s="142">
        <v>8217573036</v>
      </c>
      <c r="G39" s="142">
        <v>3204496470</v>
      </c>
      <c r="H39" s="143">
        <v>1114000</v>
      </c>
      <c r="I39" s="142">
        <v>17</v>
      </c>
      <c r="J39" s="144" t="s">
        <v>62</v>
      </c>
      <c r="K39" s="142" t="s">
        <v>142</v>
      </c>
      <c r="L39" s="145">
        <v>41006</v>
      </c>
      <c r="M39" s="146"/>
      <c r="N39" s="142" t="s">
        <v>144</v>
      </c>
    </row>
    <row r="40" spans="1:14">
      <c r="B40" s="142"/>
      <c r="C40" s="142" t="s">
        <v>62</v>
      </c>
      <c r="D40" s="142" t="s">
        <v>52</v>
      </c>
      <c r="E40" s="142" t="s">
        <v>62</v>
      </c>
      <c r="F40" s="142">
        <v>8217932764</v>
      </c>
      <c r="G40" s="142">
        <v>3208373988</v>
      </c>
      <c r="H40" s="143">
        <v>4460000</v>
      </c>
      <c r="I40" s="142">
        <v>17</v>
      </c>
      <c r="J40" s="144" t="s">
        <v>62</v>
      </c>
      <c r="K40" s="142" t="s">
        <v>142</v>
      </c>
      <c r="L40" s="145">
        <v>41011</v>
      </c>
      <c r="M40" s="146"/>
      <c r="N40" s="142" t="s">
        <v>143</v>
      </c>
    </row>
    <row r="41" spans="1:14">
      <c r="B41" s="123"/>
      <c r="C41" s="35" t="s">
        <v>45</v>
      </c>
      <c r="D41" s="116" t="s">
        <v>52</v>
      </c>
      <c r="E41" s="116" t="s">
        <v>69</v>
      </c>
      <c r="F41" s="116">
        <v>7966110</v>
      </c>
      <c r="G41" s="116">
        <v>2128187</v>
      </c>
      <c r="H41" s="39">
        <v>56700</v>
      </c>
      <c r="I41" s="35">
        <v>19</v>
      </c>
      <c r="J41" s="40" t="s">
        <v>70</v>
      </c>
      <c r="K41" s="37">
        <v>41000</v>
      </c>
      <c r="L41" s="37">
        <v>41029</v>
      </c>
      <c r="M41" s="117">
        <v>41054</v>
      </c>
    </row>
    <row r="42" spans="1:14">
      <c r="A42" s="35">
        <v>28</v>
      </c>
      <c r="B42" s="116"/>
      <c r="C42" s="35" t="s">
        <v>49</v>
      </c>
      <c r="D42" s="116" t="s">
        <v>52</v>
      </c>
      <c r="E42" s="116" t="s">
        <v>82</v>
      </c>
      <c r="F42" s="116"/>
      <c r="G42" s="116"/>
      <c r="J42" s="40"/>
      <c r="M42" s="135"/>
      <c r="N42" s="35" t="s">
        <v>128</v>
      </c>
    </row>
    <row r="43" spans="1:14">
      <c r="A43" s="35">
        <v>28</v>
      </c>
      <c r="B43" s="116"/>
      <c r="C43" s="35" t="s">
        <v>49</v>
      </c>
      <c r="D43" s="116" t="s">
        <v>52</v>
      </c>
      <c r="E43" s="116" t="s">
        <v>62</v>
      </c>
      <c r="F43" s="116"/>
      <c r="G43" s="116"/>
      <c r="H43" s="39">
        <v>954000</v>
      </c>
      <c r="J43" s="40"/>
      <c r="M43" s="135"/>
      <c r="N43" s="35" t="s">
        <v>129</v>
      </c>
    </row>
    <row r="44" spans="1:14">
      <c r="B44" s="123"/>
      <c r="C44" s="35" t="s">
        <v>45</v>
      </c>
      <c r="D44" s="116" t="s">
        <v>52</v>
      </c>
      <c r="E44" s="116" t="s">
        <v>82</v>
      </c>
      <c r="F44" s="116">
        <v>3439042</v>
      </c>
      <c r="G44" s="116" t="s">
        <v>135</v>
      </c>
      <c r="H44" s="39">
        <v>687432</v>
      </c>
      <c r="I44" s="35">
        <v>25</v>
      </c>
      <c r="J44" s="40" t="s">
        <v>70</v>
      </c>
      <c r="K44" s="37">
        <v>41012</v>
      </c>
      <c r="L44" s="37">
        <v>41041</v>
      </c>
      <c r="M44" s="117">
        <v>41054</v>
      </c>
      <c r="N44" s="35" t="s">
        <v>136</v>
      </c>
    </row>
    <row r="45" spans="1:14" ht="12" thickBot="1">
      <c r="A45" s="35">
        <v>19</v>
      </c>
      <c r="B45" s="123"/>
      <c r="C45" s="35" t="s">
        <v>45</v>
      </c>
      <c r="D45" s="116" t="s">
        <v>52</v>
      </c>
      <c r="E45" s="116" t="s">
        <v>96</v>
      </c>
      <c r="F45" s="116"/>
      <c r="G45" s="116" t="s">
        <v>151</v>
      </c>
      <c r="H45" s="39">
        <v>121050</v>
      </c>
      <c r="I45" s="35">
        <v>23</v>
      </c>
      <c r="J45" s="40" t="s">
        <v>98</v>
      </c>
      <c r="K45" s="137" t="s">
        <v>141</v>
      </c>
      <c r="L45" s="138">
        <v>41034</v>
      </c>
      <c r="M45" s="139">
        <v>41053</v>
      </c>
    </row>
    <row r="47" spans="1:14">
      <c r="D47" s="116"/>
      <c r="G47" s="116"/>
    </row>
    <row r="48" spans="1:14">
      <c r="D48" s="116"/>
      <c r="F48" s="116"/>
      <c r="G48" s="116"/>
    </row>
    <row r="49" spans="1:14">
      <c r="F49" s="116"/>
      <c r="G49" s="116"/>
    </row>
    <row r="50" spans="1:14">
      <c r="B50" s="116"/>
      <c r="E50" s="35" t="s">
        <v>153</v>
      </c>
      <c r="J50" s="140"/>
      <c r="K50" s="140"/>
      <c r="L50" s="140"/>
      <c r="M50" s="141"/>
      <c r="N50" s="140"/>
    </row>
    <row r="51" spans="1:14">
      <c r="A51" s="35">
        <v>30</v>
      </c>
      <c r="B51" s="123"/>
      <c r="C51" s="35" t="s">
        <v>152</v>
      </c>
      <c r="E51" s="116" t="s">
        <v>155</v>
      </c>
      <c r="F51" s="116"/>
      <c r="G51" s="116"/>
    </row>
    <row r="52" spans="1:14">
      <c r="C52" s="116" t="s">
        <v>154</v>
      </c>
      <c r="E52" s="116"/>
      <c r="F52" s="116"/>
      <c r="G52" s="116"/>
    </row>
    <row r="53" spans="1:14">
      <c r="B53" s="123"/>
      <c r="C53" s="116" t="s">
        <v>156</v>
      </c>
      <c r="E53" s="116"/>
      <c r="F53" s="116"/>
      <c r="G53" s="116"/>
    </row>
    <row r="54" spans="1:14">
      <c r="C54" s="116" t="s">
        <v>157</v>
      </c>
      <c r="E54" s="116"/>
      <c r="F54" s="116"/>
      <c r="G54" s="116"/>
    </row>
    <row r="55" spans="1:14">
      <c r="C55" s="35" t="s">
        <v>158</v>
      </c>
      <c r="E55" s="116"/>
      <c r="F55" s="116"/>
      <c r="G55" s="116"/>
    </row>
    <row r="56" spans="1:14">
      <c r="E56" s="116"/>
      <c r="F56" s="116"/>
      <c r="G56" s="116"/>
    </row>
    <row r="57" spans="1:14">
      <c r="E57" s="116"/>
      <c r="F57" s="116"/>
      <c r="G57" s="116"/>
    </row>
    <row r="58" spans="1:14">
      <c r="E58" s="116"/>
      <c r="F58" s="116"/>
      <c r="G58" s="116"/>
    </row>
    <row r="59" spans="1:14">
      <c r="E59" s="116"/>
      <c r="F59" s="116"/>
      <c r="G59" s="116"/>
    </row>
    <row r="60" spans="1:14">
      <c r="E60" s="116"/>
      <c r="F60" s="116"/>
      <c r="G60" s="116"/>
    </row>
    <row r="61" spans="1:14">
      <c r="E61" s="116"/>
      <c r="F61" s="116"/>
      <c r="G61" s="116"/>
    </row>
    <row r="62" spans="1:14">
      <c r="E62" s="116"/>
      <c r="F62" s="116"/>
      <c r="G62" s="116"/>
    </row>
    <row r="63" spans="1:14">
      <c r="E63" s="116"/>
      <c r="F63" s="116"/>
      <c r="G63" s="116"/>
    </row>
    <row r="64" spans="1:14">
      <c r="E64" s="116"/>
      <c r="F64" s="116"/>
      <c r="G64" s="116"/>
    </row>
    <row r="65" spans="5:7">
      <c r="E65" s="116"/>
      <c r="F65" s="116"/>
      <c r="G65" s="116"/>
    </row>
    <row r="66" spans="5:7">
      <c r="E66" s="116"/>
      <c r="F66" s="116"/>
      <c r="G66" s="116"/>
    </row>
    <row r="67" spans="5:7">
      <c r="E67" s="116"/>
      <c r="F67" s="116"/>
      <c r="G67" s="116"/>
    </row>
    <row r="68" spans="5:7">
      <c r="E68" s="116"/>
      <c r="F68" s="116"/>
      <c r="G68" s="116"/>
    </row>
    <row r="69" spans="5:7">
      <c r="E69" s="116"/>
      <c r="F69" s="116"/>
      <c r="G69" s="116"/>
    </row>
    <row r="70" spans="5:7">
      <c r="E70" s="116"/>
      <c r="F70" s="116"/>
      <c r="G70" s="116"/>
    </row>
    <row r="71" spans="5:7">
      <c r="E71" s="116"/>
      <c r="F71" s="116"/>
      <c r="G71" s="116"/>
    </row>
    <row r="72" spans="5:7">
      <c r="E72" s="116"/>
      <c r="F72" s="116"/>
      <c r="G72" s="116"/>
    </row>
    <row r="73" spans="5:7">
      <c r="E73" s="116"/>
      <c r="F73" s="116"/>
      <c r="G73" s="116"/>
    </row>
    <row r="74" spans="5:7">
      <c r="E74" s="116"/>
      <c r="F74" s="116"/>
      <c r="G74" s="116"/>
    </row>
    <row r="75" spans="5:7">
      <c r="E75" s="116"/>
      <c r="F75" s="116"/>
      <c r="G75" s="116"/>
    </row>
    <row r="76" spans="5:7">
      <c r="E76" s="116"/>
      <c r="F76" s="116"/>
      <c r="G76" s="116"/>
    </row>
    <row r="77" spans="5:7">
      <c r="E77" s="116"/>
      <c r="F77" s="116"/>
      <c r="G77" s="116"/>
    </row>
    <row r="78" spans="5:7">
      <c r="E78" s="116"/>
      <c r="F78" s="116"/>
      <c r="G78" s="116"/>
    </row>
    <row r="79" spans="5:7">
      <c r="E79" s="116"/>
      <c r="F79" s="116"/>
      <c r="G79" s="116"/>
    </row>
    <row r="80" spans="5:7">
      <c r="E80" s="116"/>
      <c r="F80" s="116"/>
      <c r="G80" s="116"/>
    </row>
    <row r="81" spans="5:7">
      <c r="E81" s="116"/>
      <c r="F81" s="116"/>
      <c r="G81" s="116"/>
    </row>
    <row r="82" spans="5:7">
      <c r="E82" s="116"/>
      <c r="F82" s="116"/>
      <c r="G82" s="116"/>
    </row>
    <row r="83" spans="5:7">
      <c r="E83" s="116"/>
      <c r="F83" s="116"/>
      <c r="G83" s="116"/>
    </row>
    <row r="84" spans="5:7">
      <c r="E84" s="116"/>
      <c r="F84" s="116"/>
      <c r="G84" s="116"/>
    </row>
    <row r="85" spans="5:7">
      <c r="E85" s="116"/>
      <c r="F85" s="116"/>
      <c r="G85" s="116"/>
    </row>
    <row r="86" spans="5:7">
      <c r="E86" s="116"/>
      <c r="F86" s="116"/>
      <c r="G86" s="116"/>
    </row>
    <row r="87" spans="5:7">
      <c r="E87" s="116"/>
      <c r="F87" s="116"/>
      <c r="G87" s="116"/>
    </row>
    <row r="88" spans="5:7">
      <c r="E88" s="116"/>
      <c r="F88" s="116"/>
      <c r="G88" s="116"/>
    </row>
    <row r="89" spans="5:7">
      <c r="E89" s="116"/>
      <c r="F89" s="116"/>
      <c r="G89" s="116"/>
    </row>
    <row r="90" spans="5:7">
      <c r="E90" s="116"/>
      <c r="F90" s="116"/>
      <c r="G90" s="116"/>
    </row>
    <row r="91" spans="5:7">
      <c r="E91" s="116"/>
      <c r="F91" s="116"/>
      <c r="G91" s="116"/>
    </row>
    <row r="92" spans="5:7">
      <c r="E92" s="116"/>
      <c r="F92" s="116"/>
      <c r="G92" s="116"/>
    </row>
    <row r="93" spans="5:7">
      <c r="E93" s="116"/>
      <c r="F93" s="116"/>
      <c r="G93" s="116"/>
    </row>
    <row r="94" spans="5:7">
      <c r="E94" s="116"/>
      <c r="F94" s="116"/>
      <c r="G94" s="116"/>
    </row>
    <row r="95" spans="5:7">
      <c r="E95" s="116"/>
      <c r="F95" s="116"/>
      <c r="G95" s="116"/>
    </row>
    <row r="96" spans="5:7">
      <c r="E96" s="116"/>
      <c r="F96" s="116"/>
      <c r="G96" s="116"/>
    </row>
    <row r="97" spans="5:7">
      <c r="E97" s="116"/>
      <c r="F97" s="116"/>
      <c r="G97" s="116"/>
    </row>
    <row r="98" spans="5:7">
      <c r="E98" s="116"/>
      <c r="F98" s="116"/>
      <c r="G98" s="116"/>
    </row>
    <row r="99" spans="5:7">
      <c r="E99" s="116"/>
      <c r="F99" s="116"/>
      <c r="G99" s="116"/>
    </row>
    <row r="100" spans="5:7">
      <c r="E100" s="116"/>
      <c r="F100" s="116"/>
      <c r="G100" s="116"/>
    </row>
    <row r="101" spans="5:7">
      <c r="E101" s="116"/>
      <c r="F101" s="116"/>
      <c r="G101" s="116"/>
    </row>
    <row r="102" spans="5:7">
      <c r="E102" s="116"/>
      <c r="F102" s="116"/>
      <c r="G102" s="116"/>
    </row>
    <row r="103" spans="5:7">
      <c r="E103" s="116"/>
      <c r="F103" s="116"/>
      <c r="G103" s="116"/>
    </row>
    <row r="104" spans="5:7">
      <c r="E104" s="116"/>
      <c r="F104" s="116"/>
      <c r="G104" s="116"/>
    </row>
    <row r="105" spans="5:7">
      <c r="E105" s="116"/>
      <c r="F105" s="116"/>
      <c r="G105" s="116"/>
    </row>
    <row r="106" spans="5:7">
      <c r="E106" s="116"/>
      <c r="F106" s="116"/>
      <c r="G106" s="116"/>
    </row>
    <row r="107" spans="5:7">
      <c r="E107" s="116"/>
      <c r="F107" s="116"/>
      <c r="G107" s="116"/>
    </row>
    <row r="108" spans="5:7">
      <c r="E108" s="116"/>
      <c r="F108" s="116"/>
      <c r="G108" s="116"/>
    </row>
    <row r="109" spans="5:7">
      <c r="E109" s="116"/>
      <c r="F109" s="116"/>
      <c r="G109" s="116"/>
    </row>
    <row r="110" spans="5:7">
      <c r="E110" s="116"/>
      <c r="F110" s="116"/>
      <c r="G110" s="116"/>
    </row>
    <row r="111" spans="5:7">
      <c r="E111" s="116"/>
      <c r="F111" s="116"/>
      <c r="G111" s="116"/>
    </row>
    <row r="112" spans="5:7">
      <c r="E112" s="116"/>
      <c r="F112" s="116"/>
      <c r="G112" s="116"/>
    </row>
    <row r="113" spans="5:7">
      <c r="E113" s="116"/>
      <c r="F113" s="116"/>
      <c r="G113" s="116"/>
    </row>
    <row r="114" spans="5:7">
      <c r="E114" s="116"/>
      <c r="F114" s="116"/>
      <c r="G114" s="116"/>
    </row>
    <row r="115" spans="5:7">
      <c r="E115" s="116"/>
      <c r="F115" s="116"/>
      <c r="G115" s="116"/>
    </row>
    <row r="116" spans="5:7">
      <c r="E116" s="116"/>
      <c r="F116" s="116"/>
      <c r="G116" s="116"/>
    </row>
    <row r="117" spans="5:7">
      <c r="E117" s="116"/>
      <c r="F117" s="116"/>
      <c r="G117" s="116"/>
    </row>
    <row r="118" spans="5:7">
      <c r="E118" s="116"/>
      <c r="F118" s="116"/>
      <c r="G118" s="116"/>
    </row>
    <row r="119" spans="5:7">
      <c r="E119" s="116"/>
      <c r="F119" s="116"/>
      <c r="G119" s="116"/>
    </row>
    <row r="120" spans="5:7">
      <c r="E120" s="116"/>
      <c r="F120" s="116"/>
      <c r="G120" s="116"/>
    </row>
    <row r="121" spans="5:7">
      <c r="E121" s="116"/>
      <c r="F121" s="116"/>
      <c r="G121" s="116"/>
    </row>
    <row r="122" spans="5:7">
      <c r="E122" s="116"/>
      <c r="F122" s="116"/>
      <c r="G122" s="116"/>
    </row>
    <row r="123" spans="5:7">
      <c r="E123" s="116"/>
      <c r="F123" s="116"/>
      <c r="G123" s="116"/>
    </row>
    <row r="124" spans="5:7">
      <c r="E124" s="116"/>
      <c r="F124" s="116"/>
      <c r="G124" s="116"/>
    </row>
    <row r="125" spans="5:7">
      <c r="E125" s="116"/>
      <c r="F125" s="116"/>
      <c r="G125" s="116"/>
    </row>
    <row r="126" spans="5:7">
      <c r="E126" s="116"/>
      <c r="F126" s="116"/>
      <c r="G126" s="116"/>
    </row>
    <row r="127" spans="5:7">
      <c r="E127" s="116"/>
      <c r="F127" s="116"/>
      <c r="G127" s="116"/>
    </row>
    <row r="128" spans="5:7">
      <c r="E128" s="116"/>
      <c r="F128" s="116"/>
      <c r="G128" s="116"/>
    </row>
    <row r="129" spans="5:7">
      <c r="E129" s="116"/>
      <c r="F129" s="116"/>
      <c r="G129" s="116"/>
    </row>
    <row r="130" spans="5:7">
      <c r="E130" s="116"/>
      <c r="F130" s="116"/>
      <c r="G130" s="116"/>
    </row>
    <row r="131" spans="5:7">
      <c r="E131" s="116"/>
      <c r="F131" s="116"/>
      <c r="G131" s="116"/>
    </row>
    <row r="132" spans="5:7">
      <c r="E132" s="116"/>
      <c r="F132" s="116"/>
      <c r="G132" s="116"/>
    </row>
    <row r="133" spans="5:7">
      <c r="E133" s="116"/>
      <c r="F133" s="116"/>
      <c r="G133" s="116"/>
    </row>
    <row r="134" spans="5:7">
      <c r="E134" s="116"/>
      <c r="F134" s="116"/>
      <c r="G134" s="116"/>
    </row>
    <row r="135" spans="5:7">
      <c r="E135" s="116"/>
      <c r="F135" s="116"/>
      <c r="G135" s="116"/>
    </row>
    <row r="136" spans="5:7">
      <c r="E136" s="116"/>
      <c r="F136" s="116"/>
      <c r="G136" s="116"/>
    </row>
    <row r="137" spans="5:7">
      <c r="E137" s="116"/>
      <c r="F137" s="116"/>
      <c r="G137" s="116"/>
    </row>
    <row r="138" spans="5:7">
      <c r="E138" s="116"/>
      <c r="F138" s="116"/>
      <c r="G138" s="116"/>
    </row>
  </sheetData>
  <sheetProtection sheet="1" objects="1" scenarios="1"/>
  <mergeCells count="1">
    <mergeCell ref="K1:L1"/>
  </mergeCells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4"/>
  <dimension ref="A1:P137"/>
  <sheetViews>
    <sheetView workbookViewId="0">
      <pane ySplit="1" topLeftCell="A2" activePane="bottomLeft" state="frozen"/>
      <selection pane="bottomLeft" activeCell="E29" sqref="E29"/>
    </sheetView>
  </sheetViews>
  <sheetFormatPr baseColWidth="10" defaultRowHeight="11.25"/>
  <cols>
    <col min="1" max="1" width="5.140625" style="35" bestFit="1" customWidth="1"/>
    <col min="2" max="2" width="3.5703125" style="35" customWidth="1"/>
    <col min="3" max="3" width="10.42578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9.7109375" style="35" bestFit="1" customWidth="1"/>
    <col min="10" max="10" width="18.42578125" style="35" customWidth="1"/>
    <col min="11" max="11" width="11.42578125" style="35" customWidth="1"/>
    <col min="12" max="12" width="10.28515625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0</v>
      </c>
      <c r="B1" s="64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4" t="s">
        <v>97</v>
      </c>
      <c r="J1" s="66" t="s">
        <v>63</v>
      </c>
      <c r="K1" s="522" t="s">
        <v>139</v>
      </c>
      <c r="L1" s="522"/>
      <c r="M1" s="67" t="s">
        <v>134</v>
      </c>
      <c r="N1" s="64" t="s">
        <v>59</v>
      </c>
      <c r="P1" s="115"/>
    </row>
    <row r="2" spans="1:16">
      <c r="A2" s="35">
        <v>1</v>
      </c>
      <c r="B2" s="123"/>
      <c r="D2" s="35" t="s">
        <v>56</v>
      </c>
      <c r="E2" s="35" t="s">
        <v>58</v>
      </c>
      <c r="G2" s="35">
        <v>3102055020</v>
      </c>
      <c r="H2" s="39">
        <v>600000</v>
      </c>
      <c r="I2" s="35">
        <v>5</v>
      </c>
      <c r="J2" s="40" t="s">
        <v>64</v>
      </c>
      <c r="K2" s="35" t="s">
        <v>217</v>
      </c>
      <c r="M2" s="117">
        <v>41066</v>
      </c>
      <c r="N2" s="35" t="s">
        <v>61</v>
      </c>
    </row>
    <row r="3" spans="1:16">
      <c r="A3" s="35">
        <v>1</v>
      </c>
      <c r="B3" s="123"/>
      <c r="D3" s="35" t="s">
        <v>73</v>
      </c>
      <c r="E3" s="35" t="s">
        <v>74</v>
      </c>
      <c r="I3" s="35">
        <v>1</v>
      </c>
      <c r="J3" s="40"/>
      <c r="M3" s="124"/>
      <c r="N3" s="35" t="s">
        <v>77</v>
      </c>
    </row>
    <row r="4" spans="1:16">
      <c r="A4" s="35">
        <v>1</v>
      </c>
      <c r="B4" s="123"/>
      <c r="D4" s="35" t="s">
        <v>73</v>
      </c>
      <c r="E4" s="35" t="s">
        <v>75</v>
      </c>
      <c r="I4" s="35">
        <v>1</v>
      </c>
      <c r="J4" s="40"/>
      <c r="M4" s="124"/>
      <c r="N4" s="35" t="s">
        <v>77</v>
      </c>
    </row>
    <row r="5" spans="1:16">
      <c r="A5" s="35">
        <v>1</v>
      </c>
      <c r="B5" s="123"/>
      <c r="D5" s="35" t="s">
        <v>73</v>
      </c>
      <c r="E5" s="35" t="s">
        <v>76</v>
      </c>
      <c r="I5" s="35">
        <v>1</v>
      </c>
      <c r="J5" s="40"/>
      <c r="M5" s="124"/>
      <c r="N5" s="35" t="s">
        <v>216</v>
      </c>
    </row>
    <row r="6" spans="1:16">
      <c r="B6" s="123"/>
      <c r="E6" s="35" t="s">
        <v>47</v>
      </c>
      <c r="I6" s="35">
        <v>1</v>
      </c>
      <c r="J6" s="40" t="s">
        <v>199</v>
      </c>
      <c r="M6" s="124"/>
      <c r="N6" s="35" t="s">
        <v>47</v>
      </c>
    </row>
    <row r="7" spans="1:16">
      <c r="B7" s="123"/>
      <c r="C7" s="35" t="s">
        <v>53</v>
      </c>
      <c r="D7" s="35" t="s">
        <v>52</v>
      </c>
      <c r="E7" s="116" t="s">
        <v>54</v>
      </c>
      <c r="F7" s="116" t="s">
        <v>114</v>
      </c>
      <c r="G7" s="116"/>
      <c r="H7" s="39">
        <v>757200</v>
      </c>
      <c r="I7" s="125">
        <v>8</v>
      </c>
      <c r="J7" s="126" t="s">
        <v>79</v>
      </c>
      <c r="K7" s="35" t="s">
        <v>217</v>
      </c>
      <c r="L7" s="125"/>
      <c r="M7" s="124">
        <v>41075</v>
      </c>
      <c r="N7" s="125" t="s">
        <v>60</v>
      </c>
    </row>
    <row r="8" spans="1:16">
      <c r="B8" s="123"/>
      <c r="C8" s="35" t="s">
        <v>45</v>
      </c>
      <c r="D8" s="35" t="s">
        <v>52</v>
      </c>
      <c r="E8" s="116" t="s">
        <v>62</v>
      </c>
      <c r="F8" s="116">
        <v>1649519421</v>
      </c>
      <c r="G8" s="116">
        <v>3202339219</v>
      </c>
      <c r="H8" s="39">
        <v>76900</v>
      </c>
      <c r="I8" s="35">
        <v>5</v>
      </c>
      <c r="J8" s="40" t="s">
        <v>65</v>
      </c>
      <c r="K8" s="37">
        <v>41049</v>
      </c>
      <c r="L8" s="37">
        <v>41079</v>
      </c>
      <c r="M8" s="117">
        <v>41095</v>
      </c>
      <c r="N8" s="35" t="s">
        <v>115</v>
      </c>
    </row>
    <row r="9" spans="1:16">
      <c r="A9" s="35">
        <v>15</v>
      </c>
      <c r="B9" s="123"/>
      <c r="C9" s="116" t="s">
        <v>45</v>
      </c>
      <c r="D9" s="116" t="s">
        <v>52</v>
      </c>
      <c r="E9" s="116" t="s">
        <v>82</v>
      </c>
      <c r="F9" s="116">
        <v>16216790</v>
      </c>
      <c r="G9" s="116">
        <v>3138933417</v>
      </c>
      <c r="H9" s="127">
        <v>106900</v>
      </c>
      <c r="I9" s="116">
        <v>28</v>
      </c>
      <c r="J9" s="128" t="s">
        <v>70</v>
      </c>
      <c r="K9" s="129">
        <v>41070</v>
      </c>
      <c r="L9" s="129">
        <v>41099</v>
      </c>
      <c r="M9" s="130">
        <v>41080</v>
      </c>
      <c r="N9" s="116" t="s">
        <v>130</v>
      </c>
      <c r="P9" s="131"/>
    </row>
    <row r="10" spans="1:16">
      <c r="B10" s="123"/>
      <c r="C10" s="35" t="s">
        <v>45</v>
      </c>
      <c r="D10" s="35" t="s">
        <v>52</v>
      </c>
      <c r="E10" s="116" t="s">
        <v>66</v>
      </c>
      <c r="F10" s="116">
        <v>2339801</v>
      </c>
      <c r="G10" s="116"/>
      <c r="H10" s="39">
        <v>53030</v>
      </c>
      <c r="I10" s="35">
        <v>5</v>
      </c>
      <c r="J10" s="40" t="s">
        <v>67</v>
      </c>
      <c r="K10" s="36">
        <v>41044</v>
      </c>
      <c r="L10" s="36">
        <v>41075</v>
      </c>
      <c r="M10" s="117">
        <v>41095</v>
      </c>
      <c r="N10" s="35">
        <v>2339801</v>
      </c>
    </row>
    <row r="11" spans="1:16">
      <c r="B11" s="123"/>
      <c r="C11" s="35" t="s">
        <v>45</v>
      </c>
      <c r="D11" s="35" t="s">
        <v>52</v>
      </c>
      <c r="E11" s="116" t="s">
        <v>68</v>
      </c>
      <c r="F11" s="132" t="s">
        <v>110</v>
      </c>
      <c r="G11" s="116"/>
      <c r="H11" s="39">
        <v>509230</v>
      </c>
      <c r="I11" s="35">
        <v>4</v>
      </c>
      <c r="J11" s="40" t="s">
        <v>109</v>
      </c>
      <c r="K11" s="37">
        <v>41051</v>
      </c>
      <c r="L11" s="37">
        <v>41081</v>
      </c>
      <c r="M11" s="130">
        <v>41088</v>
      </c>
    </row>
    <row r="12" spans="1:16">
      <c r="A12" s="61"/>
      <c r="B12" s="123"/>
      <c r="C12" s="35" t="s">
        <v>45</v>
      </c>
      <c r="D12" s="35" t="s">
        <v>52</v>
      </c>
      <c r="E12" s="116" t="s">
        <v>69</v>
      </c>
      <c r="F12" s="116">
        <v>7567034</v>
      </c>
      <c r="G12" s="116">
        <v>3454935</v>
      </c>
      <c r="H12" s="39">
        <v>16200</v>
      </c>
      <c r="I12" s="35">
        <v>10</v>
      </c>
      <c r="J12" s="40" t="s">
        <v>70</v>
      </c>
      <c r="K12" s="37">
        <v>41030</v>
      </c>
      <c r="L12" s="37">
        <v>41060</v>
      </c>
      <c r="M12" s="117">
        <v>41100</v>
      </c>
      <c r="N12" s="61" t="s">
        <v>218</v>
      </c>
      <c r="O12" s="62" t="s">
        <v>219</v>
      </c>
      <c r="P12" s="63">
        <v>41074</v>
      </c>
    </row>
    <row r="13" spans="1:16">
      <c r="A13" s="61"/>
      <c r="B13" s="123"/>
      <c r="C13" s="35" t="s">
        <v>45</v>
      </c>
      <c r="D13" s="35" t="s">
        <v>52</v>
      </c>
      <c r="E13" s="116" t="s">
        <v>69</v>
      </c>
      <c r="F13" s="116">
        <v>7567033</v>
      </c>
      <c r="G13" s="116">
        <v>3454941</v>
      </c>
      <c r="H13" s="39">
        <v>16200</v>
      </c>
      <c r="I13" s="35">
        <v>10</v>
      </c>
      <c r="J13" s="40" t="s">
        <v>70</v>
      </c>
      <c r="K13" s="37">
        <v>41030</v>
      </c>
      <c r="L13" s="37">
        <v>41060</v>
      </c>
      <c r="M13" s="117">
        <v>41100</v>
      </c>
      <c r="N13" s="61" t="s">
        <v>220</v>
      </c>
      <c r="O13" s="62" t="s">
        <v>221</v>
      </c>
      <c r="P13" s="63">
        <v>41074</v>
      </c>
    </row>
    <row r="14" spans="1:16">
      <c r="B14" s="123"/>
      <c r="C14" s="35" t="s">
        <v>45</v>
      </c>
      <c r="D14" s="35" t="s">
        <v>52</v>
      </c>
      <c r="E14" s="116" t="s">
        <v>69</v>
      </c>
      <c r="F14" s="116">
        <v>1321278</v>
      </c>
      <c r="G14" s="116">
        <v>2112433</v>
      </c>
      <c r="H14" s="39">
        <v>16200</v>
      </c>
      <c r="I14" s="35">
        <v>10</v>
      </c>
      <c r="J14" s="40" t="s">
        <v>70</v>
      </c>
      <c r="K14" s="37">
        <v>41030</v>
      </c>
      <c r="L14" s="37">
        <v>41060</v>
      </c>
      <c r="M14" s="117">
        <v>41100</v>
      </c>
    </row>
    <row r="15" spans="1:16">
      <c r="B15" s="123"/>
      <c r="C15" s="35" t="s">
        <v>46</v>
      </c>
      <c r="D15" s="35" t="s">
        <v>52</v>
      </c>
      <c r="E15" s="116" t="s">
        <v>62</v>
      </c>
      <c r="F15" s="116">
        <v>8218644485</v>
      </c>
      <c r="G15" s="116"/>
      <c r="H15" s="39">
        <v>5570000</v>
      </c>
      <c r="I15" s="35">
        <v>9</v>
      </c>
      <c r="J15" s="40" t="s">
        <v>65</v>
      </c>
      <c r="K15" s="37">
        <v>41051</v>
      </c>
      <c r="L15" s="37">
        <v>41081</v>
      </c>
      <c r="M15" s="117">
        <v>41099</v>
      </c>
      <c r="N15" s="35" t="s">
        <v>147</v>
      </c>
    </row>
    <row r="16" spans="1:16">
      <c r="B16" s="123"/>
      <c r="C16" s="35" t="s">
        <v>45</v>
      </c>
      <c r="D16" s="35" t="s">
        <v>52</v>
      </c>
      <c r="E16" s="116" t="s">
        <v>82</v>
      </c>
      <c r="F16" s="116">
        <v>11648673</v>
      </c>
      <c r="G16" s="116"/>
      <c r="H16" s="39">
        <v>24900</v>
      </c>
      <c r="I16" s="35">
        <v>8</v>
      </c>
      <c r="J16" s="40" t="s">
        <v>70</v>
      </c>
      <c r="K16" s="37">
        <v>41053</v>
      </c>
      <c r="L16" s="37">
        <v>41083</v>
      </c>
      <c r="M16" s="117">
        <v>41064</v>
      </c>
      <c r="N16" s="35" t="s">
        <v>117</v>
      </c>
    </row>
    <row r="17" spans="1:14">
      <c r="B17" s="123"/>
      <c r="C17" s="35" t="s">
        <v>45</v>
      </c>
      <c r="D17" s="35" t="s">
        <v>52</v>
      </c>
      <c r="E17" s="116" t="s">
        <v>82</v>
      </c>
      <c r="F17" s="116">
        <v>14107165</v>
      </c>
      <c r="G17" s="116">
        <v>3175124315</v>
      </c>
      <c r="H17" s="39">
        <v>24900</v>
      </c>
      <c r="I17" s="35">
        <v>4</v>
      </c>
      <c r="J17" s="40" t="s">
        <v>70</v>
      </c>
      <c r="K17" s="37">
        <v>41077</v>
      </c>
      <c r="L17" s="37">
        <v>41106</v>
      </c>
      <c r="M17" s="130">
        <v>41094</v>
      </c>
      <c r="N17" s="35" t="s">
        <v>118</v>
      </c>
    </row>
    <row r="18" spans="1:14">
      <c r="B18" s="123"/>
      <c r="C18" s="35" t="s">
        <v>45</v>
      </c>
      <c r="D18" s="35" t="s">
        <v>52</v>
      </c>
      <c r="E18" s="116" t="s">
        <v>71</v>
      </c>
      <c r="F18" s="116">
        <v>8040856503</v>
      </c>
      <c r="G18" s="116"/>
      <c r="H18" s="39">
        <v>95783</v>
      </c>
      <c r="I18" s="35">
        <v>5</v>
      </c>
      <c r="J18" s="40" t="s">
        <v>72</v>
      </c>
      <c r="K18" s="35" t="s">
        <v>146</v>
      </c>
      <c r="L18" s="37">
        <v>41080</v>
      </c>
      <c r="M18" s="117">
        <v>41095</v>
      </c>
    </row>
    <row r="19" spans="1:14">
      <c r="A19" s="35">
        <v>5</v>
      </c>
      <c r="B19" s="123"/>
      <c r="C19" s="35" t="s">
        <v>80</v>
      </c>
      <c r="E19" s="116" t="s">
        <v>81</v>
      </c>
      <c r="F19" s="116"/>
      <c r="G19" s="116"/>
      <c r="H19" s="39">
        <v>277315</v>
      </c>
      <c r="I19" s="35">
        <v>10</v>
      </c>
      <c r="J19" s="40" t="s">
        <v>67</v>
      </c>
      <c r="K19" s="35" t="s">
        <v>198</v>
      </c>
      <c r="L19" s="35" t="s">
        <v>217</v>
      </c>
      <c r="M19" s="117">
        <v>41066</v>
      </c>
      <c r="N19" s="35" t="s">
        <v>119</v>
      </c>
    </row>
    <row r="20" spans="1:14">
      <c r="B20" s="123"/>
      <c r="C20" s="35" t="s">
        <v>46</v>
      </c>
      <c r="D20" s="35" t="s">
        <v>52</v>
      </c>
      <c r="E20" s="116" t="s">
        <v>82</v>
      </c>
      <c r="F20" s="116">
        <v>10859980</v>
      </c>
      <c r="G20" s="116"/>
      <c r="H20" s="39">
        <v>2694664</v>
      </c>
      <c r="I20" s="35">
        <v>8</v>
      </c>
      <c r="J20" s="40" t="s">
        <v>70</v>
      </c>
      <c r="K20" s="37">
        <v>41023</v>
      </c>
      <c r="L20" s="37">
        <v>41052</v>
      </c>
      <c r="M20" s="117">
        <v>41068</v>
      </c>
      <c r="N20" s="35" t="s">
        <v>148</v>
      </c>
    </row>
    <row r="21" spans="1:14">
      <c r="B21" s="123"/>
      <c r="C21" s="35" t="s">
        <v>46</v>
      </c>
      <c r="D21" s="35" t="s">
        <v>52</v>
      </c>
      <c r="E21" s="116" t="s">
        <v>82</v>
      </c>
      <c r="F21" s="116">
        <v>9282720</v>
      </c>
      <c r="G21" s="116"/>
      <c r="H21" s="39">
        <v>477901</v>
      </c>
      <c r="I21" s="35">
        <v>13</v>
      </c>
      <c r="J21" s="40" t="s">
        <v>70</v>
      </c>
      <c r="K21" s="37">
        <v>41026</v>
      </c>
      <c r="L21" s="37">
        <v>41055</v>
      </c>
      <c r="M21" s="117">
        <v>41068</v>
      </c>
      <c r="N21" s="35" t="s">
        <v>121</v>
      </c>
    </row>
    <row r="22" spans="1:14">
      <c r="B22" s="123"/>
      <c r="C22" s="35" t="s">
        <v>46</v>
      </c>
      <c r="D22" s="35" t="s">
        <v>52</v>
      </c>
      <c r="E22" s="116" t="s">
        <v>82</v>
      </c>
      <c r="F22" s="116">
        <v>7705686</v>
      </c>
      <c r="G22" s="116"/>
      <c r="H22" s="39">
        <v>744934</v>
      </c>
      <c r="I22" s="35">
        <v>11</v>
      </c>
      <c r="J22" s="40" t="s">
        <v>70</v>
      </c>
      <c r="K22" s="37">
        <v>41026</v>
      </c>
      <c r="L22" s="37">
        <v>41055</v>
      </c>
      <c r="M22" s="117">
        <v>41064</v>
      </c>
      <c r="N22" s="35" t="s">
        <v>122</v>
      </c>
    </row>
    <row r="23" spans="1:14">
      <c r="B23" s="116"/>
      <c r="E23" s="116" t="s">
        <v>83</v>
      </c>
      <c r="F23" s="116"/>
      <c r="G23" s="116"/>
      <c r="J23" s="40"/>
      <c r="M23" s="135"/>
      <c r="N23" s="35" t="s">
        <v>48</v>
      </c>
    </row>
    <row r="24" spans="1:14">
      <c r="A24" s="35">
        <v>10</v>
      </c>
      <c r="B24" s="123"/>
      <c r="C24" s="35" t="s">
        <v>80</v>
      </c>
      <c r="E24" s="116" t="s">
        <v>81</v>
      </c>
      <c r="F24" s="116"/>
      <c r="G24" s="116"/>
      <c r="H24" s="39">
        <v>256748</v>
      </c>
      <c r="I24" s="35">
        <v>17</v>
      </c>
      <c r="J24" s="40" t="s">
        <v>67</v>
      </c>
      <c r="K24" s="35" t="s">
        <v>198</v>
      </c>
      <c r="L24" s="35" t="s">
        <v>217</v>
      </c>
      <c r="M24" s="117">
        <v>41066</v>
      </c>
      <c r="N24" s="35" t="s">
        <v>123</v>
      </c>
    </row>
    <row r="25" spans="1:14">
      <c r="B25" s="123"/>
      <c r="C25" s="35" t="s">
        <v>45</v>
      </c>
      <c r="D25" s="35" t="s">
        <v>52</v>
      </c>
      <c r="E25" s="116" t="s">
        <v>84</v>
      </c>
      <c r="F25" s="116" t="s">
        <v>131</v>
      </c>
      <c r="G25" s="116" t="s">
        <v>132</v>
      </c>
      <c r="H25" s="39">
        <v>881762</v>
      </c>
      <c r="I25" s="35">
        <v>22</v>
      </c>
      <c r="J25" s="40" t="s">
        <v>70</v>
      </c>
      <c r="K25" s="35" t="s">
        <v>198</v>
      </c>
      <c r="M25" s="117">
        <v>41082</v>
      </c>
      <c r="N25" s="35" t="s">
        <v>133</v>
      </c>
    </row>
    <row r="26" spans="1:14">
      <c r="B26" s="123"/>
      <c r="C26" s="35" t="s">
        <v>45</v>
      </c>
      <c r="D26" s="35" t="s">
        <v>52</v>
      </c>
      <c r="E26" s="116" t="s">
        <v>85</v>
      </c>
      <c r="F26" s="136" t="s">
        <v>207</v>
      </c>
      <c r="G26" s="136"/>
      <c r="H26" s="39">
        <v>2514532</v>
      </c>
      <c r="I26" s="35">
        <v>20</v>
      </c>
      <c r="J26" s="40" t="s">
        <v>70</v>
      </c>
      <c r="K26" s="37">
        <v>41030</v>
      </c>
      <c r="L26" s="37">
        <v>41060</v>
      </c>
      <c r="M26" s="117">
        <v>41080</v>
      </c>
      <c r="N26" s="35" t="s">
        <v>86</v>
      </c>
    </row>
    <row r="27" spans="1:14">
      <c r="A27" s="35">
        <v>10</v>
      </c>
      <c r="B27" s="123"/>
      <c r="C27" s="35" t="s">
        <v>62</v>
      </c>
      <c r="D27" s="35" t="s">
        <v>52</v>
      </c>
      <c r="E27" s="116" t="s">
        <v>62</v>
      </c>
      <c r="F27" s="116">
        <v>1224565687</v>
      </c>
      <c r="G27" s="116">
        <v>3102055020</v>
      </c>
      <c r="H27" s="39">
        <v>121000</v>
      </c>
      <c r="I27" s="35">
        <v>10</v>
      </c>
      <c r="J27" s="40" t="s">
        <v>62</v>
      </c>
      <c r="K27" s="37">
        <v>41030</v>
      </c>
      <c r="L27" s="37">
        <v>41060</v>
      </c>
      <c r="M27" s="117">
        <v>41074</v>
      </c>
      <c r="N27" s="35" t="s">
        <v>58</v>
      </c>
    </row>
    <row r="28" spans="1:14">
      <c r="B28" s="123"/>
      <c r="C28" s="35" t="s">
        <v>45</v>
      </c>
      <c r="D28" s="35" t="s">
        <v>52</v>
      </c>
      <c r="E28" s="116" t="s">
        <v>85</v>
      </c>
      <c r="F28" s="116">
        <v>41362146</v>
      </c>
      <c r="G28" s="116"/>
      <c r="H28" s="39">
        <v>139900</v>
      </c>
      <c r="I28" s="35">
        <v>19</v>
      </c>
      <c r="J28" s="40" t="s">
        <v>70</v>
      </c>
      <c r="K28" s="37">
        <v>41062</v>
      </c>
      <c r="L28" s="37">
        <v>41091</v>
      </c>
      <c r="M28" s="117">
        <v>41075</v>
      </c>
      <c r="N28" s="35" t="s">
        <v>87</v>
      </c>
    </row>
    <row r="29" spans="1:14">
      <c r="B29" s="123"/>
      <c r="C29" s="35" t="s">
        <v>45</v>
      </c>
      <c r="D29" s="35" t="s">
        <v>52</v>
      </c>
      <c r="E29" s="116" t="s">
        <v>88</v>
      </c>
      <c r="F29" s="116">
        <v>10004979</v>
      </c>
      <c r="G29" s="116"/>
      <c r="H29" s="39">
        <v>284770</v>
      </c>
      <c r="I29" s="35">
        <v>15</v>
      </c>
      <c r="J29" s="40" t="s">
        <v>109</v>
      </c>
      <c r="K29" s="37">
        <v>40990</v>
      </c>
      <c r="L29" s="37">
        <v>41048</v>
      </c>
      <c r="M29" s="117">
        <v>41074</v>
      </c>
    </row>
    <row r="30" spans="1:14">
      <c r="B30" s="123"/>
      <c r="C30" s="35" t="s">
        <v>46</v>
      </c>
      <c r="D30" s="35" t="s">
        <v>52</v>
      </c>
      <c r="E30" s="116" t="s">
        <v>82</v>
      </c>
      <c r="F30" s="116">
        <v>6635280</v>
      </c>
      <c r="G30" s="116"/>
      <c r="H30" s="39">
        <v>1131588</v>
      </c>
      <c r="I30" s="35">
        <v>17</v>
      </c>
      <c r="J30" s="40" t="s">
        <v>70</v>
      </c>
      <c r="K30" s="37">
        <v>41031</v>
      </c>
      <c r="L30" s="37">
        <v>41061</v>
      </c>
      <c r="M30" s="117">
        <v>41082</v>
      </c>
      <c r="N30" s="35" t="s">
        <v>124</v>
      </c>
    </row>
    <row r="31" spans="1:14">
      <c r="A31" s="35">
        <v>15</v>
      </c>
      <c r="B31" s="116"/>
      <c r="E31" s="116" t="s">
        <v>89</v>
      </c>
      <c r="F31" s="116"/>
      <c r="G31" s="116"/>
      <c r="I31" s="35">
        <v>15</v>
      </c>
      <c r="J31" s="40"/>
      <c r="M31" s="117"/>
      <c r="N31" s="35" t="s">
        <v>90</v>
      </c>
    </row>
    <row r="32" spans="1:14">
      <c r="A32" s="35">
        <v>20</v>
      </c>
      <c r="B32" s="123"/>
      <c r="C32" s="35" t="s">
        <v>80</v>
      </c>
      <c r="E32" s="116" t="s">
        <v>81</v>
      </c>
      <c r="F32" s="116"/>
      <c r="G32" s="116"/>
      <c r="H32" s="39">
        <v>1059700</v>
      </c>
      <c r="I32" s="35">
        <v>26</v>
      </c>
      <c r="J32" s="40" t="s">
        <v>67</v>
      </c>
      <c r="K32" s="37">
        <v>40973</v>
      </c>
      <c r="L32" s="37">
        <v>41003</v>
      </c>
      <c r="M32" s="117">
        <v>41085</v>
      </c>
      <c r="N32" s="35" t="s">
        <v>125</v>
      </c>
    </row>
    <row r="33" spans="1:14">
      <c r="A33" s="35">
        <v>22</v>
      </c>
      <c r="B33" s="123"/>
      <c r="C33" s="35" t="s">
        <v>91</v>
      </c>
      <c r="D33" s="35" t="s">
        <v>52</v>
      </c>
      <c r="E33" s="116" t="s">
        <v>92</v>
      </c>
      <c r="F33" s="116">
        <v>16977389</v>
      </c>
      <c r="G33" s="116" t="s">
        <v>138</v>
      </c>
      <c r="H33" s="39">
        <v>733940</v>
      </c>
      <c r="I33" s="35">
        <v>27</v>
      </c>
      <c r="J33" s="40" t="s">
        <v>70</v>
      </c>
      <c r="K33" s="37">
        <v>41039</v>
      </c>
      <c r="L33" s="37">
        <v>41069</v>
      </c>
      <c r="M33" s="117">
        <v>41087</v>
      </c>
      <c r="N33" s="35" t="s">
        <v>126</v>
      </c>
    </row>
    <row r="34" spans="1:14">
      <c r="A34" s="35">
        <v>29</v>
      </c>
      <c r="B34" s="123"/>
      <c r="C34" s="35" t="s">
        <v>91</v>
      </c>
      <c r="D34" s="35" t="s">
        <v>52</v>
      </c>
      <c r="E34" s="116" t="s">
        <v>92</v>
      </c>
      <c r="F34" s="116">
        <v>8949578</v>
      </c>
      <c r="G34" s="116" t="s">
        <v>137</v>
      </c>
      <c r="H34" s="39">
        <v>748801</v>
      </c>
      <c r="I34" s="35">
        <v>8</v>
      </c>
      <c r="J34" s="40" t="s">
        <v>70</v>
      </c>
      <c r="K34" s="37">
        <v>41023</v>
      </c>
      <c r="L34" s="37">
        <v>41052</v>
      </c>
      <c r="M34" s="117">
        <v>41073</v>
      </c>
      <c r="N34" s="35" t="s">
        <v>126</v>
      </c>
    </row>
    <row r="35" spans="1:14">
      <c r="A35" s="35">
        <v>30</v>
      </c>
      <c r="B35" s="116"/>
      <c r="D35" s="35" t="s">
        <v>93</v>
      </c>
      <c r="E35" s="116" t="s">
        <v>94</v>
      </c>
      <c r="F35" s="116"/>
      <c r="G35" s="116"/>
      <c r="I35" s="35">
        <v>30</v>
      </c>
      <c r="J35" s="40"/>
      <c r="M35" s="135"/>
      <c r="N35" s="35" t="s">
        <v>95</v>
      </c>
    </row>
    <row r="36" spans="1:14">
      <c r="A36" s="35">
        <v>30</v>
      </c>
      <c r="B36" s="116"/>
      <c r="E36" s="116" t="s">
        <v>89</v>
      </c>
      <c r="F36" s="116"/>
      <c r="G36" s="116"/>
      <c r="I36" s="35">
        <v>30</v>
      </c>
      <c r="J36" s="40"/>
      <c r="M36" s="135"/>
    </row>
    <row r="37" spans="1:14">
      <c r="B37" s="142"/>
      <c r="C37" s="142" t="s">
        <v>62</v>
      </c>
      <c r="D37" s="142" t="s">
        <v>52</v>
      </c>
      <c r="E37" s="142" t="s">
        <v>62</v>
      </c>
      <c r="F37" s="142">
        <v>8217224617</v>
      </c>
      <c r="G37" s="142">
        <v>3138861582</v>
      </c>
      <c r="H37" s="143">
        <v>2396000</v>
      </c>
      <c r="I37" s="142">
        <v>17</v>
      </c>
      <c r="J37" s="144" t="s">
        <v>62</v>
      </c>
      <c r="K37" s="142" t="s">
        <v>142</v>
      </c>
      <c r="L37" s="145">
        <v>41009</v>
      </c>
      <c r="M37" s="146"/>
      <c r="N37" s="142" t="s">
        <v>127</v>
      </c>
    </row>
    <row r="38" spans="1:14">
      <c r="B38" s="142"/>
      <c r="C38" s="142" t="s">
        <v>62</v>
      </c>
      <c r="D38" s="142" t="s">
        <v>52</v>
      </c>
      <c r="E38" s="142" t="s">
        <v>62</v>
      </c>
      <c r="F38" s="142">
        <v>8217573036</v>
      </c>
      <c r="G38" s="142">
        <v>3204496470</v>
      </c>
      <c r="H38" s="143">
        <v>1114000</v>
      </c>
      <c r="I38" s="142">
        <v>17</v>
      </c>
      <c r="J38" s="144" t="s">
        <v>62</v>
      </c>
      <c r="K38" s="142" t="s">
        <v>142</v>
      </c>
      <c r="L38" s="145">
        <v>41006</v>
      </c>
      <c r="M38" s="146"/>
      <c r="N38" s="142" t="s">
        <v>144</v>
      </c>
    </row>
    <row r="39" spans="1:14">
      <c r="B39" s="142"/>
      <c r="C39" s="142" t="s">
        <v>62</v>
      </c>
      <c r="D39" s="142" t="s">
        <v>52</v>
      </c>
      <c r="E39" s="142" t="s">
        <v>62</v>
      </c>
      <c r="F39" s="142">
        <v>8217932764</v>
      </c>
      <c r="G39" s="142">
        <v>3208373988</v>
      </c>
      <c r="H39" s="143">
        <v>4460000</v>
      </c>
      <c r="I39" s="142">
        <v>17</v>
      </c>
      <c r="J39" s="144" t="s">
        <v>62</v>
      </c>
      <c r="K39" s="142" t="s">
        <v>142</v>
      </c>
      <c r="L39" s="145">
        <v>41011</v>
      </c>
      <c r="M39" s="146"/>
      <c r="N39" s="142" t="s">
        <v>143</v>
      </c>
    </row>
    <row r="40" spans="1:14">
      <c r="B40" s="123"/>
      <c r="C40" s="35" t="s">
        <v>45</v>
      </c>
      <c r="D40" s="116" t="s">
        <v>52</v>
      </c>
      <c r="E40" s="116" t="s">
        <v>69</v>
      </c>
      <c r="F40" s="116">
        <v>7966110</v>
      </c>
      <c r="G40" s="116">
        <v>2128187</v>
      </c>
      <c r="H40" s="39">
        <v>56700</v>
      </c>
      <c r="I40" s="35">
        <v>19</v>
      </c>
      <c r="J40" s="40" t="s">
        <v>70</v>
      </c>
      <c r="K40" s="37">
        <v>41030</v>
      </c>
      <c r="L40" s="37">
        <v>41060</v>
      </c>
      <c r="M40" s="117">
        <v>41080</v>
      </c>
    </row>
    <row r="41" spans="1:14">
      <c r="A41" s="35">
        <v>28</v>
      </c>
      <c r="B41" s="116"/>
      <c r="C41" s="35" t="s">
        <v>49</v>
      </c>
      <c r="D41" s="116" t="s">
        <v>52</v>
      </c>
      <c r="E41" s="116" t="s">
        <v>82</v>
      </c>
      <c r="F41" s="116"/>
      <c r="G41" s="116"/>
      <c r="J41" s="40"/>
      <c r="M41" s="135"/>
      <c r="N41" s="35" t="s">
        <v>128</v>
      </c>
    </row>
    <row r="42" spans="1:14">
      <c r="A42" s="35">
        <v>28</v>
      </c>
      <c r="B42" s="116"/>
      <c r="C42" s="35" t="s">
        <v>49</v>
      </c>
      <c r="D42" s="116" t="s">
        <v>52</v>
      </c>
      <c r="E42" s="116" t="s">
        <v>62</v>
      </c>
      <c r="F42" s="116"/>
      <c r="G42" s="116"/>
      <c r="H42" s="39">
        <v>954000</v>
      </c>
      <c r="J42" s="40"/>
      <c r="M42" s="135"/>
      <c r="N42" s="35" t="s">
        <v>129</v>
      </c>
    </row>
    <row r="43" spans="1:14">
      <c r="B43" s="123"/>
      <c r="C43" s="35" t="s">
        <v>45</v>
      </c>
      <c r="D43" s="116" t="s">
        <v>52</v>
      </c>
      <c r="E43" s="116" t="s">
        <v>82</v>
      </c>
      <c r="F43" s="116">
        <v>3439042</v>
      </c>
      <c r="G43" s="116" t="s">
        <v>135</v>
      </c>
      <c r="H43" s="39">
        <v>685617</v>
      </c>
      <c r="I43" s="35">
        <v>29</v>
      </c>
      <c r="J43" s="40" t="s">
        <v>70</v>
      </c>
      <c r="K43" s="37">
        <v>41042</v>
      </c>
      <c r="L43" s="37">
        <v>41072</v>
      </c>
      <c r="M43" s="117">
        <v>41089</v>
      </c>
      <c r="N43" s="35" t="s">
        <v>136</v>
      </c>
    </row>
    <row r="44" spans="1:14" ht="12" thickBot="1">
      <c r="A44" s="35">
        <v>19</v>
      </c>
      <c r="B44" s="123"/>
      <c r="C44" s="35" t="s">
        <v>45</v>
      </c>
      <c r="D44" s="116" t="s">
        <v>52</v>
      </c>
      <c r="E44" s="116" t="s">
        <v>223</v>
      </c>
      <c r="F44" s="116"/>
      <c r="G44" s="116" t="s">
        <v>151</v>
      </c>
      <c r="H44" s="39">
        <v>229787</v>
      </c>
      <c r="I44" s="35">
        <v>20</v>
      </c>
      <c r="J44" s="40" t="s">
        <v>98</v>
      </c>
      <c r="K44" s="137" t="s">
        <v>141</v>
      </c>
      <c r="L44" s="138">
        <v>41062</v>
      </c>
      <c r="M44" s="139">
        <v>41075</v>
      </c>
    </row>
    <row r="46" spans="1:14">
      <c r="D46" s="116"/>
      <c r="G46" s="116"/>
    </row>
    <row r="47" spans="1:14">
      <c r="D47" s="116"/>
      <c r="F47" s="116"/>
      <c r="G47" s="116"/>
    </row>
    <row r="48" spans="1:14">
      <c r="F48" s="116"/>
      <c r="G48" s="116"/>
    </row>
    <row r="49" spans="1:14">
      <c r="B49" s="116"/>
      <c r="E49" s="35" t="s">
        <v>153</v>
      </c>
      <c r="J49" s="140"/>
      <c r="K49" s="140"/>
      <c r="L49" s="140"/>
      <c r="M49" s="141"/>
      <c r="N49" s="140"/>
    </row>
    <row r="50" spans="1:14">
      <c r="A50" s="35">
        <v>30</v>
      </c>
      <c r="B50" s="123"/>
      <c r="C50" s="35" t="s">
        <v>152</v>
      </c>
      <c r="E50" s="116" t="s">
        <v>155</v>
      </c>
      <c r="F50" s="116"/>
      <c r="G50" s="116"/>
      <c r="M50" s="37">
        <v>41094</v>
      </c>
    </row>
    <row r="51" spans="1:14">
      <c r="B51" s="116"/>
      <c r="C51" s="116" t="s">
        <v>154</v>
      </c>
      <c r="E51" s="116"/>
      <c r="F51" s="116"/>
      <c r="G51" s="116"/>
    </row>
    <row r="52" spans="1:14">
      <c r="B52" s="116"/>
      <c r="C52" s="116" t="s">
        <v>156</v>
      </c>
      <c r="E52" s="116"/>
      <c r="F52" s="116"/>
      <c r="G52" s="116"/>
    </row>
    <row r="53" spans="1:14">
      <c r="C53" s="116" t="s">
        <v>157</v>
      </c>
      <c r="E53" s="116"/>
      <c r="F53" s="116"/>
      <c r="G53" s="116"/>
    </row>
    <row r="54" spans="1:14">
      <c r="C54" s="35" t="s">
        <v>158</v>
      </c>
      <c r="E54" s="116"/>
      <c r="F54" s="116"/>
      <c r="G54" s="116"/>
    </row>
    <row r="55" spans="1:14">
      <c r="E55" s="116"/>
      <c r="F55" s="116"/>
      <c r="G55" s="116"/>
    </row>
    <row r="56" spans="1:14">
      <c r="E56" s="116"/>
      <c r="F56" s="116"/>
      <c r="G56" s="116"/>
    </row>
    <row r="57" spans="1:14">
      <c r="E57" s="116"/>
      <c r="F57" s="116"/>
      <c r="G57" s="116"/>
    </row>
    <row r="58" spans="1:14">
      <c r="E58" s="116"/>
      <c r="F58" s="116"/>
      <c r="G58" s="116"/>
    </row>
    <row r="59" spans="1:14">
      <c r="E59" s="116"/>
      <c r="F59" s="116"/>
      <c r="G59" s="116"/>
    </row>
    <row r="60" spans="1:14">
      <c r="E60" s="116"/>
      <c r="F60" s="116"/>
      <c r="G60" s="116"/>
    </row>
    <row r="61" spans="1:14">
      <c r="E61" s="116"/>
      <c r="F61" s="116"/>
      <c r="G61" s="116"/>
    </row>
    <row r="62" spans="1:14">
      <c r="E62" s="116"/>
      <c r="F62" s="116"/>
      <c r="G62" s="116"/>
    </row>
    <row r="63" spans="1:14">
      <c r="E63" s="116"/>
      <c r="F63" s="116"/>
      <c r="G63" s="116"/>
    </row>
    <row r="64" spans="1:14">
      <c r="E64" s="116"/>
      <c r="F64" s="116"/>
      <c r="G64" s="116"/>
    </row>
    <row r="65" spans="5:7">
      <c r="E65" s="116"/>
      <c r="F65" s="116"/>
      <c r="G65" s="116"/>
    </row>
    <row r="66" spans="5:7">
      <c r="E66" s="116"/>
      <c r="F66" s="116"/>
      <c r="G66" s="116"/>
    </row>
    <row r="67" spans="5:7">
      <c r="E67" s="116"/>
      <c r="F67" s="116"/>
      <c r="G67" s="116"/>
    </row>
    <row r="68" spans="5:7">
      <c r="E68" s="116"/>
      <c r="F68" s="116"/>
      <c r="G68" s="116"/>
    </row>
    <row r="69" spans="5:7">
      <c r="E69" s="116"/>
      <c r="F69" s="116"/>
      <c r="G69" s="116"/>
    </row>
    <row r="70" spans="5:7">
      <c r="E70" s="116"/>
      <c r="F70" s="116"/>
      <c r="G70" s="116"/>
    </row>
    <row r="71" spans="5:7">
      <c r="E71" s="116"/>
      <c r="F71" s="116"/>
      <c r="G71" s="116"/>
    </row>
    <row r="72" spans="5:7">
      <c r="E72" s="116"/>
      <c r="F72" s="116"/>
      <c r="G72" s="116"/>
    </row>
    <row r="73" spans="5:7">
      <c r="E73" s="116"/>
      <c r="F73" s="116"/>
      <c r="G73" s="116"/>
    </row>
    <row r="74" spans="5:7">
      <c r="E74" s="116"/>
      <c r="F74" s="116"/>
      <c r="G74" s="116"/>
    </row>
    <row r="75" spans="5:7">
      <c r="E75" s="116"/>
      <c r="F75" s="116"/>
      <c r="G75" s="116"/>
    </row>
    <row r="76" spans="5:7">
      <c r="E76" s="116"/>
      <c r="F76" s="116"/>
      <c r="G76" s="116"/>
    </row>
    <row r="77" spans="5:7">
      <c r="E77" s="116"/>
      <c r="F77" s="116"/>
      <c r="G77" s="116"/>
    </row>
    <row r="78" spans="5:7">
      <c r="E78" s="116"/>
      <c r="F78" s="116"/>
      <c r="G78" s="116"/>
    </row>
    <row r="79" spans="5:7">
      <c r="E79" s="116"/>
      <c r="F79" s="116"/>
      <c r="G79" s="116"/>
    </row>
    <row r="80" spans="5:7">
      <c r="E80" s="116"/>
      <c r="F80" s="116"/>
      <c r="G80" s="116"/>
    </row>
    <row r="81" spans="5:7">
      <c r="E81" s="116"/>
      <c r="F81" s="116"/>
      <c r="G81" s="116"/>
    </row>
    <row r="82" spans="5:7">
      <c r="E82" s="116"/>
      <c r="F82" s="116"/>
      <c r="G82" s="116"/>
    </row>
    <row r="83" spans="5:7">
      <c r="E83" s="116"/>
      <c r="F83" s="116"/>
      <c r="G83" s="116"/>
    </row>
    <row r="84" spans="5:7">
      <c r="E84" s="116"/>
      <c r="F84" s="116"/>
      <c r="G84" s="116"/>
    </row>
    <row r="85" spans="5:7">
      <c r="E85" s="116"/>
      <c r="F85" s="116"/>
      <c r="G85" s="116"/>
    </row>
    <row r="86" spans="5:7">
      <c r="E86" s="116"/>
      <c r="F86" s="116"/>
      <c r="G86" s="116"/>
    </row>
    <row r="87" spans="5:7">
      <c r="E87" s="116"/>
      <c r="F87" s="116"/>
      <c r="G87" s="116"/>
    </row>
    <row r="88" spans="5:7">
      <c r="E88" s="116"/>
      <c r="F88" s="116"/>
      <c r="G88" s="116"/>
    </row>
    <row r="89" spans="5:7">
      <c r="E89" s="116"/>
      <c r="F89" s="116"/>
      <c r="G89" s="116"/>
    </row>
    <row r="90" spans="5:7">
      <c r="E90" s="116"/>
      <c r="F90" s="116"/>
      <c r="G90" s="116"/>
    </row>
    <row r="91" spans="5:7">
      <c r="E91" s="116"/>
      <c r="F91" s="116"/>
      <c r="G91" s="116"/>
    </row>
    <row r="92" spans="5:7">
      <c r="E92" s="116"/>
      <c r="F92" s="116"/>
      <c r="G92" s="116"/>
    </row>
    <row r="93" spans="5:7">
      <c r="E93" s="116"/>
      <c r="F93" s="116"/>
      <c r="G93" s="116"/>
    </row>
    <row r="94" spans="5:7">
      <c r="E94" s="116"/>
      <c r="F94" s="116"/>
      <c r="G94" s="116"/>
    </row>
    <row r="95" spans="5:7">
      <c r="E95" s="116"/>
      <c r="F95" s="116"/>
      <c r="G95" s="116"/>
    </row>
    <row r="96" spans="5:7">
      <c r="E96" s="116"/>
      <c r="F96" s="116"/>
      <c r="G96" s="116"/>
    </row>
    <row r="97" spans="5:7">
      <c r="E97" s="116"/>
      <c r="F97" s="116"/>
      <c r="G97" s="116"/>
    </row>
    <row r="98" spans="5:7">
      <c r="E98" s="116"/>
      <c r="F98" s="116"/>
      <c r="G98" s="116"/>
    </row>
    <row r="99" spans="5:7">
      <c r="E99" s="116"/>
      <c r="F99" s="116"/>
      <c r="G99" s="116"/>
    </row>
    <row r="100" spans="5:7">
      <c r="E100" s="116"/>
      <c r="F100" s="116"/>
      <c r="G100" s="116"/>
    </row>
    <row r="101" spans="5:7">
      <c r="E101" s="116"/>
      <c r="F101" s="116"/>
      <c r="G101" s="116"/>
    </row>
    <row r="102" spans="5:7">
      <c r="E102" s="116"/>
      <c r="F102" s="116"/>
      <c r="G102" s="116"/>
    </row>
    <row r="103" spans="5:7">
      <c r="E103" s="116"/>
      <c r="F103" s="116"/>
      <c r="G103" s="116"/>
    </row>
    <row r="104" spans="5:7">
      <c r="E104" s="116"/>
      <c r="F104" s="116"/>
      <c r="G104" s="116"/>
    </row>
    <row r="105" spans="5:7">
      <c r="E105" s="116"/>
      <c r="F105" s="116"/>
      <c r="G105" s="116"/>
    </row>
    <row r="106" spans="5:7">
      <c r="E106" s="116"/>
      <c r="F106" s="116"/>
      <c r="G106" s="116"/>
    </row>
    <row r="107" spans="5:7">
      <c r="E107" s="116"/>
      <c r="F107" s="116"/>
      <c r="G107" s="116"/>
    </row>
    <row r="108" spans="5:7">
      <c r="E108" s="116"/>
      <c r="F108" s="116"/>
      <c r="G108" s="116"/>
    </row>
    <row r="109" spans="5:7">
      <c r="E109" s="116"/>
      <c r="F109" s="116"/>
      <c r="G109" s="116"/>
    </row>
    <row r="110" spans="5:7">
      <c r="E110" s="116"/>
      <c r="F110" s="116"/>
      <c r="G110" s="116"/>
    </row>
    <row r="111" spans="5:7">
      <c r="E111" s="116"/>
      <c r="F111" s="116"/>
      <c r="G111" s="116"/>
    </row>
    <row r="112" spans="5:7">
      <c r="E112" s="116"/>
      <c r="F112" s="116"/>
      <c r="G112" s="116"/>
    </row>
    <row r="113" spans="5:7">
      <c r="E113" s="116"/>
      <c r="F113" s="116"/>
      <c r="G113" s="116"/>
    </row>
    <row r="114" spans="5:7">
      <c r="E114" s="116"/>
      <c r="F114" s="116"/>
      <c r="G114" s="116"/>
    </row>
    <row r="115" spans="5:7">
      <c r="E115" s="116"/>
      <c r="F115" s="116"/>
      <c r="G115" s="116"/>
    </row>
    <row r="116" spans="5:7">
      <c r="E116" s="116"/>
      <c r="F116" s="116"/>
      <c r="G116" s="116"/>
    </row>
    <row r="117" spans="5:7">
      <c r="E117" s="116"/>
      <c r="F117" s="116"/>
      <c r="G117" s="116"/>
    </row>
    <row r="118" spans="5:7">
      <c r="E118" s="116"/>
      <c r="F118" s="116"/>
      <c r="G118" s="116"/>
    </row>
    <row r="119" spans="5:7">
      <c r="E119" s="116"/>
      <c r="F119" s="116"/>
      <c r="G119" s="116"/>
    </row>
    <row r="120" spans="5:7">
      <c r="E120" s="116"/>
      <c r="F120" s="116"/>
      <c r="G120" s="116"/>
    </row>
    <row r="121" spans="5:7">
      <c r="E121" s="116"/>
      <c r="F121" s="116"/>
      <c r="G121" s="116"/>
    </row>
    <row r="122" spans="5:7">
      <c r="E122" s="116"/>
      <c r="F122" s="116"/>
      <c r="G122" s="116"/>
    </row>
    <row r="123" spans="5:7">
      <c r="E123" s="116"/>
      <c r="F123" s="116"/>
      <c r="G123" s="116"/>
    </row>
    <row r="124" spans="5:7">
      <c r="E124" s="116"/>
      <c r="F124" s="116"/>
      <c r="G124" s="116"/>
    </row>
    <row r="125" spans="5:7">
      <c r="E125" s="116"/>
      <c r="F125" s="116"/>
      <c r="G125" s="116"/>
    </row>
    <row r="126" spans="5:7">
      <c r="E126" s="116"/>
      <c r="F126" s="116"/>
      <c r="G126" s="116"/>
    </row>
    <row r="127" spans="5:7">
      <c r="E127" s="116"/>
      <c r="F127" s="116"/>
      <c r="G127" s="116"/>
    </row>
    <row r="128" spans="5:7">
      <c r="E128" s="116"/>
      <c r="F128" s="116"/>
      <c r="G128" s="116"/>
    </row>
    <row r="129" spans="5:7">
      <c r="E129" s="116"/>
      <c r="F129" s="116"/>
      <c r="G129" s="116"/>
    </row>
    <row r="130" spans="5:7">
      <c r="E130" s="116"/>
      <c r="F130" s="116"/>
      <c r="G130" s="116"/>
    </row>
    <row r="131" spans="5:7">
      <c r="E131" s="116"/>
      <c r="F131" s="116"/>
      <c r="G131" s="116"/>
    </row>
    <row r="132" spans="5:7">
      <c r="E132" s="116"/>
      <c r="F132" s="116"/>
      <c r="G132" s="116"/>
    </row>
    <row r="133" spans="5:7">
      <c r="E133" s="116"/>
      <c r="F133" s="116"/>
      <c r="G133" s="116"/>
    </row>
    <row r="134" spans="5:7">
      <c r="E134" s="116"/>
      <c r="F134" s="116"/>
      <c r="G134" s="116"/>
    </row>
    <row r="135" spans="5:7">
      <c r="E135" s="116"/>
      <c r="F135" s="116"/>
      <c r="G135" s="116"/>
    </row>
    <row r="136" spans="5:7">
      <c r="E136" s="116"/>
      <c r="F136" s="116"/>
      <c r="G136" s="116"/>
    </row>
    <row r="137" spans="5:7">
      <c r="E137" s="116"/>
      <c r="F137" s="116"/>
      <c r="G137" s="116"/>
    </row>
  </sheetData>
  <sheetProtection sheet="1" objects="1" scenarios="1"/>
  <mergeCells count="1">
    <mergeCell ref="K1:L1"/>
  </mergeCells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Hoja5"/>
  <dimension ref="A1:P137"/>
  <sheetViews>
    <sheetView workbookViewId="0">
      <pane ySplit="1" topLeftCell="A8" activePane="bottomLeft" state="frozen"/>
      <selection pane="bottomLeft" activeCell="E29" sqref="E29"/>
    </sheetView>
  </sheetViews>
  <sheetFormatPr baseColWidth="10" defaultRowHeight="11.25"/>
  <cols>
    <col min="1" max="1" width="5.140625" style="35" bestFit="1" customWidth="1"/>
    <col min="2" max="2" width="3.5703125" style="116" customWidth="1"/>
    <col min="3" max="3" width="10.42578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9.7109375" style="35" bestFit="1" customWidth="1"/>
    <col min="10" max="10" width="18.42578125" style="35" customWidth="1"/>
    <col min="11" max="11" width="11.42578125" style="35" customWidth="1"/>
    <col min="12" max="12" width="10.28515625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0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4" t="s">
        <v>97</v>
      </c>
      <c r="J1" s="66" t="s">
        <v>63</v>
      </c>
      <c r="K1" s="522" t="s">
        <v>139</v>
      </c>
      <c r="L1" s="522"/>
      <c r="M1" s="67" t="s">
        <v>134</v>
      </c>
      <c r="N1" s="64" t="s">
        <v>59</v>
      </c>
      <c r="P1" s="115"/>
    </row>
    <row r="2" spans="1:16">
      <c r="A2" s="35">
        <v>1</v>
      </c>
      <c r="D2" s="35" t="s">
        <v>56</v>
      </c>
      <c r="E2" s="35" t="s">
        <v>58</v>
      </c>
      <c r="G2" s="35">
        <v>3102055020</v>
      </c>
      <c r="H2" s="39">
        <v>600000</v>
      </c>
      <c r="I2" s="35">
        <v>5</v>
      </c>
      <c r="J2" s="40" t="s">
        <v>64</v>
      </c>
      <c r="K2" s="35" t="s">
        <v>222</v>
      </c>
      <c r="M2" s="117"/>
      <c r="N2" s="35" t="s">
        <v>61</v>
      </c>
    </row>
    <row r="3" spans="1:16">
      <c r="A3" s="35">
        <v>1</v>
      </c>
      <c r="D3" s="35" t="s">
        <v>73</v>
      </c>
      <c r="E3" s="35" t="s">
        <v>74</v>
      </c>
      <c r="I3" s="35">
        <v>1</v>
      </c>
      <c r="J3" s="40"/>
      <c r="M3" s="124"/>
      <c r="N3" s="35" t="s">
        <v>77</v>
      </c>
    </row>
    <row r="4" spans="1:16">
      <c r="A4" s="35">
        <v>1</v>
      </c>
      <c r="B4" s="123"/>
      <c r="D4" s="35" t="s">
        <v>73</v>
      </c>
      <c r="E4" s="35" t="s">
        <v>75</v>
      </c>
      <c r="I4" s="35">
        <v>1</v>
      </c>
      <c r="J4" s="40"/>
      <c r="M4" s="124">
        <v>41094</v>
      </c>
      <c r="N4" s="35" t="s">
        <v>77</v>
      </c>
    </row>
    <row r="5" spans="1:16">
      <c r="A5" s="35">
        <v>1</v>
      </c>
      <c r="B5" s="123"/>
      <c r="D5" s="35" t="s">
        <v>73</v>
      </c>
      <c r="E5" s="35" t="s">
        <v>76</v>
      </c>
      <c r="I5" s="35">
        <v>1</v>
      </c>
      <c r="J5" s="40"/>
      <c r="M5" s="124">
        <v>41094</v>
      </c>
      <c r="N5" s="35" t="s">
        <v>216</v>
      </c>
    </row>
    <row r="6" spans="1:16">
      <c r="E6" s="35" t="s">
        <v>47</v>
      </c>
      <c r="I6" s="35">
        <v>30</v>
      </c>
      <c r="J6" s="40" t="s">
        <v>199</v>
      </c>
      <c r="M6" s="124"/>
      <c r="N6" s="35" t="s">
        <v>47</v>
      </c>
    </row>
    <row r="7" spans="1:16">
      <c r="B7" s="123"/>
      <c r="C7" s="35" t="s">
        <v>53</v>
      </c>
      <c r="D7" s="35" t="s">
        <v>52</v>
      </c>
      <c r="E7" s="116" t="s">
        <v>54</v>
      </c>
      <c r="F7" s="116" t="s">
        <v>114</v>
      </c>
      <c r="G7" s="116"/>
      <c r="H7" s="39">
        <v>742200</v>
      </c>
      <c r="I7" s="125">
        <v>9</v>
      </c>
      <c r="J7" s="126" t="s">
        <v>79</v>
      </c>
      <c r="K7" s="35" t="s">
        <v>222</v>
      </c>
      <c r="L7" s="125"/>
      <c r="M7" s="124">
        <v>41096</v>
      </c>
      <c r="N7" s="125" t="s">
        <v>60</v>
      </c>
    </row>
    <row r="8" spans="1:16">
      <c r="B8" s="123"/>
      <c r="C8" s="35" t="s">
        <v>45</v>
      </c>
      <c r="D8" s="35" t="s">
        <v>52</v>
      </c>
      <c r="E8" s="116" t="s">
        <v>62</v>
      </c>
      <c r="F8" s="116">
        <v>1649519421</v>
      </c>
      <c r="G8" s="116">
        <v>3202339219</v>
      </c>
      <c r="H8" s="39">
        <v>76807</v>
      </c>
      <c r="I8" s="35">
        <v>6</v>
      </c>
      <c r="J8" s="40" t="s">
        <v>65</v>
      </c>
      <c r="K8" s="37">
        <v>41080</v>
      </c>
      <c r="L8" s="37">
        <v>41109</v>
      </c>
      <c r="M8" s="117">
        <v>41120</v>
      </c>
      <c r="N8" s="35" t="s">
        <v>115</v>
      </c>
    </row>
    <row r="9" spans="1:16">
      <c r="A9" s="35">
        <v>15</v>
      </c>
      <c r="B9" s="123"/>
      <c r="C9" s="116" t="s">
        <v>45</v>
      </c>
      <c r="D9" s="116" t="s">
        <v>52</v>
      </c>
      <c r="E9" s="116" t="s">
        <v>82</v>
      </c>
      <c r="F9" s="116">
        <v>16216790</v>
      </c>
      <c r="G9" s="116">
        <v>3138933417</v>
      </c>
      <c r="H9" s="127">
        <v>105000</v>
      </c>
      <c r="I9" s="116">
        <v>27</v>
      </c>
      <c r="J9" s="128" t="s">
        <v>70</v>
      </c>
      <c r="K9" s="129">
        <v>41100</v>
      </c>
      <c r="L9" s="129">
        <v>41130</v>
      </c>
      <c r="M9" s="130">
        <v>41114</v>
      </c>
      <c r="N9" s="116" t="s">
        <v>130</v>
      </c>
      <c r="P9" s="131"/>
    </row>
    <row r="10" spans="1:16">
      <c r="B10" s="123"/>
      <c r="C10" s="35" t="s">
        <v>45</v>
      </c>
      <c r="D10" s="35" t="s">
        <v>52</v>
      </c>
      <c r="E10" s="116" t="s">
        <v>66</v>
      </c>
      <c r="F10" s="116">
        <v>2339801</v>
      </c>
      <c r="G10" s="116"/>
      <c r="H10" s="39">
        <v>65880</v>
      </c>
      <c r="I10" s="35">
        <v>2</v>
      </c>
      <c r="J10" s="40" t="s">
        <v>67</v>
      </c>
      <c r="K10" s="36">
        <v>41075</v>
      </c>
      <c r="L10" s="36">
        <v>41106</v>
      </c>
      <c r="M10" s="117">
        <v>41122</v>
      </c>
      <c r="N10" s="35">
        <v>2339801</v>
      </c>
    </row>
    <row r="11" spans="1:16">
      <c r="B11" s="123"/>
      <c r="C11" s="35" t="s">
        <v>45</v>
      </c>
      <c r="D11" s="35" t="s">
        <v>52</v>
      </c>
      <c r="E11" s="116" t="s">
        <v>68</v>
      </c>
      <c r="F11" s="132" t="s">
        <v>110</v>
      </c>
      <c r="G11" s="116"/>
      <c r="H11" s="39">
        <v>527690</v>
      </c>
      <c r="I11" s="35">
        <v>2</v>
      </c>
      <c r="J11" s="40" t="s">
        <v>109</v>
      </c>
      <c r="K11" s="37">
        <v>41081</v>
      </c>
      <c r="L11" s="37">
        <v>41113</v>
      </c>
      <c r="M11" s="130">
        <v>41123</v>
      </c>
    </row>
    <row r="12" spans="1:16">
      <c r="A12" s="61"/>
      <c r="B12" s="134"/>
      <c r="C12" s="35" t="s">
        <v>45</v>
      </c>
      <c r="D12" s="35" t="s">
        <v>52</v>
      </c>
      <c r="E12" s="116" t="s">
        <v>69</v>
      </c>
      <c r="F12" s="116">
        <v>7567034</v>
      </c>
      <c r="G12" s="116">
        <v>3454935</v>
      </c>
      <c r="H12" s="39">
        <v>16200</v>
      </c>
      <c r="I12" s="35">
        <v>8</v>
      </c>
      <c r="J12" s="40" t="s">
        <v>70</v>
      </c>
      <c r="K12" s="37">
        <v>41061</v>
      </c>
      <c r="L12" s="37">
        <v>41090</v>
      </c>
      <c r="M12" s="117"/>
      <c r="N12" s="61" t="s">
        <v>218</v>
      </c>
      <c r="O12" s="62" t="s">
        <v>219</v>
      </c>
      <c r="P12" s="63">
        <v>41074</v>
      </c>
    </row>
    <row r="13" spans="1:16">
      <c r="A13" s="61"/>
      <c r="B13" s="134"/>
      <c r="C13" s="35" t="s">
        <v>45</v>
      </c>
      <c r="D13" s="35" t="s">
        <v>52</v>
      </c>
      <c r="E13" s="116" t="s">
        <v>69</v>
      </c>
      <c r="F13" s="116">
        <v>7567033</v>
      </c>
      <c r="G13" s="116">
        <v>3454941</v>
      </c>
      <c r="H13" s="39">
        <v>16200</v>
      </c>
      <c r="I13" s="35">
        <v>8</v>
      </c>
      <c r="J13" s="40" t="s">
        <v>70</v>
      </c>
      <c r="K13" s="37">
        <v>41061</v>
      </c>
      <c r="L13" s="37">
        <v>41090</v>
      </c>
      <c r="M13" s="117"/>
      <c r="N13" s="61" t="s">
        <v>220</v>
      </c>
      <c r="O13" s="62" t="s">
        <v>221</v>
      </c>
      <c r="P13" s="63">
        <v>41074</v>
      </c>
    </row>
    <row r="14" spans="1:16">
      <c r="B14" s="134"/>
      <c r="C14" s="35" t="s">
        <v>45</v>
      </c>
      <c r="D14" s="35" t="s">
        <v>52</v>
      </c>
      <c r="E14" s="116" t="s">
        <v>69</v>
      </c>
      <c r="F14" s="116">
        <v>1321278</v>
      </c>
      <c r="G14" s="116">
        <v>2112433</v>
      </c>
      <c r="H14" s="39">
        <v>16200</v>
      </c>
      <c r="I14" s="35">
        <v>8</v>
      </c>
      <c r="J14" s="40" t="s">
        <v>70</v>
      </c>
      <c r="K14" s="37">
        <v>41061</v>
      </c>
      <c r="L14" s="37">
        <v>41090</v>
      </c>
      <c r="M14" s="117"/>
    </row>
    <row r="15" spans="1:16">
      <c r="C15" s="35" t="s">
        <v>46</v>
      </c>
      <c r="D15" s="35" t="s">
        <v>52</v>
      </c>
      <c r="E15" s="116" t="s">
        <v>62</v>
      </c>
      <c r="F15" s="116">
        <v>8218644485</v>
      </c>
      <c r="G15" s="116"/>
      <c r="H15" s="39">
        <v>5569501</v>
      </c>
      <c r="I15" s="35">
        <v>9</v>
      </c>
      <c r="J15" s="40" t="s">
        <v>65</v>
      </c>
      <c r="K15" s="37">
        <v>41051</v>
      </c>
      <c r="L15" s="37">
        <v>41081</v>
      </c>
      <c r="M15" s="117"/>
      <c r="N15" s="35" t="s">
        <v>147</v>
      </c>
    </row>
    <row r="16" spans="1:16">
      <c r="B16" s="123"/>
      <c r="C16" s="35" t="s">
        <v>45</v>
      </c>
      <c r="D16" s="35" t="s">
        <v>52</v>
      </c>
      <c r="E16" s="116" t="s">
        <v>82</v>
      </c>
      <c r="F16" s="116">
        <v>11648673</v>
      </c>
      <c r="G16" s="116"/>
      <c r="H16" s="39">
        <v>24900</v>
      </c>
      <c r="I16" s="35">
        <v>8</v>
      </c>
      <c r="J16" s="40" t="s">
        <v>70</v>
      </c>
      <c r="K16" s="37">
        <v>41084</v>
      </c>
      <c r="L16" s="37">
        <v>41113</v>
      </c>
      <c r="M16" s="117">
        <v>41103</v>
      </c>
      <c r="N16" s="35" t="s">
        <v>117</v>
      </c>
    </row>
    <row r="17" spans="1:14">
      <c r="B17" s="123"/>
      <c r="C17" s="35" t="s">
        <v>45</v>
      </c>
      <c r="D17" s="35" t="s">
        <v>52</v>
      </c>
      <c r="E17" s="116" t="s">
        <v>82</v>
      </c>
      <c r="F17" s="116">
        <v>14107165</v>
      </c>
      <c r="G17" s="116">
        <v>3175124315</v>
      </c>
      <c r="H17" s="39">
        <v>25000</v>
      </c>
      <c r="I17" s="35">
        <v>2</v>
      </c>
      <c r="J17" s="40" t="s">
        <v>70</v>
      </c>
      <c r="K17" s="37">
        <v>41107</v>
      </c>
      <c r="L17" s="37">
        <v>41137</v>
      </c>
      <c r="M17" s="130">
        <v>41120</v>
      </c>
      <c r="N17" s="35" t="s">
        <v>118</v>
      </c>
    </row>
    <row r="18" spans="1:14">
      <c r="B18" s="123"/>
      <c r="C18" s="35" t="s">
        <v>45</v>
      </c>
      <c r="D18" s="35" t="s">
        <v>52</v>
      </c>
      <c r="E18" s="116" t="s">
        <v>71</v>
      </c>
      <c r="F18" s="116">
        <v>8040856503</v>
      </c>
      <c r="G18" s="116"/>
      <c r="H18" s="39">
        <v>11000</v>
      </c>
      <c r="I18" s="35">
        <v>5</v>
      </c>
      <c r="J18" s="40" t="s">
        <v>239</v>
      </c>
      <c r="K18" s="35" t="s">
        <v>146</v>
      </c>
      <c r="L18" s="37">
        <v>41110</v>
      </c>
      <c r="M18" s="117">
        <v>41122</v>
      </c>
    </row>
    <row r="19" spans="1:14">
      <c r="A19" s="35">
        <v>5</v>
      </c>
      <c r="B19" s="123"/>
      <c r="C19" s="35" t="s">
        <v>80</v>
      </c>
      <c r="E19" s="116" t="s">
        <v>81</v>
      </c>
      <c r="F19" s="116"/>
      <c r="G19" s="116"/>
      <c r="H19" s="39">
        <v>267735</v>
      </c>
      <c r="I19" s="35">
        <v>10</v>
      </c>
      <c r="J19" s="40" t="s">
        <v>67</v>
      </c>
      <c r="K19" s="35" t="s">
        <v>198</v>
      </c>
      <c r="L19" s="35" t="s">
        <v>217</v>
      </c>
      <c r="M19" s="117">
        <v>41096</v>
      </c>
      <c r="N19" s="35" t="s">
        <v>119</v>
      </c>
    </row>
    <row r="20" spans="1:14">
      <c r="B20" s="123"/>
      <c r="C20" s="35" t="s">
        <v>46</v>
      </c>
      <c r="D20" s="35" t="s">
        <v>52</v>
      </c>
      <c r="E20" s="116" t="s">
        <v>82</v>
      </c>
      <c r="F20" s="116">
        <v>10859980</v>
      </c>
      <c r="G20" s="116"/>
      <c r="H20" s="39">
        <v>3326628</v>
      </c>
      <c r="I20" s="35">
        <v>8</v>
      </c>
      <c r="J20" s="40" t="s">
        <v>70</v>
      </c>
      <c r="K20" s="37">
        <v>41053</v>
      </c>
      <c r="L20" s="37">
        <v>41083</v>
      </c>
      <c r="M20" s="117">
        <v>41103</v>
      </c>
      <c r="N20" s="35" t="s">
        <v>148</v>
      </c>
    </row>
    <row r="21" spans="1:14">
      <c r="B21" s="123"/>
      <c r="C21" s="35" t="s">
        <v>46</v>
      </c>
      <c r="D21" s="35" t="s">
        <v>52</v>
      </c>
      <c r="E21" s="116" t="s">
        <v>82</v>
      </c>
      <c r="F21" s="116">
        <v>9282720</v>
      </c>
      <c r="G21" s="116"/>
      <c r="H21" s="39">
        <v>449570</v>
      </c>
      <c r="I21" s="35">
        <v>13</v>
      </c>
      <c r="J21" s="40" t="s">
        <v>70</v>
      </c>
      <c r="K21" s="37">
        <v>41056</v>
      </c>
      <c r="L21" s="37">
        <v>41086</v>
      </c>
      <c r="M21" s="117">
        <v>41103</v>
      </c>
      <c r="N21" s="35" t="s">
        <v>233</v>
      </c>
    </row>
    <row r="22" spans="1:14">
      <c r="B22" s="123"/>
      <c r="C22" s="35" t="s">
        <v>46</v>
      </c>
      <c r="D22" s="35" t="s">
        <v>52</v>
      </c>
      <c r="E22" s="116" t="s">
        <v>82</v>
      </c>
      <c r="F22" s="116">
        <v>7705686</v>
      </c>
      <c r="G22" s="116"/>
      <c r="H22" s="39">
        <v>857808</v>
      </c>
      <c r="I22" s="35">
        <v>11</v>
      </c>
      <c r="J22" s="40" t="s">
        <v>70</v>
      </c>
      <c r="K22" s="37">
        <v>41056</v>
      </c>
      <c r="L22" s="37">
        <v>41086</v>
      </c>
      <c r="M22" s="117">
        <v>41103</v>
      </c>
      <c r="N22" s="35" t="s">
        <v>232</v>
      </c>
    </row>
    <row r="23" spans="1:14">
      <c r="E23" s="116" t="s">
        <v>83</v>
      </c>
      <c r="F23" s="116"/>
      <c r="G23" s="116"/>
      <c r="J23" s="40"/>
      <c r="M23" s="135"/>
      <c r="N23" s="35" t="s">
        <v>48</v>
      </c>
    </row>
    <row r="24" spans="1:14">
      <c r="A24" s="35">
        <v>10</v>
      </c>
      <c r="B24" s="123"/>
      <c r="C24" s="35" t="s">
        <v>80</v>
      </c>
      <c r="E24" s="116" t="s">
        <v>81</v>
      </c>
      <c r="F24" s="116"/>
      <c r="G24" s="116"/>
      <c r="H24" s="39">
        <v>256748</v>
      </c>
      <c r="I24" s="35">
        <v>17</v>
      </c>
      <c r="J24" s="40" t="s">
        <v>67</v>
      </c>
      <c r="K24" s="35" t="s">
        <v>217</v>
      </c>
      <c r="L24" s="35" t="s">
        <v>222</v>
      </c>
      <c r="M24" s="117">
        <v>41108</v>
      </c>
      <c r="N24" s="35" t="s">
        <v>123</v>
      </c>
    </row>
    <row r="25" spans="1:14">
      <c r="B25" s="123"/>
      <c r="C25" s="35" t="s">
        <v>45</v>
      </c>
      <c r="D25" s="35" t="s">
        <v>52</v>
      </c>
      <c r="E25" s="116" t="s">
        <v>84</v>
      </c>
      <c r="F25" s="116" t="s">
        <v>131</v>
      </c>
      <c r="G25" s="116" t="s">
        <v>132</v>
      </c>
      <c r="H25" s="39">
        <v>881762</v>
      </c>
      <c r="I25" s="35">
        <v>24</v>
      </c>
      <c r="J25" s="40" t="s">
        <v>70</v>
      </c>
      <c r="K25" s="35" t="s">
        <v>217</v>
      </c>
      <c r="M25" s="117">
        <v>41114</v>
      </c>
      <c r="N25" s="35" t="s">
        <v>133</v>
      </c>
    </row>
    <row r="26" spans="1:14">
      <c r="B26" s="123"/>
      <c r="C26" s="35" t="s">
        <v>45</v>
      </c>
      <c r="D26" s="35" t="s">
        <v>52</v>
      </c>
      <c r="E26" s="116" t="s">
        <v>85</v>
      </c>
      <c r="F26" s="136" t="s">
        <v>207</v>
      </c>
      <c r="G26" s="136"/>
      <c r="H26" s="39">
        <v>2514532</v>
      </c>
      <c r="I26" s="35">
        <v>23</v>
      </c>
      <c r="J26" s="40" t="s">
        <v>70</v>
      </c>
      <c r="K26" s="37">
        <v>41061</v>
      </c>
      <c r="L26" s="37" t="s">
        <v>236</v>
      </c>
      <c r="M26" s="117">
        <v>41113</v>
      </c>
      <c r="N26" s="35" t="s">
        <v>86</v>
      </c>
    </row>
    <row r="27" spans="1:14">
      <c r="A27" s="35">
        <v>10</v>
      </c>
      <c r="B27" s="123"/>
      <c r="C27" s="35" t="s">
        <v>62</v>
      </c>
      <c r="D27" s="35" t="s">
        <v>52</v>
      </c>
      <c r="E27" s="116" t="s">
        <v>62</v>
      </c>
      <c r="F27" s="116">
        <v>1224565687</v>
      </c>
      <c r="G27" s="116">
        <v>3102055020</v>
      </c>
      <c r="H27" s="39">
        <v>120300</v>
      </c>
      <c r="I27" s="35">
        <v>10</v>
      </c>
      <c r="J27" s="40" t="s">
        <v>62</v>
      </c>
      <c r="L27" s="37">
        <v>41107</v>
      </c>
      <c r="M27" s="117">
        <v>41109</v>
      </c>
      <c r="N27" s="35" t="s">
        <v>58</v>
      </c>
    </row>
    <row r="28" spans="1:14">
      <c r="B28" s="123"/>
      <c r="C28" s="35" t="s">
        <v>45</v>
      </c>
      <c r="D28" s="35" t="s">
        <v>52</v>
      </c>
      <c r="E28" s="116" t="s">
        <v>235</v>
      </c>
      <c r="F28" s="116">
        <v>41362146</v>
      </c>
      <c r="G28" s="116"/>
      <c r="H28" s="39">
        <v>139898</v>
      </c>
      <c r="I28" s="35">
        <v>17</v>
      </c>
      <c r="J28" s="40" t="s">
        <v>70</v>
      </c>
      <c r="K28" s="37">
        <v>41092</v>
      </c>
      <c r="L28" s="37">
        <v>41122</v>
      </c>
      <c r="M28" s="117">
        <v>41108</v>
      </c>
      <c r="N28" s="35" t="s">
        <v>87</v>
      </c>
    </row>
    <row r="29" spans="1:14">
      <c r="C29" s="35" t="s">
        <v>45</v>
      </c>
      <c r="D29" s="35" t="s">
        <v>52</v>
      </c>
      <c r="E29" s="116" t="s">
        <v>88</v>
      </c>
      <c r="F29" s="116">
        <v>10004979</v>
      </c>
      <c r="G29" s="116"/>
      <c r="H29" s="39">
        <v>284770</v>
      </c>
      <c r="I29" s="35">
        <v>15</v>
      </c>
      <c r="J29" s="40" t="s">
        <v>109</v>
      </c>
      <c r="K29" s="37">
        <v>40990</v>
      </c>
      <c r="L29" s="37">
        <v>41048</v>
      </c>
      <c r="M29" s="117"/>
    </row>
    <row r="30" spans="1:14">
      <c r="B30" s="123"/>
      <c r="C30" s="35" t="s">
        <v>46</v>
      </c>
      <c r="D30" s="35" t="s">
        <v>52</v>
      </c>
      <c r="E30" s="116" t="s">
        <v>82</v>
      </c>
      <c r="F30" s="116">
        <v>6635280</v>
      </c>
      <c r="G30" s="116"/>
      <c r="H30" s="39">
        <v>1100951</v>
      </c>
      <c r="I30" s="35">
        <v>18</v>
      </c>
      <c r="J30" s="40" t="s">
        <v>70</v>
      </c>
      <c r="K30" s="37">
        <v>41062</v>
      </c>
      <c r="L30" s="37">
        <v>41091</v>
      </c>
      <c r="M30" s="117">
        <v>41108</v>
      </c>
      <c r="N30" s="35" t="s">
        <v>234</v>
      </c>
    </row>
    <row r="31" spans="1:14">
      <c r="A31" s="35">
        <v>15</v>
      </c>
      <c r="E31" s="116" t="s">
        <v>89</v>
      </c>
      <c r="F31" s="116"/>
      <c r="G31" s="116"/>
      <c r="I31" s="35">
        <v>15</v>
      </c>
      <c r="J31" s="40"/>
      <c r="M31" s="117"/>
      <c r="N31" s="35" t="s">
        <v>90</v>
      </c>
    </row>
    <row r="32" spans="1:14">
      <c r="A32" s="35">
        <v>20</v>
      </c>
      <c r="B32" s="123"/>
      <c r="C32" s="35" t="s">
        <v>80</v>
      </c>
      <c r="E32" s="116" t="s">
        <v>81</v>
      </c>
      <c r="F32" s="116"/>
      <c r="G32" s="116"/>
      <c r="H32" s="39">
        <v>1038600</v>
      </c>
      <c r="I32" s="35">
        <v>22</v>
      </c>
      <c r="J32" s="40" t="s">
        <v>67</v>
      </c>
      <c r="K32" s="37">
        <v>41065</v>
      </c>
      <c r="L32" s="37">
        <v>41094</v>
      </c>
      <c r="M32" s="117">
        <v>41113</v>
      </c>
      <c r="N32" s="35" t="s">
        <v>125</v>
      </c>
    </row>
    <row r="33" spans="1:14">
      <c r="A33" s="35">
        <v>22</v>
      </c>
      <c r="C33" s="35" t="s">
        <v>91</v>
      </c>
      <c r="D33" s="35" t="s">
        <v>52</v>
      </c>
      <c r="E33" s="116" t="s">
        <v>92</v>
      </c>
      <c r="F33" s="116">
        <v>16977389</v>
      </c>
      <c r="G33" s="116" t="s">
        <v>138</v>
      </c>
      <c r="H33" s="39">
        <v>733940</v>
      </c>
      <c r="I33" s="35">
        <v>27</v>
      </c>
      <c r="J33" s="40" t="s">
        <v>70</v>
      </c>
      <c r="K33" s="37">
        <v>41009</v>
      </c>
      <c r="L33" s="37">
        <v>41038</v>
      </c>
      <c r="M33" s="117"/>
      <c r="N33" s="35" t="s">
        <v>126</v>
      </c>
    </row>
    <row r="34" spans="1:14">
      <c r="A34" s="35">
        <v>29</v>
      </c>
      <c r="B34" s="123"/>
      <c r="C34" s="35" t="s">
        <v>91</v>
      </c>
      <c r="D34" s="35" t="s">
        <v>52</v>
      </c>
      <c r="E34" s="116" t="s">
        <v>92</v>
      </c>
      <c r="F34" s="116">
        <v>8949578</v>
      </c>
      <c r="G34" s="116" t="s">
        <v>137</v>
      </c>
      <c r="H34" s="39">
        <v>749216</v>
      </c>
      <c r="I34" s="35">
        <v>8</v>
      </c>
      <c r="J34" s="40" t="s">
        <v>70</v>
      </c>
      <c r="K34" s="37">
        <v>41053</v>
      </c>
      <c r="L34" s="37">
        <v>41083</v>
      </c>
      <c r="M34" s="117">
        <v>41103</v>
      </c>
      <c r="N34" s="35" t="s">
        <v>126</v>
      </c>
    </row>
    <row r="35" spans="1:14">
      <c r="A35" s="35">
        <v>30</v>
      </c>
      <c r="D35" s="35" t="s">
        <v>93</v>
      </c>
      <c r="E35" s="116" t="s">
        <v>94</v>
      </c>
      <c r="F35" s="116"/>
      <c r="G35" s="116"/>
      <c r="I35" s="35">
        <v>30</v>
      </c>
      <c r="J35" s="40"/>
      <c r="M35" s="135"/>
      <c r="N35" s="35" t="s">
        <v>95</v>
      </c>
    </row>
    <row r="36" spans="1:14">
      <c r="A36" s="35">
        <v>30</v>
      </c>
      <c r="E36" s="116" t="s">
        <v>89</v>
      </c>
      <c r="F36" s="116"/>
      <c r="G36" s="116"/>
      <c r="I36" s="35">
        <v>30</v>
      </c>
      <c r="J36" s="40"/>
      <c r="M36" s="135"/>
    </row>
    <row r="37" spans="1:14">
      <c r="A37" s="61"/>
      <c r="B37" s="142"/>
      <c r="C37" s="142" t="s">
        <v>62</v>
      </c>
      <c r="D37" s="142" t="s">
        <v>52</v>
      </c>
      <c r="E37" s="142" t="s">
        <v>62</v>
      </c>
      <c r="F37" s="142">
        <v>8217224617</v>
      </c>
      <c r="G37" s="142">
        <v>3138861582</v>
      </c>
      <c r="H37" s="143">
        <v>2396000</v>
      </c>
      <c r="I37" s="142">
        <v>17</v>
      </c>
      <c r="J37" s="144" t="s">
        <v>62</v>
      </c>
      <c r="K37" s="142" t="s">
        <v>142</v>
      </c>
      <c r="L37" s="145">
        <v>41009</v>
      </c>
      <c r="M37" s="146"/>
      <c r="N37" s="142" t="s">
        <v>127</v>
      </c>
    </row>
    <row r="38" spans="1:14">
      <c r="A38" s="61"/>
      <c r="B38" s="142"/>
      <c r="C38" s="142" t="s">
        <v>62</v>
      </c>
      <c r="D38" s="142" t="s">
        <v>52</v>
      </c>
      <c r="E38" s="142" t="s">
        <v>62</v>
      </c>
      <c r="F38" s="142">
        <v>8217573036</v>
      </c>
      <c r="G38" s="142">
        <v>3204496470</v>
      </c>
      <c r="H38" s="143">
        <v>1114000</v>
      </c>
      <c r="I38" s="142">
        <v>17</v>
      </c>
      <c r="J38" s="144" t="s">
        <v>62</v>
      </c>
      <c r="K38" s="142" t="s">
        <v>142</v>
      </c>
      <c r="L38" s="145">
        <v>41006</v>
      </c>
      <c r="M38" s="146"/>
      <c r="N38" s="142" t="s">
        <v>144</v>
      </c>
    </row>
    <row r="39" spans="1:14">
      <c r="A39" s="61"/>
      <c r="B39" s="142"/>
      <c r="C39" s="142" t="s">
        <v>62</v>
      </c>
      <c r="D39" s="142" t="s">
        <v>52</v>
      </c>
      <c r="E39" s="142" t="s">
        <v>62</v>
      </c>
      <c r="F39" s="142">
        <v>8217932764</v>
      </c>
      <c r="G39" s="142">
        <v>3208373988</v>
      </c>
      <c r="H39" s="143">
        <v>4460000</v>
      </c>
      <c r="I39" s="142">
        <v>17</v>
      </c>
      <c r="J39" s="144" t="s">
        <v>62</v>
      </c>
      <c r="K39" s="142" t="s">
        <v>142</v>
      </c>
      <c r="L39" s="145">
        <v>41011</v>
      </c>
      <c r="M39" s="146"/>
      <c r="N39" s="142" t="s">
        <v>143</v>
      </c>
    </row>
    <row r="40" spans="1:14">
      <c r="B40" s="123"/>
      <c r="C40" s="35" t="s">
        <v>45</v>
      </c>
      <c r="D40" s="116" t="s">
        <v>52</v>
      </c>
      <c r="E40" s="116" t="s">
        <v>69</v>
      </c>
      <c r="F40" s="116">
        <v>7966110</v>
      </c>
      <c r="G40" s="116">
        <v>2128187</v>
      </c>
      <c r="H40" s="39">
        <v>56620</v>
      </c>
      <c r="I40" s="35">
        <v>25</v>
      </c>
      <c r="J40" s="40" t="s">
        <v>70</v>
      </c>
      <c r="K40" s="37">
        <v>41061</v>
      </c>
      <c r="L40" s="37">
        <v>41090</v>
      </c>
      <c r="M40" s="117">
        <v>41114</v>
      </c>
    </row>
    <row r="41" spans="1:14">
      <c r="A41" s="35">
        <v>28</v>
      </c>
      <c r="C41" s="35" t="s">
        <v>49</v>
      </c>
      <c r="D41" s="116" t="s">
        <v>52</v>
      </c>
      <c r="E41" s="116" t="s">
        <v>82</v>
      </c>
      <c r="F41" s="116"/>
      <c r="G41" s="116"/>
      <c r="J41" s="40"/>
      <c r="M41" s="135"/>
      <c r="N41" s="35" t="s">
        <v>128</v>
      </c>
    </row>
    <row r="42" spans="1:14">
      <c r="A42" s="35">
        <v>28</v>
      </c>
      <c r="C42" s="35" t="s">
        <v>49</v>
      </c>
      <c r="D42" s="116" t="s">
        <v>52</v>
      </c>
      <c r="E42" s="116" t="s">
        <v>62</v>
      </c>
      <c r="F42" s="116"/>
      <c r="G42" s="116"/>
      <c r="H42" s="39">
        <v>954000</v>
      </c>
      <c r="J42" s="40"/>
      <c r="M42" s="135"/>
      <c r="N42" s="35" t="s">
        <v>129</v>
      </c>
    </row>
    <row r="43" spans="1:14">
      <c r="B43" s="123"/>
      <c r="C43" s="35" t="s">
        <v>45</v>
      </c>
      <c r="D43" s="116" t="s">
        <v>52</v>
      </c>
      <c r="E43" s="116" t="s">
        <v>82</v>
      </c>
      <c r="F43" s="116">
        <v>3439042</v>
      </c>
      <c r="G43" s="116" t="s">
        <v>135</v>
      </c>
      <c r="H43" s="39">
        <v>687432</v>
      </c>
      <c r="I43" s="35">
        <v>30</v>
      </c>
      <c r="J43" s="40" t="s">
        <v>70</v>
      </c>
      <c r="K43" s="37">
        <v>41073</v>
      </c>
      <c r="L43" s="37">
        <v>41102</v>
      </c>
      <c r="M43" s="117">
        <v>41120</v>
      </c>
      <c r="N43" s="35" t="s">
        <v>136</v>
      </c>
    </row>
    <row r="44" spans="1:14" ht="12" thickBot="1">
      <c r="A44" s="35">
        <v>19</v>
      </c>
      <c r="B44" s="123"/>
      <c r="C44" s="35" t="s">
        <v>45</v>
      </c>
      <c r="D44" s="116" t="s">
        <v>52</v>
      </c>
      <c r="E44" s="116" t="s">
        <v>96</v>
      </c>
      <c r="F44" s="116"/>
      <c r="G44" s="116" t="s">
        <v>151</v>
      </c>
      <c r="H44" s="39">
        <v>46593</v>
      </c>
      <c r="I44" s="35">
        <v>25</v>
      </c>
      <c r="J44" s="40" t="s">
        <v>98</v>
      </c>
      <c r="K44" s="137" t="s">
        <v>141</v>
      </c>
      <c r="L44" s="138">
        <v>41097</v>
      </c>
      <c r="M44" s="139">
        <v>41115</v>
      </c>
    </row>
    <row r="46" spans="1:14">
      <c r="D46" s="116"/>
      <c r="G46" s="116"/>
    </row>
    <row r="47" spans="1:14">
      <c r="D47" s="116"/>
      <c r="F47" s="116"/>
      <c r="G47" s="116"/>
    </row>
    <row r="48" spans="1:14">
      <c r="F48" s="116"/>
      <c r="G48" s="116"/>
    </row>
    <row r="49" spans="1:14">
      <c r="E49" s="35" t="s">
        <v>153</v>
      </c>
      <c r="J49" s="140"/>
      <c r="K49" s="140"/>
      <c r="L49" s="140"/>
      <c r="M49" s="141"/>
      <c r="N49" s="140"/>
    </row>
    <row r="50" spans="1:14">
      <c r="A50" s="35">
        <v>30</v>
      </c>
      <c r="B50" s="123"/>
      <c r="C50" s="35" t="s">
        <v>152</v>
      </c>
      <c r="E50" s="116" t="s">
        <v>155</v>
      </c>
      <c r="F50" s="116"/>
      <c r="G50" s="116"/>
    </row>
    <row r="51" spans="1:14">
      <c r="C51" s="116" t="s">
        <v>154</v>
      </c>
      <c r="E51" s="116"/>
      <c r="F51" s="116"/>
      <c r="G51" s="116"/>
    </row>
    <row r="52" spans="1:14">
      <c r="C52" s="116" t="s">
        <v>156</v>
      </c>
      <c r="E52" s="116"/>
      <c r="F52" s="116"/>
      <c r="G52" s="116"/>
    </row>
    <row r="53" spans="1:14">
      <c r="C53" s="116" t="s">
        <v>157</v>
      </c>
      <c r="E53" s="116"/>
      <c r="F53" s="116"/>
      <c r="G53" s="116"/>
    </row>
    <row r="54" spans="1:14">
      <c r="C54" s="35" t="s">
        <v>158</v>
      </c>
      <c r="E54" s="116"/>
      <c r="F54" s="116"/>
      <c r="G54" s="116"/>
    </row>
    <row r="55" spans="1:14">
      <c r="E55" s="116"/>
      <c r="F55" s="116"/>
      <c r="G55" s="116"/>
    </row>
    <row r="56" spans="1:14">
      <c r="E56" s="116"/>
      <c r="F56" s="116"/>
      <c r="G56" s="116"/>
    </row>
    <row r="57" spans="1:14">
      <c r="E57" s="116"/>
      <c r="F57" s="116"/>
      <c r="G57" s="116"/>
    </row>
    <row r="58" spans="1:14">
      <c r="E58" s="116"/>
      <c r="F58" s="116"/>
      <c r="G58" s="116"/>
    </row>
    <row r="59" spans="1:14">
      <c r="E59" s="116"/>
      <c r="F59" s="116"/>
      <c r="G59" s="116"/>
    </row>
    <row r="60" spans="1:14">
      <c r="E60" s="116"/>
      <c r="F60" s="116"/>
      <c r="G60" s="116"/>
    </row>
    <row r="61" spans="1:14">
      <c r="E61" s="116"/>
      <c r="F61" s="116"/>
      <c r="G61" s="116"/>
    </row>
    <row r="62" spans="1:14">
      <c r="E62" s="116"/>
      <c r="F62" s="116"/>
      <c r="G62" s="116"/>
    </row>
    <row r="63" spans="1:14">
      <c r="E63" s="116"/>
      <c r="F63" s="116"/>
      <c r="G63" s="116"/>
    </row>
    <row r="64" spans="1:14">
      <c r="E64" s="116"/>
      <c r="F64" s="116"/>
      <c r="G64" s="116"/>
    </row>
    <row r="65" spans="5:7">
      <c r="E65" s="116"/>
      <c r="F65" s="116"/>
      <c r="G65" s="116"/>
    </row>
    <row r="66" spans="5:7">
      <c r="E66" s="116"/>
      <c r="F66" s="116"/>
      <c r="G66" s="116"/>
    </row>
    <row r="67" spans="5:7">
      <c r="E67" s="116"/>
      <c r="F67" s="116"/>
      <c r="G67" s="116"/>
    </row>
    <row r="68" spans="5:7">
      <c r="E68" s="116"/>
      <c r="F68" s="116"/>
      <c r="G68" s="116"/>
    </row>
    <row r="69" spans="5:7">
      <c r="E69" s="116"/>
      <c r="F69" s="116"/>
      <c r="G69" s="116"/>
    </row>
    <row r="70" spans="5:7">
      <c r="E70" s="116"/>
      <c r="F70" s="116"/>
      <c r="G70" s="116"/>
    </row>
    <row r="71" spans="5:7">
      <c r="E71" s="116"/>
      <c r="F71" s="116"/>
      <c r="G71" s="116"/>
    </row>
    <row r="72" spans="5:7">
      <c r="E72" s="116"/>
      <c r="F72" s="116"/>
      <c r="G72" s="116"/>
    </row>
    <row r="73" spans="5:7">
      <c r="E73" s="116"/>
      <c r="F73" s="116"/>
      <c r="G73" s="116"/>
    </row>
    <row r="74" spans="5:7">
      <c r="E74" s="116"/>
      <c r="F74" s="116"/>
      <c r="G74" s="116"/>
    </row>
    <row r="75" spans="5:7">
      <c r="E75" s="116"/>
      <c r="F75" s="116"/>
      <c r="G75" s="116"/>
    </row>
    <row r="76" spans="5:7">
      <c r="E76" s="116"/>
      <c r="F76" s="116"/>
      <c r="G76" s="116"/>
    </row>
    <row r="77" spans="5:7">
      <c r="E77" s="116"/>
      <c r="F77" s="116"/>
      <c r="G77" s="116"/>
    </row>
    <row r="78" spans="5:7">
      <c r="E78" s="116"/>
      <c r="F78" s="116"/>
      <c r="G78" s="116"/>
    </row>
    <row r="79" spans="5:7">
      <c r="E79" s="116"/>
      <c r="F79" s="116"/>
      <c r="G79" s="116"/>
    </row>
    <row r="80" spans="5:7">
      <c r="E80" s="116"/>
      <c r="F80" s="116"/>
      <c r="G80" s="116"/>
    </row>
    <row r="81" spans="5:7">
      <c r="E81" s="116"/>
      <c r="F81" s="116"/>
      <c r="G81" s="116"/>
    </row>
    <row r="82" spans="5:7">
      <c r="E82" s="116"/>
      <c r="F82" s="116"/>
      <c r="G82" s="116"/>
    </row>
    <row r="83" spans="5:7">
      <c r="E83" s="116"/>
      <c r="F83" s="116"/>
      <c r="G83" s="116"/>
    </row>
    <row r="84" spans="5:7">
      <c r="E84" s="116"/>
      <c r="F84" s="116"/>
      <c r="G84" s="116"/>
    </row>
    <row r="85" spans="5:7">
      <c r="E85" s="116"/>
      <c r="F85" s="116"/>
      <c r="G85" s="116"/>
    </row>
    <row r="86" spans="5:7">
      <c r="E86" s="116"/>
      <c r="F86" s="116"/>
      <c r="G86" s="116"/>
    </row>
    <row r="87" spans="5:7">
      <c r="E87" s="116"/>
      <c r="F87" s="116"/>
      <c r="G87" s="116"/>
    </row>
    <row r="88" spans="5:7">
      <c r="E88" s="116"/>
      <c r="F88" s="116"/>
      <c r="G88" s="116"/>
    </row>
    <row r="89" spans="5:7">
      <c r="E89" s="116"/>
      <c r="F89" s="116"/>
      <c r="G89" s="116"/>
    </row>
    <row r="90" spans="5:7">
      <c r="E90" s="116"/>
      <c r="F90" s="116"/>
      <c r="G90" s="116"/>
    </row>
    <row r="91" spans="5:7">
      <c r="E91" s="116"/>
      <c r="F91" s="116"/>
      <c r="G91" s="116"/>
    </row>
    <row r="92" spans="5:7">
      <c r="E92" s="116"/>
      <c r="F92" s="116"/>
      <c r="G92" s="116"/>
    </row>
    <row r="93" spans="5:7">
      <c r="E93" s="116"/>
      <c r="F93" s="116"/>
      <c r="G93" s="116"/>
    </row>
    <row r="94" spans="5:7">
      <c r="E94" s="116"/>
      <c r="F94" s="116"/>
      <c r="G94" s="116"/>
    </row>
    <row r="95" spans="5:7">
      <c r="E95" s="116"/>
      <c r="F95" s="116"/>
      <c r="G95" s="116"/>
    </row>
    <row r="96" spans="5:7">
      <c r="E96" s="116"/>
      <c r="F96" s="116"/>
      <c r="G96" s="116"/>
    </row>
    <row r="97" spans="5:7">
      <c r="E97" s="116"/>
      <c r="F97" s="116"/>
      <c r="G97" s="116"/>
    </row>
    <row r="98" spans="5:7">
      <c r="E98" s="116"/>
      <c r="F98" s="116"/>
      <c r="G98" s="116"/>
    </row>
    <row r="99" spans="5:7">
      <c r="E99" s="116"/>
      <c r="F99" s="116"/>
      <c r="G99" s="116"/>
    </row>
    <row r="100" spans="5:7">
      <c r="E100" s="116"/>
      <c r="F100" s="116"/>
      <c r="G100" s="116"/>
    </row>
    <row r="101" spans="5:7">
      <c r="E101" s="116"/>
      <c r="F101" s="116"/>
      <c r="G101" s="116"/>
    </row>
    <row r="102" spans="5:7">
      <c r="E102" s="116"/>
      <c r="F102" s="116"/>
      <c r="G102" s="116"/>
    </row>
    <row r="103" spans="5:7">
      <c r="E103" s="116"/>
      <c r="F103" s="116"/>
      <c r="G103" s="116"/>
    </row>
    <row r="104" spans="5:7">
      <c r="E104" s="116"/>
      <c r="F104" s="116"/>
      <c r="G104" s="116"/>
    </row>
    <row r="105" spans="5:7">
      <c r="E105" s="116"/>
      <c r="F105" s="116"/>
      <c r="G105" s="116"/>
    </row>
    <row r="106" spans="5:7">
      <c r="E106" s="116"/>
      <c r="F106" s="116"/>
      <c r="G106" s="116"/>
    </row>
    <row r="107" spans="5:7">
      <c r="E107" s="116"/>
      <c r="F107" s="116"/>
      <c r="G107" s="116"/>
    </row>
    <row r="108" spans="5:7">
      <c r="E108" s="116"/>
      <c r="F108" s="116"/>
      <c r="G108" s="116"/>
    </row>
    <row r="109" spans="5:7">
      <c r="E109" s="116"/>
      <c r="F109" s="116"/>
      <c r="G109" s="116"/>
    </row>
    <row r="110" spans="5:7">
      <c r="E110" s="116"/>
      <c r="F110" s="116"/>
      <c r="G110" s="116"/>
    </row>
    <row r="111" spans="5:7">
      <c r="E111" s="116"/>
      <c r="F111" s="116"/>
      <c r="G111" s="116"/>
    </row>
    <row r="112" spans="5:7">
      <c r="E112" s="116"/>
      <c r="F112" s="116"/>
      <c r="G112" s="116"/>
    </row>
    <row r="113" spans="5:7">
      <c r="E113" s="116"/>
      <c r="F113" s="116"/>
      <c r="G113" s="116"/>
    </row>
    <row r="114" spans="5:7">
      <c r="E114" s="116"/>
      <c r="F114" s="116"/>
      <c r="G114" s="116"/>
    </row>
    <row r="115" spans="5:7">
      <c r="E115" s="116"/>
      <c r="F115" s="116"/>
      <c r="G115" s="116"/>
    </row>
    <row r="116" spans="5:7">
      <c r="E116" s="116"/>
      <c r="F116" s="116"/>
      <c r="G116" s="116"/>
    </row>
    <row r="117" spans="5:7">
      <c r="E117" s="116"/>
      <c r="F117" s="116"/>
      <c r="G117" s="116"/>
    </row>
    <row r="118" spans="5:7">
      <c r="E118" s="116"/>
      <c r="F118" s="116"/>
      <c r="G118" s="116"/>
    </row>
    <row r="119" spans="5:7">
      <c r="E119" s="116"/>
      <c r="F119" s="116"/>
      <c r="G119" s="116"/>
    </row>
    <row r="120" spans="5:7">
      <c r="E120" s="116"/>
      <c r="F120" s="116"/>
      <c r="G120" s="116"/>
    </row>
    <row r="121" spans="5:7">
      <c r="E121" s="116"/>
      <c r="F121" s="116"/>
      <c r="G121" s="116"/>
    </row>
    <row r="122" spans="5:7">
      <c r="E122" s="116"/>
      <c r="F122" s="116"/>
      <c r="G122" s="116"/>
    </row>
    <row r="123" spans="5:7">
      <c r="E123" s="116"/>
      <c r="F123" s="116"/>
      <c r="G123" s="116"/>
    </row>
    <row r="124" spans="5:7">
      <c r="E124" s="116"/>
      <c r="F124" s="116"/>
      <c r="G124" s="116"/>
    </row>
    <row r="125" spans="5:7">
      <c r="E125" s="116"/>
      <c r="F125" s="116"/>
      <c r="G125" s="116"/>
    </row>
    <row r="126" spans="5:7">
      <c r="E126" s="116"/>
      <c r="F126" s="116"/>
      <c r="G126" s="116"/>
    </row>
    <row r="127" spans="5:7">
      <c r="E127" s="116"/>
      <c r="F127" s="116"/>
      <c r="G127" s="116"/>
    </row>
    <row r="128" spans="5:7">
      <c r="E128" s="116"/>
      <c r="F128" s="116"/>
      <c r="G128" s="116"/>
    </row>
    <row r="129" spans="5:7">
      <c r="E129" s="116"/>
      <c r="F129" s="116"/>
      <c r="G129" s="116"/>
    </row>
    <row r="130" spans="5:7">
      <c r="E130" s="116"/>
      <c r="F130" s="116"/>
      <c r="G130" s="116"/>
    </row>
    <row r="131" spans="5:7">
      <c r="E131" s="116"/>
      <c r="F131" s="116"/>
      <c r="G131" s="116"/>
    </row>
    <row r="132" spans="5:7">
      <c r="E132" s="116"/>
      <c r="F132" s="116"/>
      <c r="G132" s="116"/>
    </row>
    <row r="133" spans="5:7">
      <c r="E133" s="116"/>
      <c r="F133" s="116"/>
      <c r="G133" s="116"/>
    </row>
    <row r="134" spans="5:7">
      <c r="E134" s="116"/>
      <c r="F134" s="116"/>
      <c r="G134" s="116"/>
    </row>
    <row r="135" spans="5:7">
      <c r="E135" s="116"/>
      <c r="F135" s="116"/>
      <c r="G135" s="116"/>
    </row>
    <row r="136" spans="5:7">
      <c r="E136" s="116"/>
      <c r="F136" s="116"/>
      <c r="G136" s="116"/>
    </row>
    <row r="137" spans="5:7">
      <c r="E137" s="116"/>
      <c r="F137" s="116"/>
      <c r="G137" s="116"/>
    </row>
  </sheetData>
  <sheetProtection sheet="1" objects="1" scenarios="1"/>
  <mergeCells count="1">
    <mergeCell ref="K1:L1"/>
  </mergeCell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35"/>
  <sheetViews>
    <sheetView workbookViewId="0">
      <pane ySplit="1" topLeftCell="A8" activePane="bottomLeft" state="frozen"/>
      <selection pane="bottomLeft" activeCell="L33" sqref="L33"/>
    </sheetView>
  </sheetViews>
  <sheetFormatPr baseColWidth="10" defaultRowHeight="11.25"/>
  <cols>
    <col min="1" max="1" width="5.140625" style="35" bestFit="1" customWidth="1"/>
    <col min="2" max="2" width="3.5703125" style="116" customWidth="1"/>
    <col min="3" max="3" width="10.42578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9.7109375" style="35" bestFit="1" customWidth="1"/>
    <col min="10" max="10" width="18.42578125" style="35" customWidth="1"/>
    <col min="11" max="11" width="11.42578125" style="35" customWidth="1"/>
    <col min="12" max="12" width="10.28515625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20" s="114" customFormat="1">
      <c r="A1" s="64" t="s">
        <v>0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4" t="s">
        <v>97</v>
      </c>
      <c r="J1" s="66" t="s">
        <v>63</v>
      </c>
      <c r="K1" s="522" t="s">
        <v>139</v>
      </c>
      <c r="L1" s="522"/>
      <c r="M1" s="67" t="s">
        <v>134</v>
      </c>
      <c r="N1" s="64" t="s">
        <v>59</v>
      </c>
      <c r="P1" s="115"/>
    </row>
    <row r="2" spans="1:20">
      <c r="A2" s="35">
        <v>1</v>
      </c>
      <c r="D2" s="35" t="s">
        <v>56</v>
      </c>
      <c r="E2" s="35" t="s">
        <v>58</v>
      </c>
      <c r="G2" s="35">
        <v>3102055020</v>
      </c>
      <c r="H2" s="39">
        <v>600000</v>
      </c>
      <c r="I2" s="35">
        <v>5</v>
      </c>
      <c r="J2" s="40" t="s">
        <v>64</v>
      </c>
      <c r="K2" s="35" t="s">
        <v>241</v>
      </c>
      <c r="M2" s="117"/>
      <c r="N2" s="35" t="s">
        <v>61</v>
      </c>
    </row>
    <row r="3" spans="1:20">
      <c r="A3" s="61">
        <v>1</v>
      </c>
      <c r="B3" s="61"/>
      <c r="C3" s="61"/>
      <c r="D3" s="61" t="s">
        <v>73</v>
      </c>
      <c r="E3" s="61" t="s">
        <v>74</v>
      </c>
      <c r="F3" s="61"/>
      <c r="G3" s="61"/>
      <c r="H3" s="119"/>
      <c r="I3" s="61">
        <v>1</v>
      </c>
      <c r="J3" s="120"/>
      <c r="K3" s="61"/>
      <c r="L3" s="61"/>
      <c r="M3" s="121"/>
      <c r="N3" s="61" t="s">
        <v>77</v>
      </c>
      <c r="O3" s="62"/>
      <c r="P3" s="122"/>
    </row>
    <row r="4" spans="1:20">
      <c r="A4" s="35">
        <v>1</v>
      </c>
      <c r="B4" s="123"/>
      <c r="D4" s="35" t="s">
        <v>73</v>
      </c>
      <c r="E4" s="35" t="s">
        <v>75</v>
      </c>
      <c r="I4" s="35">
        <v>1</v>
      </c>
      <c r="J4" s="40"/>
      <c r="M4" s="124">
        <v>41122</v>
      </c>
      <c r="N4" s="35" t="s">
        <v>77</v>
      </c>
    </row>
    <row r="5" spans="1:20">
      <c r="A5" s="35">
        <v>1</v>
      </c>
      <c r="B5" s="123"/>
      <c r="D5" s="35" t="s">
        <v>73</v>
      </c>
      <c r="E5" s="35" t="s">
        <v>76</v>
      </c>
      <c r="I5" s="35">
        <v>1</v>
      </c>
      <c r="J5" s="40"/>
      <c r="M5" s="124">
        <v>41122</v>
      </c>
      <c r="N5" s="35" t="s">
        <v>216</v>
      </c>
    </row>
    <row r="6" spans="1:20">
      <c r="A6" s="35">
        <v>1</v>
      </c>
      <c r="B6" s="123"/>
      <c r="C6" s="35" t="s">
        <v>158</v>
      </c>
      <c r="E6" s="116"/>
      <c r="F6" s="116"/>
      <c r="G6" s="116"/>
    </row>
    <row r="7" spans="1:20">
      <c r="A7" s="35">
        <v>1</v>
      </c>
      <c r="B7" s="123"/>
      <c r="E7" s="35" t="s">
        <v>47</v>
      </c>
      <c r="I7" s="35">
        <v>30</v>
      </c>
      <c r="J7" s="40" t="s">
        <v>199</v>
      </c>
      <c r="M7" s="124">
        <v>41122</v>
      </c>
      <c r="N7" s="35" t="s">
        <v>47</v>
      </c>
    </row>
    <row r="8" spans="1:20">
      <c r="B8" s="123"/>
      <c r="C8" s="35" t="s">
        <v>53</v>
      </c>
      <c r="D8" s="35" t="s">
        <v>52</v>
      </c>
      <c r="E8" s="116" t="s">
        <v>54</v>
      </c>
      <c r="F8" s="116" t="s">
        <v>114</v>
      </c>
      <c r="G8" s="116"/>
      <c r="H8" s="39">
        <v>742200</v>
      </c>
      <c r="I8" s="125">
        <v>9</v>
      </c>
      <c r="J8" s="126" t="s">
        <v>79</v>
      </c>
      <c r="K8" s="35" t="s">
        <v>241</v>
      </c>
      <c r="L8" s="125"/>
      <c r="M8" s="124"/>
      <c r="N8" s="125" t="s">
        <v>60</v>
      </c>
    </row>
    <row r="9" spans="1:20">
      <c r="B9" s="123"/>
      <c r="C9" s="35" t="s">
        <v>45</v>
      </c>
      <c r="D9" s="35" t="s">
        <v>52</v>
      </c>
      <c r="E9" s="116" t="s">
        <v>62</v>
      </c>
      <c r="F9" s="116">
        <v>1649519421</v>
      </c>
      <c r="G9" s="116">
        <v>3202339219</v>
      </c>
      <c r="H9" s="39">
        <v>76850</v>
      </c>
      <c r="I9" s="35">
        <v>5</v>
      </c>
      <c r="J9" s="40" t="s">
        <v>65</v>
      </c>
      <c r="K9" s="37">
        <v>41110</v>
      </c>
      <c r="L9" s="37">
        <v>41140</v>
      </c>
      <c r="M9" s="117">
        <v>41155</v>
      </c>
      <c r="N9" s="35" t="s">
        <v>115</v>
      </c>
    </row>
    <row r="10" spans="1:20">
      <c r="A10" s="35">
        <v>15</v>
      </c>
      <c r="B10" s="123"/>
      <c r="C10" s="116" t="s">
        <v>45</v>
      </c>
      <c r="D10" s="116" t="s">
        <v>52</v>
      </c>
      <c r="E10" s="116" t="s">
        <v>82</v>
      </c>
      <c r="F10" s="116">
        <v>16216790</v>
      </c>
      <c r="G10" s="116">
        <v>3138933417</v>
      </c>
      <c r="H10" s="127">
        <v>98714</v>
      </c>
      <c r="I10" s="116">
        <v>28</v>
      </c>
      <c r="J10" s="128" t="s">
        <v>70</v>
      </c>
      <c r="K10" s="129">
        <v>41131</v>
      </c>
      <c r="L10" s="129">
        <v>41161</v>
      </c>
      <c r="M10" s="130">
        <v>41149</v>
      </c>
      <c r="N10" s="116" t="s">
        <v>130</v>
      </c>
      <c r="P10" s="131"/>
    </row>
    <row r="11" spans="1:20"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68230</v>
      </c>
      <c r="I11" s="35">
        <v>3</v>
      </c>
      <c r="J11" s="40" t="s">
        <v>67</v>
      </c>
      <c r="K11" s="36">
        <v>41106</v>
      </c>
      <c r="L11" s="36">
        <v>41136</v>
      </c>
      <c r="M11" s="117">
        <v>41155</v>
      </c>
      <c r="N11" s="35">
        <v>2339801</v>
      </c>
    </row>
    <row r="12" spans="1:20"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481190</v>
      </c>
      <c r="I12" s="35">
        <v>3</v>
      </c>
      <c r="J12" s="40" t="s">
        <v>109</v>
      </c>
      <c r="K12" s="37">
        <v>41113</v>
      </c>
      <c r="L12" s="37">
        <v>41143</v>
      </c>
      <c r="M12" s="130">
        <v>41155</v>
      </c>
    </row>
    <row r="13" spans="1:20">
      <c r="A13" s="61"/>
      <c r="B13" s="123"/>
      <c r="C13" s="35" t="s">
        <v>45</v>
      </c>
      <c r="D13" s="35" t="s">
        <v>52</v>
      </c>
      <c r="E13" s="116" t="s">
        <v>69</v>
      </c>
      <c r="F13" s="116">
        <v>7567034</v>
      </c>
      <c r="G13" s="116">
        <v>3454935</v>
      </c>
      <c r="H13" s="39">
        <v>16200</v>
      </c>
      <c r="I13" s="35">
        <v>8</v>
      </c>
      <c r="J13" s="40" t="s">
        <v>70</v>
      </c>
      <c r="K13" s="37">
        <v>41061</v>
      </c>
      <c r="L13" s="37">
        <v>41090</v>
      </c>
      <c r="M13" s="117">
        <v>41129</v>
      </c>
      <c r="N13" s="61" t="s">
        <v>218</v>
      </c>
      <c r="O13" s="62" t="s">
        <v>219</v>
      </c>
      <c r="P13" s="63">
        <v>41074</v>
      </c>
      <c r="Q13" s="108" t="s">
        <v>250</v>
      </c>
      <c r="R13" s="108"/>
      <c r="S13" s="108" t="s">
        <v>251</v>
      </c>
      <c r="T13" s="108"/>
    </row>
    <row r="14" spans="1:20">
      <c r="A14" s="61"/>
      <c r="B14" s="123"/>
      <c r="C14" s="35" t="s">
        <v>45</v>
      </c>
      <c r="D14" s="35" t="s">
        <v>52</v>
      </c>
      <c r="E14" s="116" t="s">
        <v>69</v>
      </c>
      <c r="F14" s="116">
        <v>7567033</v>
      </c>
      <c r="G14" s="116">
        <v>3454941</v>
      </c>
      <c r="H14" s="39">
        <v>16200</v>
      </c>
      <c r="I14" s="35">
        <v>8</v>
      </c>
      <c r="J14" s="40" t="s">
        <v>70</v>
      </c>
      <c r="K14" s="37">
        <v>41061</v>
      </c>
      <c r="L14" s="37">
        <v>41090</v>
      </c>
      <c r="M14" s="117">
        <v>41129</v>
      </c>
      <c r="N14" s="61" t="s">
        <v>220</v>
      </c>
      <c r="O14" s="62" t="s">
        <v>221</v>
      </c>
      <c r="P14" s="63">
        <v>41074</v>
      </c>
      <c r="Q14" s="108" t="s">
        <v>250</v>
      </c>
      <c r="R14" s="108"/>
      <c r="S14" s="108" t="s">
        <v>252</v>
      </c>
      <c r="T14" s="108"/>
    </row>
    <row r="15" spans="1:20">
      <c r="B15" s="123"/>
      <c r="C15" s="35" t="s">
        <v>45</v>
      </c>
      <c r="D15" s="35" t="s">
        <v>52</v>
      </c>
      <c r="E15" s="116" t="s">
        <v>69</v>
      </c>
      <c r="F15" s="116">
        <v>1321278</v>
      </c>
      <c r="G15" s="116">
        <v>2112433</v>
      </c>
      <c r="H15" s="39">
        <v>16200</v>
      </c>
      <c r="I15" s="35">
        <v>8</v>
      </c>
      <c r="J15" s="40" t="s">
        <v>70</v>
      </c>
      <c r="K15" s="37">
        <v>41061</v>
      </c>
      <c r="L15" s="37">
        <v>41090</v>
      </c>
      <c r="M15" s="117">
        <v>41129</v>
      </c>
    </row>
    <row r="16" spans="1:20">
      <c r="B16" s="123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5570000</v>
      </c>
      <c r="I16" s="35">
        <v>8</v>
      </c>
      <c r="J16" s="40" t="s">
        <v>65</v>
      </c>
      <c r="K16" s="37">
        <v>41082</v>
      </c>
      <c r="L16" s="37">
        <v>41111</v>
      </c>
      <c r="M16" s="117">
        <v>41129</v>
      </c>
      <c r="N16" s="35" t="s">
        <v>147</v>
      </c>
    </row>
    <row r="17" spans="1:14">
      <c r="B17" s="123"/>
      <c r="C17" s="35" t="s">
        <v>45</v>
      </c>
      <c r="D17" s="35" t="s">
        <v>52</v>
      </c>
      <c r="E17" s="116" t="s">
        <v>82</v>
      </c>
      <c r="F17" s="116">
        <v>11648673</v>
      </c>
      <c r="G17" s="116"/>
      <c r="H17" s="39">
        <v>24797</v>
      </c>
      <c r="I17" s="35">
        <v>10</v>
      </c>
      <c r="J17" s="40" t="s">
        <v>70</v>
      </c>
      <c r="K17" s="37">
        <v>41114</v>
      </c>
      <c r="L17" s="37">
        <v>41144</v>
      </c>
      <c r="M17" s="117">
        <v>41131</v>
      </c>
      <c r="N17" s="35" t="s">
        <v>117</v>
      </c>
    </row>
    <row r="18" spans="1:14">
      <c r="B18" s="123"/>
      <c r="C18" s="35" t="s">
        <v>45</v>
      </c>
      <c r="D18" s="35" t="s">
        <v>52</v>
      </c>
      <c r="E18" s="116" t="s">
        <v>82</v>
      </c>
      <c r="F18" s="116">
        <v>14107165</v>
      </c>
      <c r="G18" s="116">
        <v>3175124315</v>
      </c>
      <c r="H18" s="39">
        <v>24800</v>
      </c>
      <c r="I18" s="35">
        <v>4</v>
      </c>
      <c r="J18" s="40" t="s">
        <v>70</v>
      </c>
      <c r="K18" s="37">
        <v>41138</v>
      </c>
      <c r="L18" s="37">
        <v>41168</v>
      </c>
      <c r="M18" s="130">
        <v>41156</v>
      </c>
      <c r="N18" s="35" t="s">
        <v>118</v>
      </c>
    </row>
    <row r="19" spans="1:14">
      <c r="B19" s="123"/>
      <c r="C19" s="35" t="s">
        <v>45</v>
      </c>
      <c r="D19" s="35" t="s">
        <v>52</v>
      </c>
      <c r="E19" s="116" t="s">
        <v>71</v>
      </c>
      <c r="F19" s="116">
        <v>8040856503</v>
      </c>
      <c r="G19" s="116"/>
      <c r="H19" s="39">
        <v>210006</v>
      </c>
      <c r="I19" s="35">
        <v>5</v>
      </c>
      <c r="J19" s="40" t="s">
        <v>239</v>
      </c>
      <c r="K19" s="35" t="s">
        <v>146</v>
      </c>
      <c r="L19" s="37">
        <v>41141</v>
      </c>
      <c r="M19" s="117">
        <v>41155</v>
      </c>
    </row>
    <row r="20" spans="1:14">
      <c r="A20" s="35">
        <v>5</v>
      </c>
      <c r="B20" s="123"/>
      <c r="C20" s="35" t="s">
        <v>80</v>
      </c>
      <c r="E20" s="116" t="s">
        <v>81</v>
      </c>
      <c r="F20" s="116"/>
      <c r="G20" s="116"/>
      <c r="H20" s="39">
        <v>258745</v>
      </c>
      <c r="I20" s="35">
        <v>10</v>
      </c>
      <c r="J20" s="40" t="s">
        <v>67</v>
      </c>
      <c r="K20" s="35" t="s">
        <v>222</v>
      </c>
      <c r="L20" s="35" t="s">
        <v>241</v>
      </c>
      <c r="M20" s="117">
        <v>41130</v>
      </c>
      <c r="N20" s="35" t="s">
        <v>119</v>
      </c>
    </row>
    <row r="21" spans="1:14">
      <c r="B21" s="123"/>
      <c r="C21" s="35" t="s">
        <v>46</v>
      </c>
      <c r="D21" s="35" t="s">
        <v>52</v>
      </c>
      <c r="E21" s="116" t="s">
        <v>82</v>
      </c>
      <c r="F21" s="116">
        <v>10859980</v>
      </c>
      <c r="G21" s="116"/>
      <c r="H21" s="39">
        <v>3362675</v>
      </c>
      <c r="I21" s="35">
        <v>10</v>
      </c>
      <c r="J21" s="40" t="s">
        <v>70</v>
      </c>
      <c r="K21" s="37">
        <v>41084</v>
      </c>
      <c r="L21" s="37">
        <v>41113</v>
      </c>
      <c r="M21" s="117">
        <v>41131</v>
      </c>
      <c r="N21" s="35" t="s">
        <v>148</v>
      </c>
    </row>
    <row r="22" spans="1:14">
      <c r="B22" s="123"/>
      <c r="C22" s="35" t="s">
        <v>46</v>
      </c>
      <c r="D22" s="35" t="s">
        <v>52</v>
      </c>
      <c r="E22" s="116" t="s">
        <v>82</v>
      </c>
      <c r="F22" s="116">
        <v>9282720</v>
      </c>
      <c r="G22" s="116"/>
      <c r="H22" s="39">
        <v>452725</v>
      </c>
      <c r="I22" s="35">
        <v>14</v>
      </c>
      <c r="J22" s="40" t="s">
        <v>70</v>
      </c>
      <c r="K22" s="37">
        <v>41087</v>
      </c>
      <c r="L22" s="37">
        <v>41116</v>
      </c>
      <c r="M22" s="117">
        <v>41135</v>
      </c>
      <c r="N22" s="35" t="s">
        <v>233</v>
      </c>
    </row>
    <row r="23" spans="1:14">
      <c r="B23" s="123"/>
      <c r="C23" s="35" t="s">
        <v>46</v>
      </c>
      <c r="D23" s="35" t="s">
        <v>52</v>
      </c>
      <c r="E23" s="116" t="s">
        <v>82</v>
      </c>
      <c r="F23" s="116">
        <v>7705686</v>
      </c>
      <c r="G23" s="116"/>
      <c r="H23" s="39">
        <v>763477</v>
      </c>
      <c r="I23" s="35">
        <v>14</v>
      </c>
      <c r="J23" s="40" t="s">
        <v>70</v>
      </c>
      <c r="K23" s="37">
        <v>41087</v>
      </c>
      <c r="L23" s="37">
        <v>41116</v>
      </c>
      <c r="M23" s="117">
        <v>41135</v>
      </c>
      <c r="N23" s="35" t="s">
        <v>232</v>
      </c>
    </row>
    <row r="24" spans="1:14">
      <c r="E24" s="116" t="s">
        <v>83</v>
      </c>
      <c r="F24" s="116"/>
      <c r="G24" s="116"/>
      <c r="J24" s="40"/>
      <c r="M24" s="135"/>
      <c r="N24" s="35" t="s">
        <v>48</v>
      </c>
    </row>
    <row r="25" spans="1:14">
      <c r="A25" s="35">
        <v>10</v>
      </c>
      <c r="B25" s="123"/>
      <c r="C25" s="35" t="s">
        <v>80</v>
      </c>
      <c r="E25" s="116" t="s">
        <v>81</v>
      </c>
      <c r="F25" s="116"/>
      <c r="G25" s="116"/>
      <c r="H25" s="39">
        <v>280390</v>
      </c>
      <c r="I25" s="35">
        <v>17</v>
      </c>
      <c r="J25" s="40" t="s">
        <v>67</v>
      </c>
      <c r="K25" s="35" t="s">
        <v>222</v>
      </c>
      <c r="L25" s="35" t="s">
        <v>241</v>
      </c>
      <c r="M25" s="117">
        <v>41130</v>
      </c>
      <c r="N25" s="35" t="s">
        <v>123</v>
      </c>
    </row>
    <row r="26" spans="1:14">
      <c r="B26" s="123"/>
      <c r="C26" s="35" t="s">
        <v>45</v>
      </c>
      <c r="D26" s="35" t="s">
        <v>52</v>
      </c>
      <c r="E26" s="116" t="s">
        <v>84</v>
      </c>
      <c r="F26" s="116" t="s">
        <v>131</v>
      </c>
      <c r="G26" s="116" t="s">
        <v>132</v>
      </c>
      <c r="H26" s="39">
        <v>881762</v>
      </c>
      <c r="I26" s="35">
        <v>24</v>
      </c>
      <c r="J26" s="40" t="s">
        <v>70</v>
      </c>
      <c r="K26" s="35" t="s">
        <v>222</v>
      </c>
      <c r="M26" s="117">
        <v>41142</v>
      </c>
      <c r="N26" s="35" t="s">
        <v>133</v>
      </c>
    </row>
    <row r="27" spans="1:14">
      <c r="B27" s="123"/>
      <c r="C27" s="35" t="s">
        <v>45</v>
      </c>
      <c r="D27" s="35" t="s">
        <v>52</v>
      </c>
      <c r="E27" s="116" t="s">
        <v>85</v>
      </c>
      <c r="F27" s="136" t="s">
        <v>207</v>
      </c>
      <c r="G27" s="136"/>
      <c r="H27" s="39">
        <v>2514532</v>
      </c>
      <c r="I27" s="35">
        <v>21</v>
      </c>
      <c r="J27" s="40" t="s">
        <v>70</v>
      </c>
      <c r="K27" s="37">
        <v>41091</v>
      </c>
      <c r="L27" s="37">
        <v>41121</v>
      </c>
      <c r="M27" s="117">
        <v>41142</v>
      </c>
      <c r="N27" s="35" t="s">
        <v>86</v>
      </c>
    </row>
    <row r="28" spans="1:14">
      <c r="A28" s="35">
        <v>10</v>
      </c>
      <c r="B28" s="123"/>
      <c r="C28" s="35" t="s">
        <v>62</v>
      </c>
      <c r="D28" s="35" t="s">
        <v>52</v>
      </c>
      <c r="E28" s="116" t="s">
        <v>62</v>
      </c>
      <c r="F28" s="116">
        <v>1224565687</v>
      </c>
      <c r="G28" s="116">
        <v>3102055020</v>
      </c>
      <c r="H28" s="39">
        <v>120300</v>
      </c>
      <c r="I28" s="35">
        <v>10</v>
      </c>
      <c r="J28" s="40" t="s">
        <v>62</v>
      </c>
      <c r="L28" s="37">
        <v>41138</v>
      </c>
      <c r="M28" s="117">
        <v>41129</v>
      </c>
      <c r="N28" s="35" t="s">
        <v>58</v>
      </c>
    </row>
    <row r="29" spans="1:14">
      <c r="B29" s="123"/>
      <c r="C29" s="35" t="s">
        <v>45</v>
      </c>
      <c r="D29" s="35" t="s">
        <v>52</v>
      </c>
      <c r="E29" s="116" t="s">
        <v>235</v>
      </c>
      <c r="F29" s="116">
        <v>41362146</v>
      </c>
      <c r="G29" s="116"/>
      <c r="H29" s="39">
        <v>139898</v>
      </c>
      <c r="I29" s="35">
        <v>16</v>
      </c>
      <c r="J29" s="40" t="s">
        <v>70</v>
      </c>
      <c r="K29" s="37">
        <v>41123</v>
      </c>
      <c r="L29" s="37">
        <v>41153</v>
      </c>
      <c r="M29" s="117">
        <v>41135</v>
      </c>
      <c r="N29" s="35" t="s">
        <v>87</v>
      </c>
    </row>
    <row r="30" spans="1:14">
      <c r="B30" s="123"/>
      <c r="C30" s="35" t="s">
        <v>45</v>
      </c>
      <c r="D30" s="35" t="s">
        <v>52</v>
      </c>
      <c r="E30" s="116" t="s">
        <v>88</v>
      </c>
      <c r="F30" s="116">
        <v>10004979</v>
      </c>
      <c r="G30" s="116"/>
      <c r="H30" s="39">
        <v>320980</v>
      </c>
      <c r="I30" s="35">
        <v>15</v>
      </c>
      <c r="J30" s="40" t="s">
        <v>109</v>
      </c>
      <c r="K30" s="37">
        <v>41049</v>
      </c>
      <c r="L30" s="37">
        <v>41109</v>
      </c>
      <c r="M30" s="117">
        <v>41136</v>
      </c>
    </row>
    <row r="31" spans="1:14">
      <c r="B31" s="123"/>
      <c r="C31" s="35" t="s">
        <v>46</v>
      </c>
      <c r="D31" s="35" t="s">
        <v>52</v>
      </c>
      <c r="E31" s="116" t="s">
        <v>82</v>
      </c>
      <c r="F31" s="116">
        <v>6635280</v>
      </c>
      <c r="G31" s="116"/>
      <c r="H31" s="39">
        <v>1171465</v>
      </c>
      <c r="I31" s="35">
        <v>21</v>
      </c>
      <c r="J31" s="40" t="s">
        <v>70</v>
      </c>
      <c r="K31" s="37">
        <v>41092</v>
      </c>
      <c r="L31" s="37">
        <v>41122</v>
      </c>
      <c r="M31" s="117">
        <v>41142</v>
      </c>
      <c r="N31" s="35" t="s">
        <v>234</v>
      </c>
    </row>
    <row r="32" spans="1:14">
      <c r="A32" s="35">
        <v>15</v>
      </c>
      <c r="E32" s="116" t="s">
        <v>89</v>
      </c>
      <c r="F32" s="116"/>
      <c r="G32" s="116"/>
      <c r="I32" s="35">
        <v>15</v>
      </c>
      <c r="J32" s="40"/>
      <c r="M32" s="117"/>
      <c r="N32" s="35" t="s">
        <v>90</v>
      </c>
    </row>
    <row r="33" spans="1:14">
      <c r="A33" s="35">
        <v>20</v>
      </c>
      <c r="B33" s="123"/>
      <c r="C33" s="35" t="s">
        <v>80</v>
      </c>
      <c r="E33" s="116" t="s">
        <v>81</v>
      </c>
      <c r="F33" s="116"/>
      <c r="G33" s="116"/>
      <c r="H33" s="39">
        <v>1171750</v>
      </c>
      <c r="I33" s="35">
        <v>27</v>
      </c>
      <c r="J33" s="40" t="s">
        <v>67</v>
      </c>
      <c r="K33" s="37">
        <v>41095</v>
      </c>
      <c r="L33" s="37">
        <v>41125</v>
      </c>
      <c r="M33" s="117">
        <v>41148</v>
      </c>
      <c r="N33" s="35" t="s">
        <v>125</v>
      </c>
    </row>
    <row r="34" spans="1:14">
      <c r="A34" s="35">
        <v>22</v>
      </c>
      <c r="B34" s="184"/>
      <c r="C34" s="35" t="s">
        <v>91</v>
      </c>
      <c r="D34" s="35" t="s">
        <v>52</v>
      </c>
      <c r="E34" s="116" t="s">
        <v>92</v>
      </c>
      <c r="F34" s="116">
        <v>16977389</v>
      </c>
      <c r="G34" s="116" t="s">
        <v>138</v>
      </c>
      <c r="H34" s="39">
        <v>151132</v>
      </c>
      <c r="I34" s="35">
        <v>27</v>
      </c>
      <c r="J34" s="40" t="s">
        <v>70</v>
      </c>
      <c r="K34" s="37">
        <v>41009</v>
      </c>
      <c r="L34" s="37">
        <v>41038</v>
      </c>
      <c r="M34" s="117">
        <v>41173</v>
      </c>
      <c r="N34" s="35" t="s">
        <v>126</v>
      </c>
    </row>
    <row r="35" spans="1:14">
      <c r="A35" s="35">
        <v>29</v>
      </c>
      <c r="B35" s="123"/>
      <c r="C35" s="35" t="s">
        <v>91</v>
      </c>
      <c r="D35" s="35" t="s">
        <v>52</v>
      </c>
      <c r="E35" s="116" t="s">
        <v>92</v>
      </c>
      <c r="F35" s="116">
        <v>8949578</v>
      </c>
      <c r="G35" s="116" t="s">
        <v>137</v>
      </c>
      <c r="H35" s="39">
        <v>749216</v>
      </c>
      <c r="I35" s="35">
        <v>10</v>
      </c>
      <c r="J35" s="40" t="s">
        <v>70</v>
      </c>
      <c r="K35" s="37">
        <v>41053</v>
      </c>
      <c r="L35" s="37">
        <v>41083</v>
      </c>
      <c r="M35" s="117">
        <v>41131</v>
      </c>
      <c r="N35" s="35" t="s">
        <v>126</v>
      </c>
    </row>
    <row r="36" spans="1:14">
      <c r="A36" s="35">
        <v>30</v>
      </c>
      <c r="D36" s="35" t="s">
        <v>93</v>
      </c>
      <c r="E36" s="116" t="s">
        <v>94</v>
      </c>
      <c r="F36" s="116"/>
      <c r="G36" s="116"/>
      <c r="I36" s="35">
        <v>30</v>
      </c>
      <c r="J36" s="40"/>
      <c r="M36" s="135"/>
      <c r="N36" s="35" t="s">
        <v>95</v>
      </c>
    </row>
    <row r="37" spans="1:14">
      <c r="A37" s="35">
        <v>30</v>
      </c>
      <c r="E37" s="116" t="s">
        <v>89</v>
      </c>
      <c r="F37" s="116"/>
      <c r="G37" s="116"/>
      <c r="I37" s="35">
        <v>30</v>
      </c>
      <c r="J37" s="40"/>
      <c r="M37" s="135"/>
    </row>
    <row r="38" spans="1:14">
      <c r="B38" s="123"/>
      <c r="C38" s="35" t="s">
        <v>45</v>
      </c>
      <c r="D38" s="116" t="s">
        <v>52</v>
      </c>
      <c r="E38" s="116" t="s">
        <v>69</v>
      </c>
      <c r="F38" s="116">
        <v>7966110</v>
      </c>
      <c r="G38" s="116">
        <v>2128187</v>
      </c>
      <c r="H38" s="39">
        <v>56620</v>
      </c>
      <c r="I38" s="35">
        <v>24</v>
      </c>
      <c r="J38" s="40" t="s">
        <v>70</v>
      </c>
      <c r="K38" s="37">
        <v>41091</v>
      </c>
      <c r="L38" s="37">
        <v>41121</v>
      </c>
      <c r="M38" s="117">
        <v>41145</v>
      </c>
    </row>
    <row r="39" spans="1:14">
      <c r="A39" s="35">
        <v>28</v>
      </c>
      <c r="C39" s="35" t="s">
        <v>49</v>
      </c>
      <c r="D39" s="116" t="s">
        <v>52</v>
      </c>
      <c r="E39" s="116" t="s">
        <v>82</v>
      </c>
      <c r="F39" s="116"/>
      <c r="G39" s="116"/>
      <c r="J39" s="40"/>
      <c r="M39" s="135"/>
      <c r="N39" s="35" t="s">
        <v>128</v>
      </c>
    </row>
    <row r="40" spans="1:14">
      <c r="A40" s="35">
        <v>28</v>
      </c>
      <c r="C40" s="35" t="s">
        <v>49</v>
      </c>
      <c r="D40" s="116" t="s">
        <v>52</v>
      </c>
      <c r="E40" s="116" t="s">
        <v>62</v>
      </c>
      <c r="F40" s="116"/>
      <c r="G40" s="116"/>
      <c r="H40" s="39">
        <v>954000</v>
      </c>
      <c r="J40" s="40"/>
      <c r="M40" s="135"/>
      <c r="N40" s="35" t="s">
        <v>129</v>
      </c>
    </row>
    <row r="41" spans="1:14">
      <c r="B41" s="123"/>
      <c r="C41" s="35" t="s">
        <v>45</v>
      </c>
      <c r="D41" s="116" t="s">
        <v>52</v>
      </c>
      <c r="E41" s="116" t="s">
        <v>82</v>
      </c>
      <c r="F41" s="116">
        <v>3439042</v>
      </c>
      <c r="G41" s="116" t="s">
        <v>135</v>
      </c>
      <c r="H41" s="39">
        <v>675343</v>
      </c>
      <c r="I41" s="35">
        <v>31</v>
      </c>
      <c r="J41" s="40" t="s">
        <v>70</v>
      </c>
      <c r="K41" s="37">
        <v>41103</v>
      </c>
      <c r="L41" s="37">
        <v>41133</v>
      </c>
      <c r="M41" s="117">
        <v>41152</v>
      </c>
      <c r="N41" s="35" t="s">
        <v>136</v>
      </c>
    </row>
    <row r="42" spans="1:14" ht="12" thickBot="1">
      <c r="A42" s="35">
        <v>19</v>
      </c>
      <c r="B42" s="123"/>
      <c r="C42" s="35" t="s">
        <v>45</v>
      </c>
      <c r="D42" s="116" t="s">
        <v>52</v>
      </c>
      <c r="E42" s="116" t="s">
        <v>96</v>
      </c>
      <c r="F42" s="116"/>
      <c r="G42" s="116" t="s">
        <v>151</v>
      </c>
      <c r="H42" s="39">
        <v>581233</v>
      </c>
      <c r="I42" s="35">
        <v>22</v>
      </c>
      <c r="J42" s="40" t="s">
        <v>98</v>
      </c>
      <c r="K42" s="137" t="s">
        <v>141</v>
      </c>
      <c r="L42" s="138">
        <v>41125</v>
      </c>
      <c r="M42" s="139">
        <v>41143</v>
      </c>
    </row>
    <row r="44" spans="1:14">
      <c r="D44" s="116"/>
      <c r="G44" s="116"/>
    </row>
    <row r="45" spans="1:14">
      <c r="D45" s="116"/>
      <c r="F45" s="116"/>
      <c r="G45" s="116"/>
    </row>
    <row r="46" spans="1:14">
      <c r="F46" s="116"/>
      <c r="G46" s="116"/>
    </row>
    <row r="47" spans="1:14">
      <c r="E47" s="35" t="s">
        <v>153</v>
      </c>
      <c r="J47" s="140"/>
      <c r="K47" s="140"/>
      <c r="L47" s="140"/>
      <c r="M47" s="141"/>
      <c r="N47" s="140"/>
    </row>
    <row r="48" spans="1:14">
      <c r="A48" s="35">
        <v>30</v>
      </c>
      <c r="C48" s="35" t="s">
        <v>152</v>
      </c>
      <c r="E48" s="116" t="s">
        <v>155</v>
      </c>
      <c r="F48" s="116"/>
      <c r="G48" s="116"/>
    </row>
    <row r="49" spans="1:16">
      <c r="C49" s="116" t="s">
        <v>154</v>
      </c>
      <c r="E49" s="116"/>
      <c r="F49" s="116"/>
      <c r="G49" s="116"/>
    </row>
    <row r="50" spans="1:16">
      <c r="C50" s="116" t="s">
        <v>156</v>
      </c>
      <c r="E50" s="116"/>
      <c r="F50" s="116"/>
      <c r="G50" s="116"/>
    </row>
    <row r="51" spans="1:16">
      <c r="C51" s="116" t="s">
        <v>157</v>
      </c>
      <c r="E51" s="116"/>
      <c r="F51" s="116"/>
      <c r="G51" s="116"/>
    </row>
    <row r="53" spans="1:16">
      <c r="E53" s="116"/>
      <c r="F53" s="116"/>
      <c r="G53" s="116"/>
    </row>
    <row r="54" spans="1:16">
      <c r="E54" s="116"/>
      <c r="F54" s="116"/>
      <c r="G54" s="116"/>
    </row>
    <row r="55" spans="1:16">
      <c r="E55" s="116"/>
      <c r="F55" s="116"/>
      <c r="G55" s="116"/>
    </row>
    <row r="56" spans="1:16">
      <c r="E56" s="116"/>
      <c r="F56" s="116"/>
      <c r="G56" s="116"/>
    </row>
    <row r="57" spans="1:16">
      <c r="E57" s="116"/>
      <c r="F57" s="116"/>
      <c r="G57" s="116"/>
    </row>
    <row r="58" spans="1:16">
      <c r="E58" s="116"/>
      <c r="F58" s="116"/>
      <c r="G58" s="116"/>
    </row>
    <row r="59" spans="1:16">
      <c r="E59" s="116"/>
      <c r="F59" s="116"/>
      <c r="G59" s="116"/>
    </row>
    <row r="60" spans="1:16">
      <c r="E60" s="116"/>
      <c r="F60" s="116"/>
      <c r="G60" s="116"/>
    </row>
    <row r="61" spans="1:16">
      <c r="E61" s="116"/>
      <c r="F61" s="116"/>
      <c r="G61" s="116"/>
    </row>
    <row r="62" spans="1:16">
      <c r="E62" s="116"/>
      <c r="F62" s="116"/>
      <c r="G62" s="116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  <row r="93" spans="1:16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35"/>
      <c r="O93" s="42"/>
      <c r="P93" s="118"/>
    </row>
    <row r="94" spans="1:16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35"/>
      <c r="O94" s="42"/>
      <c r="P94" s="118"/>
    </row>
    <row r="95" spans="1:16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35"/>
      <c r="O95" s="42"/>
      <c r="P95" s="118"/>
    </row>
    <row r="96" spans="1:16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35"/>
      <c r="O96" s="42"/>
      <c r="P96" s="118"/>
    </row>
    <row r="97" spans="1:16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35"/>
      <c r="O97" s="42"/>
      <c r="P97" s="118"/>
    </row>
    <row r="98" spans="1:16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35"/>
      <c r="O98" s="42"/>
      <c r="P98" s="118"/>
    </row>
    <row r="99" spans="1:16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35"/>
      <c r="O99" s="42"/>
      <c r="P99" s="118"/>
    </row>
    <row r="100" spans="1:16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35"/>
      <c r="O100" s="42"/>
      <c r="P100" s="118"/>
    </row>
    <row r="101" spans="1:16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35"/>
      <c r="O101" s="42"/>
      <c r="P101" s="118"/>
    </row>
    <row r="102" spans="1:16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35"/>
      <c r="O102" s="42"/>
      <c r="P102" s="118"/>
    </row>
    <row r="103" spans="1:16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35"/>
      <c r="O103" s="42"/>
      <c r="P103" s="118"/>
    </row>
    <row r="104" spans="1:16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35"/>
      <c r="O104" s="42"/>
      <c r="P104" s="118"/>
    </row>
    <row r="105" spans="1:16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35"/>
      <c r="O105" s="42"/>
      <c r="P105" s="118"/>
    </row>
    <row r="106" spans="1:16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35"/>
      <c r="O106" s="42"/>
      <c r="P106" s="118"/>
    </row>
    <row r="107" spans="1:16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35"/>
      <c r="O107" s="42"/>
      <c r="P107" s="118"/>
    </row>
    <row r="108" spans="1:16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35"/>
      <c r="O108" s="42"/>
      <c r="P108" s="118"/>
    </row>
    <row r="109" spans="1:16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35"/>
      <c r="O109" s="42"/>
      <c r="P109" s="118"/>
    </row>
    <row r="110" spans="1:16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35"/>
      <c r="O110" s="42"/>
      <c r="P110" s="118"/>
    </row>
    <row r="111" spans="1:16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35"/>
      <c r="O111" s="42"/>
      <c r="P111" s="118"/>
    </row>
    <row r="112" spans="1:16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35"/>
      <c r="O112" s="42"/>
      <c r="P112" s="118"/>
    </row>
    <row r="113" spans="1:16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35"/>
      <c r="O113" s="42"/>
      <c r="P113" s="118"/>
    </row>
    <row r="114" spans="1:16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35"/>
      <c r="O114" s="42"/>
      <c r="P114" s="118"/>
    </row>
    <row r="115" spans="1:16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35"/>
      <c r="O115" s="42"/>
      <c r="P115" s="118"/>
    </row>
    <row r="116" spans="1:16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35"/>
      <c r="O116" s="42"/>
      <c r="P116" s="118"/>
    </row>
    <row r="117" spans="1:16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35"/>
      <c r="O117" s="42"/>
      <c r="P117" s="118"/>
    </row>
    <row r="118" spans="1:16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35"/>
      <c r="O118" s="42"/>
      <c r="P118" s="118"/>
    </row>
    <row r="119" spans="1:16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35"/>
      <c r="O119" s="42"/>
      <c r="P119" s="118"/>
    </row>
    <row r="120" spans="1:16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35"/>
      <c r="O120" s="42"/>
      <c r="P120" s="118"/>
    </row>
    <row r="121" spans="1:16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35"/>
      <c r="O121" s="42"/>
      <c r="P121" s="118"/>
    </row>
    <row r="122" spans="1:16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35"/>
      <c r="O122" s="42"/>
      <c r="P122" s="118"/>
    </row>
    <row r="123" spans="1:16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35"/>
      <c r="O123" s="42"/>
      <c r="P123" s="118"/>
    </row>
    <row r="124" spans="1:16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35"/>
      <c r="O124" s="42"/>
      <c r="P124" s="118"/>
    </row>
    <row r="125" spans="1:16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35"/>
      <c r="O125" s="42"/>
      <c r="P125" s="118"/>
    </row>
    <row r="126" spans="1:16" s="39" customFormat="1">
      <c r="A126" s="35"/>
      <c r="B126" s="116"/>
      <c r="C126" s="35"/>
      <c r="D126" s="35"/>
      <c r="E126" s="116"/>
      <c r="F126" s="116"/>
      <c r="G126" s="116"/>
      <c r="I126" s="35"/>
      <c r="J126" s="35"/>
      <c r="K126" s="35"/>
      <c r="L126" s="35"/>
      <c r="M126" s="35"/>
      <c r="N126" s="35"/>
      <c r="O126" s="42"/>
      <c r="P126" s="118"/>
    </row>
    <row r="127" spans="1:16" s="39" customFormat="1">
      <c r="A127" s="35"/>
      <c r="B127" s="116"/>
      <c r="C127" s="35"/>
      <c r="D127" s="35"/>
      <c r="E127" s="116"/>
      <c r="F127" s="116"/>
      <c r="G127" s="116"/>
      <c r="I127" s="35"/>
      <c r="J127" s="35"/>
      <c r="K127" s="35"/>
      <c r="L127" s="35"/>
      <c r="M127" s="35"/>
      <c r="N127" s="35"/>
      <c r="O127" s="42"/>
      <c r="P127" s="118"/>
    </row>
    <row r="128" spans="1:16" s="39" customFormat="1">
      <c r="A128" s="35"/>
      <c r="B128" s="116"/>
      <c r="C128" s="35"/>
      <c r="D128" s="35"/>
      <c r="E128" s="116"/>
      <c r="F128" s="116"/>
      <c r="G128" s="116"/>
      <c r="I128" s="35"/>
      <c r="J128" s="35"/>
      <c r="K128" s="35"/>
      <c r="L128" s="35"/>
      <c r="M128" s="35"/>
      <c r="N128" s="35"/>
      <c r="O128" s="42"/>
      <c r="P128" s="118"/>
    </row>
    <row r="129" spans="1:16" s="39" customFormat="1">
      <c r="A129" s="35"/>
      <c r="B129" s="116"/>
      <c r="C129" s="35"/>
      <c r="D129" s="35"/>
      <c r="E129" s="116"/>
      <c r="F129" s="116"/>
      <c r="G129" s="116"/>
      <c r="I129" s="35"/>
      <c r="J129" s="35"/>
      <c r="K129" s="35"/>
      <c r="L129" s="35"/>
      <c r="M129" s="35"/>
      <c r="N129" s="35"/>
      <c r="O129" s="42"/>
      <c r="P129" s="118"/>
    </row>
    <row r="130" spans="1:16" s="39" customFormat="1">
      <c r="A130" s="35"/>
      <c r="B130" s="116"/>
      <c r="C130" s="35"/>
      <c r="D130" s="35"/>
      <c r="E130" s="116"/>
      <c r="F130" s="116"/>
      <c r="G130" s="116"/>
      <c r="I130" s="35"/>
      <c r="J130" s="35"/>
      <c r="K130" s="35"/>
      <c r="L130" s="35"/>
      <c r="M130" s="35"/>
      <c r="N130" s="35"/>
      <c r="O130" s="42"/>
      <c r="P130" s="118"/>
    </row>
    <row r="131" spans="1:16" s="39" customFormat="1">
      <c r="A131" s="35"/>
      <c r="B131" s="116"/>
      <c r="C131" s="35"/>
      <c r="D131" s="35"/>
      <c r="E131" s="116"/>
      <c r="F131" s="116"/>
      <c r="G131" s="116"/>
      <c r="I131" s="35"/>
      <c r="J131" s="35"/>
      <c r="K131" s="35"/>
      <c r="L131" s="35"/>
      <c r="M131" s="35"/>
      <c r="N131" s="35"/>
      <c r="O131" s="42"/>
      <c r="P131" s="118"/>
    </row>
    <row r="132" spans="1:16" s="39" customFormat="1">
      <c r="A132" s="35"/>
      <c r="B132" s="116"/>
      <c r="C132" s="35"/>
      <c r="D132" s="35"/>
      <c r="E132" s="116"/>
      <c r="F132" s="116"/>
      <c r="G132" s="116"/>
      <c r="I132" s="35"/>
      <c r="J132" s="35"/>
      <c r="K132" s="35"/>
      <c r="L132" s="35"/>
      <c r="M132" s="35"/>
      <c r="N132" s="35"/>
      <c r="O132" s="42"/>
      <c r="P132" s="118"/>
    </row>
    <row r="133" spans="1:16" s="39" customFormat="1">
      <c r="A133" s="35"/>
      <c r="B133" s="116"/>
      <c r="C133" s="35"/>
      <c r="D133" s="35"/>
      <c r="E133" s="116"/>
      <c r="F133" s="116"/>
      <c r="G133" s="116"/>
      <c r="I133" s="35"/>
      <c r="J133" s="35"/>
      <c r="K133" s="35"/>
      <c r="L133" s="35"/>
      <c r="M133" s="35"/>
      <c r="N133" s="35"/>
      <c r="O133" s="42"/>
      <c r="P133" s="118"/>
    </row>
    <row r="134" spans="1:16" s="39" customFormat="1">
      <c r="A134" s="35"/>
      <c r="B134" s="116"/>
      <c r="C134" s="35"/>
      <c r="D134" s="35"/>
      <c r="E134" s="116"/>
      <c r="F134" s="116"/>
      <c r="G134" s="116"/>
      <c r="I134" s="35"/>
      <c r="J134" s="35"/>
      <c r="K134" s="35"/>
      <c r="L134" s="35"/>
      <c r="M134" s="35"/>
      <c r="N134" s="35"/>
      <c r="O134" s="42"/>
      <c r="P134" s="118"/>
    </row>
    <row r="135" spans="1:16" s="39" customFormat="1">
      <c r="A135" s="35"/>
      <c r="B135" s="116"/>
      <c r="C135" s="35"/>
      <c r="D135" s="35"/>
      <c r="E135" s="116"/>
      <c r="F135" s="116"/>
      <c r="G135" s="116"/>
      <c r="I135" s="35"/>
      <c r="J135" s="35"/>
      <c r="K135" s="35"/>
      <c r="L135" s="35"/>
      <c r="M135" s="35"/>
      <c r="N135" s="35"/>
      <c r="O135" s="42"/>
      <c r="P135" s="118"/>
    </row>
  </sheetData>
  <mergeCells count="1">
    <mergeCell ref="K1:L1"/>
  </mergeCells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S127"/>
  <sheetViews>
    <sheetView workbookViewId="0">
      <pane ySplit="1" topLeftCell="A2" activePane="bottomLeft" state="frozen"/>
      <selection pane="bottomLeft" activeCell="K15" sqref="K1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61">
        <v>1</v>
      </c>
      <c r="B2" s="61"/>
      <c r="C2" s="61"/>
      <c r="D2" s="61" t="s">
        <v>73</v>
      </c>
      <c r="E2" s="61" t="s">
        <v>74</v>
      </c>
      <c r="F2" s="61"/>
      <c r="G2" s="61"/>
      <c r="H2" s="119"/>
      <c r="I2" s="120"/>
      <c r="J2" s="61"/>
      <c r="K2" s="61"/>
      <c r="L2" s="121"/>
      <c r="M2" s="61" t="s">
        <v>77</v>
      </c>
      <c r="N2" s="62"/>
      <c r="O2" s="122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24">
        <v>41155</v>
      </c>
      <c r="M3" s="35" t="s">
        <v>77</v>
      </c>
    </row>
    <row r="4" spans="1:15">
      <c r="A4" s="35">
        <v>1</v>
      </c>
      <c r="B4" s="123"/>
      <c r="D4" s="35" t="s">
        <v>73</v>
      </c>
      <c r="E4" s="35" t="s">
        <v>76</v>
      </c>
      <c r="I4" s="40"/>
      <c r="K4" s="40"/>
      <c r="L4" s="180">
        <v>41155</v>
      </c>
      <c r="M4" s="35" t="s">
        <v>216</v>
      </c>
    </row>
    <row r="5" spans="1:15">
      <c r="A5" s="35">
        <v>1</v>
      </c>
      <c r="B5" s="123"/>
      <c r="C5" s="35" t="s">
        <v>264</v>
      </c>
      <c r="E5" s="116"/>
      <c r="F5" s="116"/>
      <c r="G5" s="116"/>
      <c r="I5" s="40"/>
      <c r="K5" s="40"/>
      <c r="L5" s="37">
        <v>41158</v>
      </c>
      <c r="M5" s="35" t="s">
        <v>265</v>
      </c>
    </row>
    <row r="6" spans="1:15">
      <c r="A6" s="35">
        <v>1</v>
      </c>
      <c r="B6" s="123"/>
      <c r="D6" s="35" t="s">
        <v>259</v>
      </c>
      <c r="E6" s="35" t="s">
        <v>47</v>
      </c>
      <c r="I6" s="40" t="s">
        <v>199</v>
      </c>
      <c r="K6" s="40"/>
      <c r="L6" s="180">
        <v>41155</v>
      </c>
      <c r="M6" s="35" t="s">
        <v>47</v>
      </c>
    </row>
    <row r="7" spans="1:15">
      <c r="A7" s="35">
        <v>5</v>
      </c>
      <c r="B7" s="123"/>
      <c r="D7" s="35" t="s">
        <v>56</v>
      </c>
      <c r="E7" s="35" t="s">
        <v>58</v>
      </c>
      <c r="G7" s="35">
        <v>3102055020</v>
      </c>
      <c r="H7" s="39">
        <v>600000</v>
      </c>
      <c r="I7" s="40" t="s">
        <v>64</v>
      </c>
      <c r="J7" s="35" t="s">
        <v>257</v>
      </c>
      <c r="L7" s="117">
        <v>41158</v>
      </c>
      <c r="M7" s="35" t="s">
        <v>61</v>
      </c>
    </row>
    <row r="8" spans="1:15">
      <c r="A8" s="35">
        <v>8</v>
      </c>
      <c r="B8" s="123"/>
      <c r="C8" s="35" t="s">
        <v>45</v>
      </c>
      <c r="D8" s="35" t="s">
        <v>52</v>
      </c>
      <c r="E8" s="116" t="s">
        <v>69</v>
      </c>
      <c r="F8" s="116">
        <v>1321278</v>
      </c>
      <c r="G8" s="116">
        <v>2112433</v>
      </c>
      <c r="H8" s="39">
        <v>16200</v>
      </c>
      <c r="I8" s="40" t="s">
        <v>70</v>
      </c>
      <c r="J8" s="37">
        <v>41091</v>
      </c>
      <c r="K8" s="37">
        <v>41121</v>
      </c>
      <c r="L8" s="117">
        <v>41156</v>
      </c>
    </row>
    <row r="9" spans="1:15">
      <c r="A9" s="35">
        <v>6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5569000</v>
      </c>
      <c r="I9" s="40" t="s">
        <v>65</v>
      </c>
      <c r="J9" s="37">
        <v>41112</v>
      </c>
      <c r="K9" s="37">
        <v>41142</v>
      </c>
      <c r="L9" s="117">
        <v>41158</v>
      </c>
      <c r="M9" s="35" t="s">
        <v>147</v>
      </c>
    </row>
    <row r="10" spans="1:15">
      <c r="A10" s="35">
        <v>10</v>
      </c>
      <c r="B10" s="123"/>
      <c r="C10" s="35" t="s">
        <v>45</v>
      </c>
      <c r="D10" s="35" t="s">
        <v>52</v>
      </c>
      <c r="E10" s="116" t="s">
        <v>82</v>
      </c>
      <c r="F10" s="116">
        <v>11648673</v>
      </c>
      <c r="G10" s="116"/>
      <c r="H10" s="39">
        <v>24900</v>
      </c>
      <c r="I10" s="40" t="s">
        <v>70</v>
      </c>
      <c r="J10" s="37">
        <v>41145</v>
      </c>
      <c r="K10" s="37">
        <v>41175</v>
      </c>
      <c r="L10" s="117">
        <v>41159</v>
      </c>
      <c r="M10" s="35" t="s">
        <v>117</v>
      </c>
    </row>
    <row r="11" spans="1:15">
      <c r="A11" s="35">
        <v>10</v>
      </c>
      <c r="B11" s="123"/>
      <c r="C11" s="35" t="s">
        <v>80</v>
      </c>
      <c r="D11" s="35" t="s">
        <v>80</v>
      </c>
      <c r="E11" s="116" t="s">
        <v>81</v>
      </c>
      <c r="F11" s="116" t="s">
        <v>260</v>
      </c>
      <c r="G11" s="116"/>
      <c r="H11" s="39">
        <v>549600</v>
      </c>
      <c r="I11" s="40" t="s">
        <v>67</v>
      </c>
      <c r="J11" s="35" t="s">
        <v>222</v>
      </c>
      <c r="K11" s="35" t="s">
        <v>241</v>
      </c>
      <c r="L11" s="117">
        <v>41159</v>
      </c>
      <c r="M11" s="35" t="s">
        <v>258</v>
      </c>
    </row>
    <row r="12" spans="1:15">
      <c r="A12" s="35">
        <v>10</v>
      </c>
      <c r="B12" s="123"/>
      <c r="C12" s="35" t="s">
        <v>46</v>
      </c>
      <c r="D12" s="35" t="s">
        <v>52</v>
      </c>
      <c r="E12" s="116" t="s">
        <v>82</v>
      </c>
      <c r="F12" s="116">
        <v>10859980</v>
      </c>
      <c r="G12" s="116"/>
      <c r="H12" s="39">
        <v>3388459</v>
      </c>
      <c r="I12" s="40" t="s">
        <v>70</v>
      </c>
      <c r="J12" s="37">
        <v>41114</v>
      </c>
      <c r="K12" s="37">
        <v>41144</v>
      </c>
      <c r="L12" s="117">
        <v>41162</v>
      </c>
      <c r="M12" s="35" t="s">
        <v>148</v>
      </c>
    </row>
    <row r="13" spans="1:15">
      <c r="A13" s="35">
        <v>13</v>
      </c>
      <c r="B13" s="123"/>
      <c r="C13" s="35" t="s">
        <v>46</v>
      </c>
      <c r="D13" s="35" t="s">
        <v>52</v>
      </c>
      <c r="E13" s="116" t="s">
        <v>82</v>
      </c>
      <c r="F13" s="116">
        <v>9282720</v>
      </c>
      <c r="G13" s="116"/>
      <c r="H13" s="39">
        <v>446700</v>
      </c>
      <c r="I13" s="40" t="s">
        <v>70</v>
      </c>
      <c r="J13" s="37">
        <v>41117</v>
      </c>
      <c r="K13" s="37">
        <v>41147</v>
      </c>
      <c r="L13" s="117">
        <v>41159</v>
      </c>
      <c r="M13" s="35" t="s">
        <v>233</v>
      </c>
    </row>
    <row r="14" spans="1:15">
      <c r="A14" s="35">
        <v>13</v>
      </c>
      <c r="B14" s="123"/>
      <c r="C14" s="35" t="s">
        <v>46</v>
      </c>
      <c r="D14" s="35" t="s">
        <v>52</v>
      </c>
      <c r="E14" s="116" t="s">
        <v>82</v>
      </c>
      <c r="F14" s="116">
        <v>7705686</v>
      </c>
      <c r="G14" s="116"/>
      <c r="H14" s="39">
        <v>749200</v>
      </c>
      <c r="I14" s="40" t="s">
        <v>70</v>
      </c>
      <c r="J14" s="37">
        <v>41117</v>
      </c>
      <c r="K14" s="37">
        <v>41147</v>
      </c>
      <c r="L14" s="117">
        <v>41159</v>
      </c>
      <c r="M14" s="35" t="s">
        <v>232</v>
      </c>
    </row>
    <row r="15" spans="1:15">
      <c r="A15" s="35">
        <v>10</v>
      </c>
      <c r="B15" s="123"/>
      <c r="C15" s="35" t="s">
        <v>62</v>
      </c>
      <c r="D15" s="35" t="s">
        <v>52</v>
      </c>
      <c r="E15" s="116" t="s">
        <v>62</v>
      </c>
      <c r="F15" s="116">
        <v>1224565687</v>
      </c>
      <c r="G15" s="116">
        <v>3102055020</v>
      </c>
      <c r="H15" s="39">
        <v>120300</v>
      </c>
      <c r="I15" s="40" t="s">
        <v>62</v>
      </c>
      <c r="K15" s="37">
        <v>41138</v>
      </c>
      <c r="L15" s="117">
        <v>41158</v>
      </c>
      <c r="M15" s="35" t="s">
        <v>58</v>
      </c>
    </row>
    <row r="16" spans="1:15">
      <c r="A16" s="35">
        <v>10</v>
      </c>
      <c r="B16" s="123"/>
      <c r="C16" s="35" t="s">
        <v>91</v>
      </c>
      <c r="D16" s="35" t="s">
        <v>52</v>
      </c>
      <c r="E16" s="116" t="s">
        <v>82</v>
      </c>
      <c r="F16" s="116">
        <v>8949578</v>
      </c>
      <c r="G16" s="116" t="s">
        <v>267</v>
      </c>
      <c r="H16" s="39">
        <v>746100</v>
      </c>
      <c r="I16" s="40" t="s">
        <v>70</v>
      </c>
      <c r="J16" s="37">
        <v>41114</v>
      </c>
      <c r="K16" s="37">
        <v>41144</v>
      </c>
      <c r="L16" s="117">
        <v>41159</v>
      </c>
      <c r="M16" s="35" t="s">
        <v>126</v>
      </c>
    </row>
    <row r="17" spans="1:15">
      <c r="A17" s="125">
        <v>10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742200</v>
      </c>
      <c r="I17" s="126" t="s">
        <v>79</v>
      </c>
      <c r="J17" s="35" t="s">
        <v>257</v>
      </c>
      <c r="K17" s="125"/>
      <c r="L17" s="124">
        <v>41159</v>
      </c>
      <c r="M17" s="125" t="s">
        <v>60</v>
      </c>
    </row>
    <row r="18" spans="1:15">
      <c r="A18" s="35">
        <v>17</v>
      </c>
      <c r="B18" s="123"/>
      <c r="C18" s="35" t="s">
        <v>45</v>
      </c>
      <c r="D18" s="35" t="s">
        <v>52</v>
      </c>
      <c r="E18" s="116" t="s">
        <v>235</v>
      </c>
      <c r="F18" s="116">
        <v>41362146</v>
      </c>
      <c r="G18" s="116"/>
      <c r="H18" s="39">
        <v>139898</v>
      </c>
      <c r="I18" s="40" t="s">
        <v>70</v>
      </c>
      <c r="J18" s="37">
        <v>41154</v>
      </c>
      <c r="K18" s="37">
        <v>41183</v>
      </c>
      <c r="L18" s="117">
        <v>41162</v>
      </c>
      <c r="M18" s="35" t="s">
        <v>87</v>
      </c>
    </row>
    <row r="19" spans="1:15">
      <c r="A19" s="35">
        <v>15</v>
      </c>
      <c r="B19" s="183"/>
      <c r="C19" s="35" t="s">
        <v>45</v>
      </c>
      <c r="D19" s="35" t="s">
        <v>52</v>
      </c>
      <c r="E19" s="116" t="s">
        <v>88</v>
      </c>
      <c r="F19" s="116">
        <v>10004979</v>
      </c>
      <c r="G19" s="116"/>
      <c r="H19" s="39">
        <v>320980</v>
      </c>
      <c r="I19" s="40" t="s">
        <v>109</v>
      </c>
      <c r="J19" s="37">
        <v>41049</v>
      </c>
      <c r="K19" s="37">
        <v>41109</v>
      </c>
      <c r="L19" s="117" t="s">
        <v>270</v>
      </c>
    </row>
    <row r="20" spans="1:15">
      <c r="A20" s="35">
        <v>18</v>
      </c>
      <c r="B20" s="123"/>
      <c r="C20" s="35" t="s">
        <v>46</v>
      </c>
      <c r="D20" s="35" t="s">
        <v>52</v>
      </c>
      <c r="E20" s="116" t="s">
        <v>82</v>
      </c>
      <c r="F20" s="116">
        <v>6635280</v>
      </c>
      <c r="G20" s="116"/>
      <c r="H20" s="39">
        <v>1620906</v>
      </c>
      <c r="I20" s="40" t="s">
        <v>70</v>
      </c>
      <c r="J20" s="37">
        <v>41123</v>
      </c>
      <c r="K20" s="37">
        <v>41153</v>
      </c>
      <c r="L20" s="117">
        <v>41170</v>
      </c>
      <c r="M20" s="35" t="s">
        <v>234</v>
      </c>
    </row>
    <row r="21" spans="1:15">
      <c r="A21" s="35">
        <v>20</v>
      </c>
      <c r="B21" s="123"/>
      <c r="C21" s="35" t="s">
        <v>45</v>
      </c>
      <c r="D21" s="35" t="s">
        <v>52</v>
      </c>
      <c r="E21" s="116" t="s">
        <v>85</v>
      </c>
      <c r="F21" s="136" t="s">
        <v>207</v>
      </c>
      <c r="G21" s="136"/>
      <c r="H21" s="39">
        <v>2154558</v>
      </c>
      <c r="I21" s="40" t="s">
        <v>70</v>
      </c>
      <c r="J21" s="37">
        <v>41122</v>
      </c>
      <c r="K21" s="37">
        <v>41152</v>
      </c>
      <c r="L21" s="117">
        <v>41172</v>
      </c>
      <c r="M21" s="35" t="s">
        <v>86</v>
      </c>
    </row>
    <row r="22" spans="1:15">
      <c r="A22" s="35">
        <v>24</v>
      </c>
      <c r="B22" s="123"/>
      <c r="C22" s="35" t="s">
        <v>45</v>
      </c>
      <c r="D22" s="35" t="s">
        <v>52</v>
      </c>
      <c r="E22" s="116" t="s">
        <v>84</v>
      </c>
      <c r="F22" s="116" t="s">
        <v>131</v>
      </c>
      <c r="G22" s="116" t="s">
        <v>132</v>
      </c>
      <c r="H22" s="39">
        <v>881762</v>
      </c>
      <c r="I22" s="40" t="s">
        <v>70</v>
      </c>
      <c r="J22" s="35" t="s">
        <v>241</v>
      </c>
      <c r="L22" s="117">
        <v>41176</v>
      </c>
      <c r="M22" s="35" t="s">
        <v>133</v>
      </c>
    </row>
    <row r="23" spans="1:15">
      <c r="A23" s="35">
        <v>24</v>
      </c>
      <c r="B23" s="123"/>
      <c r="C23" s="35" t="s">
        <v>45</v>
      </c>
      <c r="D23" s="116" t="s">
        <v>52</v>
      </c>
      <c r="E23" s="116" t="s">
        <v>69</v>
      </c>
      <c r="F23" s="116">
        <v>7966110</v>
      </c>
      <c r="G23" s="116">
        <v>2128187</v>
      </c>
      <c r="H23" s="39">
        <v>56620</v>
      </c>
      <c r="I23" s="40" t="s">
        <v>70</v>
      </c>
      <c r="J23" s="37">
        <v>41122</v>
      </c>
      <c r="K23" s="37">
        <v>41152</v>
      </c>
      <c r="L23" s="117">
        <v>41170</v>
      </c>
    </row>
    <row r="24" spans="1:15">
      <c r="A24" s="35">
        <v>25</v>
      </c>
      <c r="B24" s="123"/>
      <c r="C24" s="35" t="s">
        <v>45</v>
      </c>
      <c r="D24" s="116" t="s">
        <v>52</v>
      </c>
      <c r="E24" s="116" t="s">
        <v>96</v>
      </c>
      <c r="F24" s="116"/>
      <c r="G24" s="116" t="s">
        <v>151</v>
      </c>
      <c r="H24" s="39">
        <v>118000</v>
      </c>
      <c r="I24" s="40" t="s">
        <v>98</v>
      </c>
      <c r="J24" s="178" t="s">
        <v>141</v>
      </c>
      <c r="K24" s="179">
        <v>41153</v>
      </c>
      <c r="L24" s="117">
        <v>41177</v>
      </c>
    </row>
    <row r="25" spans="1:15">
      <c r="A25" s="35">
        <v>25</v>
      </c>
      <c r="B25" s="123"/>
      <c r="C25" s="35" t="s">
        <v>80</v>
      </c>
      <c r="D25" s="35" t="s">
        <v>80</v>
      </c>
      <c r="E25" s="116" t="s">
        <v>81</v>
      </c>
      <c r="F25" s="116" t="s">
        <v>261</v>
      </c>
      <c r="G25" s="116"/>
      <c r="H25" s="39">
        <v>1094500</v>
      </c>
      <c r="I25" s="40" t="s">
        <v>67</v>
      </c>
      <c r="J25" s="37">
        <v>41126</v>
      </c>
      <c r="K25" s="37">
        <v>41156</v>
      </c>
      <c r="L25" s="117">
        <v>41176</v>
      </c>
      <c r="M25" s="35" t="s">
        <v>125</v>
      </c>
    </row>
    <row r="26" spans="1:15">
      <c r="A26" s="35">
        <v>27</v>
      </c>
      <c r="B26" s="123"/>
      <c r="C26" s="35" t="s">
        <v>91</v>
      </c>
      <c r="D26" s="35" t="s">
        <v>52</v>
      </c>
      <c r="E26" s="116" t="s">
        <v>82</v>
      </c>
      <c r="F26" s="116">
        <v>16977389</v>
      </c>
      <c r="G26" s="116" t="s">
        <v>266</v>
      </c>
      <c r="H26" s="39">
        <v>1034756</v>
      </c>
      <c r="I26" s="40" t="s">
        <v>70</v>
      </c>
      <c r="J26" s="37">
        <v>41131</v>
      </c>
      <c r="K26" s="37">
        <v>41161</v>
      </c>
      <c r="L26" s="117">
        <v>41180</v>
      </c>
      <c r="M26" s="35" t="s">
        <v>126</v>
      </c>
    </row>
    <row r="27" spans="1:15">
      <c r="A27" s="116">
        <v>28</v>
      </c>
      <c r="B27" s="123"/>
      <c r="C27" s="116" t="s">
        <v>45</v>
      </c>
      <c r="D27" s="116" t="s">
        <v>52</v>
      </c>
      <c r="E27" s="116" t="s">
        <v>82</v>
      </c>
      <c r="F27" s="116">
        <v>16216790</v>
      </c>
      <c r="G27" s="116">
        <v>3138933417</v>
      </c>
      <c r="H27" s="127">
        <v>104814</v>
      </c>
      <c r="I27" s="128" t="s">
        <v>70</v>
      </c>
      <c r="J27" s="129">
        <v>41162</v>
      </c>
      <c r="K27" s="129">
        <v>41191</v>
      </c>
      <c r="L27" s="130">
        <v>41179</v>
      </c>
      <c r="M27" s="116" t="s">
        <v>130</v>
      </c>
      <c r="O27" s="131"/>
    </row>
    <row r="28" spans="1:15">
      <c r="A28" s="35">
        <v>30</v>
      </c>
      <c r="D28" s="35" t="s">
        <v>93</v>
      </c>
      <c r="E28" s="116" t="s">
        <v>94</v>
      </c>
      <c r="F28" s="116"/>
      <c r="G28" s="116"/>
      <c r="I28" s="40" t="s">
        <v>262</v>
      </c>
      <c r="L28" s="135"/>
      <c r="M28" s="35" t="s">
        <v>95</v>
      </c>
    </row>
    <row r="29" spans="1:15">
      <c r="A29" s="35">
        <v>28</v>
      </c>
      <c r="B29" s="123"/>
      <c r="C29" s="35" t="s">
        <v>45</v>
      </c>
      <c r="D29" s="116" t="s">
        <v>52</v>
      </c>
      <c r="E29" s="116" t="s">
        <v>82</v>
      </c>
      <c r="F29" s="116">
        <v>3439042</v>
      </c>
      <c r="G29" s="116" t="s">
        <v>135</v>
      </c>
      <c r="H29" s="39">
        <v>689801</v>
      </c>
      <c r="I29" s="40" t="s">
        <v>70</v>
      </c>
      <c r="J29" s="37">
        <v>41134</v>
      </c>
      <c r="K29" s="37">
        <v>41164</v>
      </c>
      <c r="L29" s="117">
        <v>41180</v>
      </c>
      <c r="M29" s="35" t="s">
        <v>136</v>
      </c>
    </row>
    <row r="30" spans="1:15">
      <c r="B30" s="123"/>
      <c r="C30" s="35" t="s">
        <v>49</v>
      </c>
      <c r="D30" s="116" t="s">
        <v>52</v>
      </c>
      <c r="E30" s="116" t="s">
        <v>82</v>
      </c>
      <c r="F30" s="116"/>
      <c r="G30" s="116"/>
      <c r="I30" s="40" t="s">
        <v>263</v>
      </c>
      <c r="L30" s="117">
        <v>41186</v>
      </c>
      <c r="M30" s="35" t="s">
        <v>128</v>
      </c>
    </row>
    <row r="31" spans="1:15">
      <c r="B31" s="123"/>
      <c r="C31" s="35" t="s">
        <v>49</v>
      </c>
      <c r="D31" s="116" t="s">
        <v>52</v>
      </c>
      <c r="E31" s="116" t="s">
        <v>62</v>
      </c>
      <c r="F31" s="116"/>
      <c r="G31" s="116"/>
      <c r="H31" s="39">
        <v>954000</v>
      </c>
      <c r="I31" s="40" t="s">
        <v>263</v>
      </c>
      <c r="L31" s="117">
        <v>41186</v>
      </c>
      <c r="M31" s="35" t="s">
        <v>129</v>
      </c>
    </row>
    <row r="32" spans="1:15">
      <c r="A32" s="35">
        <v>4</v>
      </c>
      <c r="B32" s="123"/>
      <c r="C32" s="35" t="s">
        <v>45</v>
      </c>
      <c r="D32" s="35" t="s">
        <v>52</v>
      </c>
      <c r="E32" s="116" t="s">
        <v>62</v>
      </c>
      <c r="F32" s="116">
        <v>1649519421</v>
      </c>
      <c r="G32" s="116">
        <v>3202339219</v>
      </c>
      <c r="H32" s="39">
        <v>76900</v>
      </c>
      <c r="I32" s="40" t="s">
        <v>65</v>
      </c>
      <c r="J32" s="37">
        <v>41141</v>
      </c>
      <c r="K32" s="37">
        <v>41171</v>
      </c>
      <c r="L32" s="117">
        <v>41186</v>
      </c>
      <c r="M32" s="35" t="s">
        <v>115</v>
      </c>
    </row>
    <row r="33" spans="1:19">
      <c r="A33" s="35">
        <v>1</v>
      </c>
      <c r="B33" s="123"/>
      <c r="C33" s="35" t="s">
        <v>45</v>
      </c>
      <c r="D33" s="35" t="s">
        <v>52</v>
      </c>
      <c r="E33" s="116" t="s">
        <v>66</v>
      </c>
      <c r="F33" s="116">
        <v>2339801</v>
      </c>
      <c r="G33" s="116"/>
      <c r="H33" s="39">
        <v>165280</v>
      </c>
      <c r="I33" s="40" t="s">
        <v>67</v>
      </c>
      <c r="J33" s="36">
        <v>41136</v>
      </c>
      <c r="K33" s="36">
        <v>41166</v>
      </c>
      <c r="L33" s="117">
        <v>41176</v>
      </c>
    </row>
    <row r="34" spans="1:19">
      <c r="A34" s="35">
        <v>2</v>
      </c>
      <c r="B34" s="123"/>
      <c r="C34" s="35" t="s">
        <v>45</v>
      </c>
      <c r="D34" s="35" t="s">
        <v>52</v>
      </c>
      <c r="E34" s="116" t="s">
        <v>68</v>
      </c>
      <c r="F34" s="132" t="s">
        <v>110</v>
      </c>
      <c r="G34" s="116"/>
      <c r="H34" s="39">
        <v>518550</v>
      </c>
      <c r="I34" s="40" t="s">
        <v>109</v>
      </c>
      <c r="J34" s="37">
        <v>41143</v>
      </c>
      <c r="K34" s="37">
        <v>41172</v>
      </c>
      <c r="L34" s="130">
        <v>41184</v>
      </c>
    </row>
    <row r="35" spans="1:19">
      <c r="A35" s="35">
        <v>4</v>
      </c>
      <c r="B35" s="123"/>
      <c r="C35" s="35" t="s">
        <v>45</v>
      </c>
      <c r="D35" s="35" t="s">
        <v>52</v>
      </c>
      <c r="E35" s="116" t="s">
        <v>82</v>
      </c>
      <c r="F35" s="116">
        <v>14107165</v>
      </c>
      <c r="G35" s="116">
        <v>3175124315</v>
      </c>
      <c r="H35" s="39">
        <v>24900</v>
      </c>
      <c r="I35" s="40" t="s">
        <v>70</v>
      </c>
      <c r="J35" s="37">
        <v>41169</v>
      </c>
      <c r="K35" s="37">
        <v>41198</v>
      </c>
      <c r="L35" s="130">
        <v>41186</v>
      </c>
      <c r="M35" s="35" t="s">
        <v>118</v>
      </c>
    </row>
    <row r="36" spans="1:19">
      <c r="A36" s="35">
        <v>5</v>
      </c>
      <c r="B36" s="123"/>
      <c r="C36" s="35" t="s">
        <v>45</v>
      </c>
      <c r="D36" s="35" t="s">
        <v>52</v>
      </c>
      <c r="E36" s="116" t="s">
        <v>71</v>
      </c>
      <c r="F36" s="116">
        <v>8040856503</v>
      </c>
      <c r="G36" s="116"/>
      <c r="H36" s="39">
        <v>144207</v>
      </c>
      <c r="I36" s="40" t="s">
        <v>239</v>
      </c>
      <c r="J36" s="178" t="s">
        <v>146</v>
      </c>
      <c r="K36" s="179">
        <v>41172</v>
      </c>
      <c r="L36" s="117">
        <v>41187</v>
      </c>
    </row>
    <row r="37" spans="1:19">
      <c r="A37" s="35">
        <v>5</v>
      </c>
      <c r="B37" s="123"/>
      <c r="C37" s="35" t="s">
        <v>45</v>
      </c>
      <c r="D37" s="35" t="s">
        <v>52</v>
      </c>
      <c r="E37" s="116" t="s">
        <v>69</v>
      </c>
      <c r="F37" s="116">
        <v>1321278</v>
      </c>
      <c r="G37" s="116">
        <v>2112433</v>
      </c>
      <c r="H37" s="39">
        <v>17900</v>
      </c>
      <c r="I37" s="40" t="s">
        <v>70</v>
      </c>
      <c r="J37" s="37">
        <v>41122</v>
      </c>
      <c r="K37" s="37">
        <v>41152</v>
      </c>
      <c r="L37" s="117">
        <v>41186</v>
      </c>
    </row>
    <row r="39" spans="1:19">
      <c r="E39" s="35" t="s">
        <v>153</v>
      </c>
      <c r="I39" s="140"/>
      <c r="J39" s="140"/>
      <c r="K39" s="140"/>
      <c r="L39" s="141"/>
      <c r="M39" s="140"/>
    </row>
    <row r="40" spans="1:19">
      <c r="C40" s="35" t="s">
        <v>152</v>
      </c>
      <c r="E40" s="116" t="s">
        <v>155</v>
      </c>
      <c r="F40" s="116"/>
      <c r="G40" s="116"/>
    </row>
    <row r="41" spans="1:19">
      <c r="C41" s="116" t="s">
        <v>154</v>
      </c>
      <c r="E41" s="116"/>
      <c r="F41" s="116"/>
      <c r="G41" s="116"/>
    </row>
    <row r="42" spans="1:19">
      <c r="C42" s="116" t="s">
        <v>156</v>
      </c>
      <c r="E42" s="116"/>
      <c r="F42" s="116"/>
      <c r="G42" s="116"/>
    </row>
    <row r="43" spans="1:19">
      <c r="C43" s="116" t="s">
        <v>157</v>
      </c>
      <c r="E43" s="116"/>
      <c r="F43" s="116"/>
      <c r="G43" s="116"/>
    </row>
    <row r="45" spans="1:19">
      <c r="A45" s="61">
        <v>8</v>
      </c>
      <c r="B45" s="61"/>
      <c r="C45" s="61" t="s">
        <v>45</v>
      </c>
      <c r="D45" s="61" t="s">
        <v>52</v>
      </c>
      <c r="E45" s="61" t="s">
        <v>69</v>
      </c>
      <c r="F45" s="61">
        <v>7567034</v>
      </c>
      <c r="G45" s="61">
        <v>3454935</v>
      </c>
      <c r="H45" s="119">
        <v>16200</v>
      </c>
      <c r="I45" s="181" t="s">
        <v>70</v>
      </c>
      <c r="J45" s="133">
        <v>41061</v>
      </c>
      <c r="K45" s="182">
        <v>41090</v>
      </c>
      <c r="L45" s="182"/>
      <c r="M45" s="61" t="s">
        <v>218</v>
      </c>
      <c r="N45" s="62" t="s">
        <v>219</v>
      </c>
      <c r="O45" s="63">
        <v>41074</v>
      </c>
      <c r="P45" s="108" t="s">
        <v>250</v>
      </c>
      <c r="Q45" s="108"/>
      <c r="R45" s="108" t="s">
        <v>251</v>
      </c>
      <c r="S45" s="108"/>
    </row>
    <row r="46" spans="1:19">
      <c r="A46" s="61">
        <v>8</v>
      </c>
      <c r="B46" s="61"/>
      <c r="C46" s="61" t="s">
        <v>45</v>
      </c>
      <c r="D46" s="61" t="s">
        <v>52</v>
      </c>
      <c r="E46" s="61" t="s">
        <v>69</v>
      </c>
      <c r="F46" s="61">
        <v>7567033</v>
      </c>
      <c r="G46" s="61">
        <v>3454941</v>
      </c>
      <c r="H46" s="119">
        <v>16200</v>
      </c>
      <c r="I46" s="181" t="s">
        <v>70</v>
      </c>
      <c r="J46" s="133">
        <v>41061</v>
      </c>
      <c r="K46" s="182">
        <v>41090</v>
      </c>
      <c r="L46" s="182"/>
      <c r="M46" s="61" t="s">
        <v>220</v>
      </c>
      <c r="N46" s="62" t="s">
        <v>221</v>
      </c>
      <c r="O46" s="63">
        <v>41074</v>
      </c>
      <c r="P46" s="108" t="s">
        <v>250</v>
      </c>
      <c r="Q46" s="108"/>
      <c r="R46" s="108" t="s">
        <v>252</v>
      </c>
      <c r="S46" s="108"/>
    </row>
    <row r="47" spans="1:19">
      <c r="E47" s="116" t="s">
        <v>83</v>
      </c>
      <c r="F47" s="116"/>
      <c r="G47" s="116"/>
      <c r="I47" s="140"/>
      <c r="K47" s="140"/>
      <c r="L47" s="140"/>
      <c r="M47" s="35" t="s">
        <v>48</v>
      </c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>
      <c r="E52" s="116"/>
      <c r="F52" s="116"/>
      <c r="G52" s="116"/>
    </row>
    <row r="53" spans="1:15">
      <c r="E53" s="116"/>
      <c r="F53" s="116"/>
      <c r="G53" s="116"/>
    </row>
    <row r="54" spans="1:15">
      <c r="E54" s="116"/>
      <c r="F54" s="116"/>
      <c r="G54" s="116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  <row r="126" spans="1:15" s="39" customFormat="1">
      <c r="A126" s="35"/>
      <c r="B126" s="116"/>
      <c r="C126" s="35"/>
      <c r="D126" s="35"/>
      <c r="E126" s="116"/>
      <c r="F126" s="116"/>
      <c r="G126" s="116"/>
      <c r="I126" s="35"/>
      <c r="J126" s="35"/>
      <c r="K126" s="35"/>
      <c r="L126" s="35"/>
      <c r="M126" s="35"/>
      <c r="N126" s="42"/>
      <c r="O126" s="118"/>
    </row>
    <row r="127" spans="1:15" s="39" customFormat="1">
      <c r="A127" s="35"/>
      <c r="B127" s="116"/>
      <c r="C127" s="35"/>
      <c r="D127" s="35"/>
      <c r="E127" s="116"/>
      <c r="F127" s="116"/>
      <c r="G127" s="116"/>
      <c r="I127" s="35"/>
      <c r="J127" s="35"/>
      <c r="K127" s="35"/>
      <c r="L127" s="35"/>
      <c r="M127" s="35"/>
      <c r="N127" s="42"/>
      <c r="O127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S126"/>
  <sheetViews>
    <sheetView workbookViewId="0">
      <pane ySplit="1" topLeftCell="A2" activePane="bottomLeft" state="frozen"/>
      <selection pane="bottomLeft" activeCell="A8" sqref="A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61">
        <v>1</v>
      </c>
      <c r="B2" s="61"/>
      <c r="C2" s="61"/>
      <c r="D2" s="61" t="s">
        <v>73</v>
      </c>
      <c r="E2" s="61" t="s">
        <v>74</v>
      </c>
      <c r="F2" s="61"/>
      <c r="G2" s="61"/>
      <c r="H2" s="119"/>
      <c r="I2" s="120"/>
      <c r="J2" s="61"/>
      <c r="K2" s="61"/>
      <c r="L2" s="121"/>
      <c r="M2" s="61" t="s">
        <v>77</v>
      </c>
      <c r="N2" s="62"/>
      <c r="O2" s="122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24">
        <v>41183</v>
      </c>
      <c r="M3" s="35" t="s">
        <v>77</v>
      </c>
    </row>
    <row r="4" spans="1:15">
      <c r="A4" s="35">
        <v>1</v>
      </c>
      <c r="B4" s="123"/>
      <c r="D4" s="35" t="s">
        <v>73</v>
      </c>
      <c r="E4" s="35" t="s">
        <v>76</v>
      </c>
      <c r="I4" s="40"/>
      <c r="K4" s="40"/>
      <c r="L4" s="180">
        <v>41183</v>
      </c>
      <c r="M4" s="35" t="s">
        <v>216</v>
      </c>
    </row>
    <row r="5" spans="1:15">
      <c r="A5" s="35">
        <v>1</v>
      </c>
      <c r="B5" s="123"/>
      <c r="C5" s="35" t="s">
        <v>264</v>
      </c>
      <c r="E5" s="116"/>
      <c r="F5" s="116"/>
      <c r="G5" s="116"/>
      <c r="I5" s="40"/>
      <c r="K5" s="40"/>
      <c r="L5" s="117">
        <v>41184</v>
      </c>
      <c r="M5" s="35" t="s">
        <v>265</v>
      </c>
    </row>
    <row r="6" spans="1:15">
      <c r="A6" s="35">
        <v>1</v>
      </c>
      <c r="B6" s="123"/>
      <c r="D6" s="35" t="s">
        <v>259</v>
      </c>
      <c r="E6" s="35" t="s">
        <v>47</v>
      </c>
      <c r="I6" s="40" t="s">
        <v>199</v>
      </c>
      <c r="K6" s="40"/>
      <c r="L6" s="180">
        <v>41183</v>
      </c>
      <c r="M6" s="35" t="s">
        <v>47</v>
      </c>
    </row>
    <row r="7" spans="1:15">
      <c r="A7" s="35">
        <v>5</v>
      </c>
      <c r="B7" s="123"/>
      <c r="D7" s="35" t="s">
        <v>56</v>
      </c>
      <c r="E7" s="35" t="s">
        <v>58</v>
      </c>
      <c r="G7" s="35">
        <v>3102055020</v>
      </c>
      <c r="H7" s="39">
        <v>600000</v>
      </c>
      <c r="I7" s="40" t="s">
        <v>64</v>
      </c>
      <c r="J7" s="35" t="s">
        <v>273</v>
      </c>
      <c r="L7" s="117">
        <v>41187</v>
      </c>
      <c r="M7" s="35" t="s">
        <v>61</v>
      </c>
    </row>
    <row r="8" spans="1:15">
      <c r="A8" s="35">
        <v>5</v>
      </c>
      <c r="B8" s="123"/>
      <c r="C8" s="35" t="s">
        <v>46</v>
      </c>
      <c r="D8" s="35" t="s">
        <v>52</v>
      </c>
      <c r="E8" s="116" t="s">
        <v>62</v>
      </c>
      <c r="F8" s="116">
        <v>8218644485</v>
      </c>
      <c r="G8" s="116"/>
      <c r="H8" s="39">
        <v>5569271</v>
      </c>
      <c r="I8" s="40" t="s">
        <v>65</v>
      </c>
      <c r="J8" s="37">
        <v>41143</v>
      </c>
      <c r="K8" s="37">
        <v>41173</v>
      </c>
      <c r="L8" s="117">
        <v>41186</v>
      </c>
      <c r="M8" s="35" t="s">
        <v>147</v>
      </c>
    </row>
    <row r="9" spans="1:15">
      <c r="A9" s="35">
        <v>10</v>
      </c>
      <c r="B9" s="123"/>
      <c r="C9" s="35" t="s">
        <v>45</v>
      </c>
      <c r="D9" s="35" t="s">
        <v>52</v>
      </c>
      <c r="E9" s="116" t="s">
        <v>82</v>
      </c>
      <c r="F9" s="116">
        <v>11648673</v>
      </c>
      <c r="G9" s="116"/>
      <c r="H9" s="39">
        <v>24895</v>
      </c>
      <c r="I9" s="40" t="s">
        <v>70</v>
      </c>
      <c r="J9" s="37">
        <v>41176</v>
      </c>
      <c r="K9" s="37">
        <v>41205</v>
      </c>
      <c r="L9" s="117">
        <v>41186</v>
      </c>
      <c r="M9" s="35" t="s">
        <v>117</v>
      </c>
    </row>
    <row r="10" spans="1:15">
      <c r="A10" s="35">
        <v>9</v>
      </c>
      <c r="B10" s="123"/>
      <c r="C10" s="35" t="s">
        <v>80</v>
      </c>
      <c r="D10" s="35" t="s">
        <v>80</v>
      </c>
      <c r="E10" s="116" t="s">
        <v>81</v>
      </c>
      <c r="F10" s="116" t="s">
        <v>260</v>
      </c>
      <c r="G10" s="116"/>
      <c r="H10" s="39">
        <v>567903</v>
      </c>
      <c r="I10" s="40" t="s">
        <v>67</v>
      </c>
      <c r="J10" s="35" t="s">
        <v>241</v>
      </c>
      <c r="K10" s="35" t="s">
        <v>257</v>
      </c>
      <c r="L10" s="117">
        <v>41191</v>
      </c>
      <c r="M10" s="35" t="s">
        <v>258</v>
      </c>
    </row>
    <row r="11" spans="1:15">
      <c r="A11" s="35">
        <v>10</v>
      </c>
      <c r="B11" s="123"/>
      <c r="C11" s="35" t="s">
        <v>46</v>
      </c>
      <c r="D11" s="35" t="s">
        <v>52</v>
      </c>
      <c r="E11" s="116" t="s">
        <v>82</v>
      </c>
      <c r="F11" s="116">
        <v>10859980</v>
      </c>
      <c r="G11" s="116"/>
      <c r="H11" s="39">
        <v>3407956</v>
      </c>
      <c r="I11" s="40" t="s">
        <v>70</v>
      </c>
      <c r="J11" s="37">
        <v>41145</v>
      </c>
      <c r="K11" s="37">
        <v>41175</v>
      </c>
      <c r="L11" s="117">
        <v>41192</v>
      </c>
      <c r="M11" s="35" t="s">
        <v>148</v>
      </c>
    </row>
    <row r="12" spans="1:15">
      <c r="A12" s="35">
        <v>16</v>
      </c>
      <c r="B12" s="123"/>
      <c r="C12" s="35" t="s">
        <v>46</v>
      </c>
      <c r="D12" s="35" t="s">
        <v>52</v>
      </c>
      <c r="E12" s="116" t="s">
        <v>82</v>
      </c>
      <c r="F12" s="116">
        <v>9282720</v>
      </c>
      <c r="G12" s="116"/>
      <c r="H12" s="39">
        <v>446408</v>
      </c>
      <c r="I12" s="40" t="s">
        <v>70</v>
      </c>
      <c r="J12" s="37">
        <v>41148</v>
      </c>
      <c r="K12" s="37">
        <v>41178</v>
      </c>
      <c r="L12" s="117">
        <v>41186</v>
      </c>
      <c r="M12" s="35" t="s">
        <v>233</v>
      </c>
    </row>
    <row r="13" spans="1:15">
      <c r="A13" s="35">
        <v>16</v>
      </c>
      <c r="B13" s="123"/>
      <c r="C13" s="35" t="s">
        <v>46</v>
      </c>
      <c r="D13" s="35" t="s">
        <v>52</v>
      </c>
      <c r="E13" s="116" t="s">
        <v>82</v>
      </c>
      <c r="F13" s="116">
        <v>7705686</v>
      </c>
      <c r="G13" s="116"/>
      <c r="H13" s="39">
        <v>757476</v>
      </c>
      <c r="I13" s="40" t="s">
        <v>70</v>
      </c>
      <c r="J13" s="37">
        <v>41148</v>
      </c>
      <c r="K13" s="37">
        <v>41178</v>
      </c>
      <c r="L13" s="117">
        <v>41198</v>
      </c>
      <c r="M13" s="35" t="s">
        <v>232</v>
      </c>
    </row>
    <row r="14" spans="1:15">
      <c r="A14" s="35">
        <v>10</v>
      </c>
      <c r="B14" s="123"/>
      <c r="C14" s="35" t="s">
        <v>62</v>
      </c>
      <c r="D14" s="35" t="s">
        <v>52</v>
      </c>
      <c r="E14" s="116" t="s">
        <v>62</v>
      </c>
      <c r="F14" s="116">
        <v>1224565687</v>
      </c>
      <c r="G14" s="116">
        <v>3102055020</v>
      </c>
      <c r="H14" s="39">
        <v>120000</v>
      </c>
      <c r="I14" s="40" t="s">
        <v>62</v>
      </c>
      <c r="K14" s="37">
        <v>41169</v>
      </c>
      <c r="L14" s="117">
        <v>41191</v>
      </c>
      <c r="M14" s="35" t="s">
        <v>58</v>
      </c>
    </row>
    <row r="15" spans="1:15">
      <c r="A15" s="35">
        <v>10</v>
      </c>
      <c r="B15" s="123"/>
      <c r="C15" s="35" t="s">
        <v>91</v>
      </c>
      <c r="D15" s="35" t="s">
        <v>52</v>
      </c>
      <c r="E15" s="116" t="s">
        <v>82</v>
      </c>
      <c r="F15" s="116">
        <v>8949578</v>
      </c>
      <c r="G15" s="116" t="s">
        <v>267</v>
      </c>
      <c r="H15" s="39">
        <v>749822</v>
      </c>
      <c r="I15" s="40" t="s">
        <v>70</v>
      </c>
      <c r="J15" s="37">
        <v>41145</v>
      </c>
      <c r="K15" s="37">
        <v>41175</v>
      </c>
      <c r="L15" s="117">
        <v>41186</v>
      </c>
      <c r="M15" s="35" t="s">
        <v>126</v>
      </c>
    </row>
    <row r="16" spans="1:15">
      <c r="A16" s="125">
        <v>8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742200</v>
      </c>
      <c r="I16" s="126" t="s">
        <v>79</v>
      </c>
      <c r="J16" s="35" t="s">
        <v>273</v>
      </c>
      <c r="K16" s="125"/>
      <c r="L16" s="124">
        <v>41190</v>
      </c>
      <c r="M16" s="125" t="s">
        <v>60</v>
      </c>
    </row>
    <row r="17" spans="1:15">
      <c r="A17" s="35">
        <v>16</v>
      </c>
      <c r="B17" s="123"/>
      <c r="C17" s="35" t="s">
        <v>45</v>
      </c>
      <c r="D17" s="35" t="s">
        <v>52</v>
      </c>
      <c r="E17" s="116" t="s">
        <v>235</v>
      </c>
      <c r="F17" s="116">
        <v>41362146</v>
      </c>
      <c r="G17" s="116"/>
      <c r="H17" s="39">
        <v>139898</v>
      </c>
      <c r="I17" s="40" t="s">
        <v>70</v>
      </c>
      <c r="J17" s="37">
        <v>41184</v>
      </c>
      <c r="K17" s="37">
        <v>41214</v>
      </c>
      <c r="L17" s="117">
        <v>41198</v>
      </c>
      <c r="M17" s="35" t="s">
        <v>87</v>
      </c>
    </row>
    <row r="18" spans="1:15">
      <c r="A18" s="35">
        <v>12</v>
      </c>
      <c r="B18" s="123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302560</v>
      </c>
      <c r="I18" s="40" t="s">
        <v>109</v>
      </c>
      <c r="J18" s="37">
        <v>41110</v>
      </c>
      <c r="K18" s="37">
        <v>41169</v>
      </c>
      <c r="L18" s="117">
        <v>41194</v>
      </c>
    </row>
    <row r="19" spans="1:15">
      <c r="A19" s="35">
        <v>19</v>
      </c>
      <c r="B19" s="123"/>
      <c r="C19" s="35" t="s">
        <v>46</v>
      </c>
      <c r="D19" s="35" t="s">
        <v>52</v>
      </c>
      <c r="E19" s="116" t="s">
        <v>82</v>
      </c>
      <c r="F19" s="116">
        <v>6635280</v>
      </c>
      <c r="G19" s="116"/>
      <c r="H19" s="39">
        <v>1030199</v>
      </c>
      <c r="I19" s="40" t="s">
        <v>70</v>
      </c>
      <c r="J19" s="37">
        <v>41154</v>
      </c>
      <c r="K19" s="37">
        <v>41183</v>
      </c>
      <c r="L19" s="117">
        <v>41201</v>
      </c>
      <c r="M19" s="35" t="s">
        <v>234</v>
      </c>
    </row>
    <row r="20" spans="1:15">
      <c r="A20" s="35">
        <v>22</v>
      </c>
      <c r="B20" s="123"/>
      <c r="C20" s="35" t="s">
        <v>45</v>
      </c>
      <c r="D20" s="35" t="s">
        <v>52</v>
      </c>
      <c r="E20" s="116" t="s">
        <v>85</v>
      </c>
      <c r="F20" s="136" t="s">
        <v>207</v>
      </c>
      <c r="G20" s="136"/>
      <c r="H20" s="39">
        <v>1431137</v>
      </c>
      <c r="I20" s="40" t="s">
        <v>70</v>
      </c>
      <c r="J20" s="37">
        <v>41153</v>
      </c>
      <c r="K20" s="37">
        <v>41182</v>
      </c>
      <c r="L20" s="117">
        <v>41204</v>
      </c>
      <c r="M20" s="35" t="s">
        <v>86</v>
      </c>
    </row>
    <row r="21" spans="1:15">
      <c r="A21" s="35">
        <v>23</v>
      </c>
      <c r="B21" s="123"/>
      <c r="C21" s="35" t="s">
        <v>45</v>
      </c>
      <c r="D21" s="35" t="s">
        <v>52</v>
      </c>
      <c r="E21" s="116" t="s">
        <v>84</v>
      </c>
      <c r="F21" s="116" t="s">
        <v>131</v>
      </c>
      <c r="G21" s="116" t="s">
        <v>132</v>
      </c>
      <c r="H21" s="39">
        <v>881762</v>
      </c>
      <c r="I21" s="40" t="s">
        <v>70</v>
      </c>
      <c r="J21" s="35" t="s">
        <v>257</v>
      </c>
      <c r="L21" s="117">
        <v>41205</v>
      </c>
      <c r="M21" s="35" t="s">
        <v>133</v>
      </c>
    </row>
    <row r="22" spans="1:15">
      <c r="A22" s="35">
        <v>25</v>
      </c>
      <c r="B22" s="123"/>
      <c r="C22" s="35" t="s">
        <v>45</v>
      </c>
      <c r="D22" s="116" t="s">
        <v>52</v>
      </c>
      <c r="E22" s="116" t="s">
        <v>69</v>
      </c>
      <c r="F22" s="116">
        <v>7966110</v>
      </c>
      <c r="G22" s="116">
        <v>2128187</v>
      </c>
      <c r="H22" s="39">
        <v>56620</v>
      </c>
      <c r="I22" s="40" t="s">
        <v>70</v>
      </c>
      <c r="J22" s="37">
        <v>41153</v>
      </c>
      <c r="K22" s="37">
        <v>41182</v>
      </c>
      <c r="L22" s="117">
        <v>41205</v>
      </c>
    </row>
    <row r="23" spans="1:15">
      <c r="A23" s="35">
        <v>25</v>
      </c>
      <c r="B23" s="123"/>
      <c r="C23" s="35" t="s">
        <v>45</v>
      </c>
      <c r="D23" s="116" t="s">
        <v>52</v>
      </c>
      <c r="E23" s="116" t="s">
        <v>96</v>
      </c>
      <c r="F23" s="116"/>
      <c r="G23" s="116" t="s">
        <v>151</v>
      </c>
      <c r="H23" s="39">
        <v>1389200</v>
      </c>
      <c r="I23" s="40" t="s">
        <v>98</v>
      </c>
      <c r="J23" s="178" t="s">
        <v>141</v>
      </c>
      <c r="K23" s="179">
        <v>41188</v>
      </c>
      <c r="L23" s="117">
        <v>41211</v>
      </c>
    </row>
    <row r="24" spans="1:15">
      <c r="A24" s="35">
        <v>26</v>
      </c>
      <c r="B24" s="123"/>
      <c r="C24" s="35" t="s">
        <v>80</v>
      </c>
      <c r="D24" s="35" t="s">
        <v>80</v>
      </c>
      <c r="E24" s="116" t="s">
        <v>81</v>
      </c>
      <c r="F24" s="116" t="s">
        <v>261</v>
      </c>
      <c r="G24" s="116"/>
      <c r="H24" s="39">
        <v>1131115</v>
      </c>
      <c r="I24" s="40" t="s">
        <v>67</v>
      </c>
      <c r="J24" s="37">
        <v>41157</v>
      </c>
      <c r="K24" s="37">
        <v>41186</v>
      </c>
      <c r="L24" s="117">
        <v>41206</v>
      </c>
      <c r="M24" s="35" t="s">
        <v>125</v>
      </c>
    </row>
    <row r="25" spans="1:15">
      <c r="A25" s="35">
        <v>27</v>
      </c>
      <c r="B25" s="123"/>
      <c r="C25" s="35" t="s">
        <v>91</v>
      </c>
      <c r="D25" s="35" t="s">
        <v>52</v>
      </c>
      <c r="E25" s="116" t="s">
        <v>82</v>
      </c>
      <c r="F25" s="116">
        <v>16977389</v>
      </c>
      <c r="G25" s="116" t="s">
        <v>266</v>
      </c>
      <c r="H25" s="39">
        <v>952100</v>
      </c>
      <c r="I25" s="40" t="s">
        <v>70</v>
      </c>
      <c r="J25" s="37">
        <v>41009</v>
      </c>
      <c r="K25" s="37">
        <v>41038</v>
      </c>
      <c r="L25" s="117">
        <v>41215</v>
      </c>
      <c r="M25" s="35" t="s">
        <v>126</v>
      </c>
    </row>
    <row r="26" spans="1:15">
      <c r="A26" s="116">
        <v>28</v>
      </c>
      <c r="B26" s="123"/>
      <c r="C26" s="116" t="s">
        <v>45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105000</v>
      </c>
      <c r="I26" s="128" t="s">
        <v>70</v>
      </c>
      <c r="J26" s="129">
        <v>41192</v>
      </c>
      <c r="K26" s="129">
        <v>41222</v>
      </c>
      <c r="L26" s="130">
        <v>41211</v>
      </c>
      <c r="M26" s="116" t="s">
        <v>130</v>
      </c>
      <c r="O26" s="131"/>
    </row>
    <row r="27" spans="1:15">
      <c r="A27" s="61">
        <v>30</v>
      </c>
      <c r="B27" s="61"/>
      <c r="C27" s="61"/>
      <c r="D27" s="61" t="s">
        <v>93</v>
      </c>
      <c r="E27" s="61" t="s">
        <v>94</v>
      </c>
      <c r="F27" s="61"/>
      <c r="G27" s="61"/>
      <c r="H27" s="119"/>
      <c r="I27" s="120" t="s">
        <v>262</v>
      </c>
      <c r="J27" s="61"/>
      <c r="K27" s="61"/>
      <c r="L27" s="199"/>
      <c r="M27" s="61" t="s">
        <v>95</v>
      </c>
      <c r="N27" s="62"/>
    </row>
    <row r="28" spans="1:15">
      <c r="A28" s="35">
        <v>29</v>
      </c>
      <c r="B28" s="123"/>
      <c r="C28" s="35" t="s">
        <v>45</v>
      </c>
      <c r="D28" s="116" t="s">
        <v>52</v>
      </c>
      <c r="E28" s="116" t="s">
        <v>82</v>
      </c>
      <c r="F28" s="116">
        <v>3439042</v>
      </c>
      <c r="G28" s="116" t="s">
        <v>135</v>
      </c>
      <c r="H28" s="39">
        <v>682141</v>
      </c>
      <c r="I28" s="40" t="s">
        <v>70</v>
      </c>
      <c r="J28" s="37">
        <v>41165</v>
      </c>
      <c r="K28" s="37">
        <v>41194</v>
      </c>
      <c r="L28" s="117">
        <v>41211</v>
      </c>
      <c r="M28" s="35" t="s">
        <v>136</v>
      </c>
    </row>
    <row r="29" spans="1:15">
      <c r="B29" s="134"/>
      <c r="C29" s="35" t="s">
        <v>49</v>
      </c>
      <c r="D29" s="116" t="s">
        <v>52</v>
      </c>
      <c r="E29" s="116" t="s">
        <v>82</v>
      </c>
      <c r="F29" s="116"/>
      <c r="G29" s="116"/>
      <c r="H29" s="39">
        <v>601642</v>
      </c>
      <c r="I29" s="40" t="s">
        <v>263</v>
      </c>
      <c r="L29" s="135"/>
      <c r="M29" s="35" t="s">
        <v>128</v>
      </c>
    </row>
    <row r="30" spans="1:15">
      <c r="B30" s="134"/>
      <c r="C30" s="35" t="s">
        <v>49</v>
      </c>
      <c r="D30" s="116" t="s">
        <v>52</v>
      </c>
      <c r="E30" s="116" t="s">
        <v>62</v>
      </c>
      <c r="F30" s="116"/>
      <c r="G30" s="116"/>
      <c r="H30" s="39">
        <v>3980106</v>
      </c>
      <c r="I30" s="40" t="s">
        <v>263</v>
      </c>
      <c r="L30" s="135"/>
      <c r="M30" s="35" t="s">
        <v>297</v>
      </c>
    </row>
    <row r="31" spans="1:15">
      <c r="A31" s="35">
        <v>6</v>
      </c>
      <c r="B31" s="123"/>
      <c r="C31" s="35" t="s">
        <v>45</v>
      </c>
      <c r="D31" s="35" t="s">
        <v>52</v>
      </c>
      <c r="E31" s="116" t="s">
        <v>62</v>
      </c>
      <c r="F31" s="116">
        <v>1649519421</v>
      </c>
      <c r="G31" s="116">
        <v>3202339219</v>
      </c>
      <c r="H31" s="39">
        <v>77412</v>
      </c>
      <c r="I31" s="40" t="s">
        <v>65</v>
      </c>
      <c r="J31" s="37">
        <v>41172</v>
      </c>
      <c r="K31" s="37">
        <v>41201</v>
      </c>
      <c r="L31" s="117">
        <v>41219</v>
      </c>
      <c r="M31" s="35" t="s">
        <v>115</v>
      </c>
    </row>
    <row r="32" spans="1:15">
      <c r="A32" s="35">
        <v>31</v>
      </c>
      <c r="B32" s="123"/>
      <c r="C32" s="35" t="s">
        <v>45</v>
      </c>
      <c r="D32" s="35" t="s">
        <v>52</v>
      </c>
      <c r="E32" s="116" t="s">
        <v>66</v>
      </c>
      <c r="F32" s="116">
        <v>2339801</v>
      </c>
      <c r="G32" s="116"/>
      <c r="H32" s="39">
        <v>64040</v>
      </c>
      <c r="I32" s="40" t="s">
        <v>67</v>
      </c>
      <c r="J32" s="36">
        <v>41166</v>
      </c>
      <c r="K32" s="36">
        <v>41195</v>
      </c>
      <c r="L32" s="117">
        <v>41213</v>
      </c>
    </row>
    <row r="33" spans="1:19">
      <c r="A33" s="35">
        <v>2</v>
      </c>
      <c r="B33" s="123"/>
      <c r="C33" s="35" t="s">
        <v>45</v>
      </c>
      <c r="D33" s="35" t="s">
        <v>52</v>
      </c>
      <c r="E33" s="116" t="s">
        <v>68</v>
      </c>
      <c r="F33" s="132" t="s">
        <v>110</v>
      </c>
      <c r="G33" s="116"/>
      <c r="H33" s="39">
        <v>558000</v>
      </c>
      <c r="I33" s="40" t="s">
        <v>109</v>
      </c>
      <c r="J33" s="37">
        <v>41172</v>
      </c>
      <c r="K33" s="37">
        <v>41205</v>
      </c>
      <c r="L33" s="130">
        <v>41214</v>
      </c>
    </row>
    <row r="34" spans="1:19">
      <c r="A34" s="35">
        <v>1</v>
      </c>
      <c r="B34" s="123"/>
      <c r="C34" s="35" t="s">
        <v>45</v>
      </c>
      <c r="D34" s="35" t="s">
        <v>52</v>
      </c>
      <c r="E34" s="116" t="s">
        <v>82</v>
      </c>
      <c r="F34" s="116">
        <v>14107165</v>
      </c>
      <c r="G34" s="116">
        <v>3175124315</v>
      </c>
      <c r="H34" s="39">
        <v>24888</v>
      </c>
      <c r="I34" s="40" t="s">
        <v>70</v>
      </c>
      <c r="J34" s="37">
        <v>41199</v>
      </c>
      <c r="K34" s="37">
        <v>41229</v>
      </c>
      <c r="L34" s="130">
        <v>41211</v>
      </c>
      <c r="M34" s="35" t="s">
        <v>118</v>
      </c>
    </row>
    <row r="35" spans="1:19">
      <c r="A35" s="35">
        <v>5</v>
      </c>
      <c r="B35" s="123"/>
      <c r="C35" s="35" t="s">
        <v>45</v>
      </c>
      <c r="D35" s="35" t="s">
        <v>52</v>
      </c>
      <c r="E35" s="116" t="s">
        <v>71</v>
      </c>
      <c r="F35" s="116">
        <v>8040856503</v>
      </c>
      <c r="G35" s="116"/>
      <c r="H35" s="39">
        <v>204358</v>
      </c>
      <c r="I35" s="40" t="s">
        <v>239</v>
      </c>
      <c r="J35" s="178" t="s">
        <v>146</v>
      </c>
      <c r="K35" s="179">
        <v>41202</v>
      </c>
      <c r="L35" s="117">
        <v>41215</v>
      </c>
    </row>
    <row r="36" spans="1:19">
      <c r="A36" s="35">
        <v>31</v>
      </c>
      <c r="B36" s="123"/>
      <c r="C36" s="35" t="s">
        <v>45</v>
      </c>
      <c r="D36" s="35" t="s">
        <v>52</v>
      </c>
      <c r="E36" s="116" t="s">
        <v>69</v>
      </c>
      <c r="F36" s="116">
        <v>1321278</v>
      </c>
      <c r="G36" s="116">
        <v>2112433</v>
      </c>
      <c r="H36" s="39">
        <v>17900</v>
      </c>
      <c r="I36" s="40" t="s">
        <v>70</v>
      </c>
      <c r="J36" s="37">
        <v>41153</v>
      </c>
      <c r="K36" s="37">
        <v>41182</v>
      </c>
      <c r="L36" s="117">
        <v>41211</v>
      </c>
    </row>
    <row r="38" spans="1:19">
      <c r="E38" s="35" t="s">
        <v>153</v>
      </c>
      <c r="I38" s="140"/>
      <c r="J38" s="140"/>
      <c r="K38" s="140"/>
      <c r="L38" s="141"/>
      <c r="M38" s="140"/>
    </row>
    <row r="39" spans="1:19">
      <c r="C39" s="35" t="s">
        <v>152</v>
      </c>
      <c r="E39" s="116" t="s">
        <v>155</v>
      </c>
      <c r="F39" s="116"/>
      <c r="G39" s="116"/>
    </row>
    <row r="40" spans="1:19">
      <c r="C40" s="116" t="s">
        <v>154</v>
      </c>
      <c r="E40" s="116"/>
      <c r="F40" s="116"/>
      <c r="G40" s="116"/>
    </row>
    <row r="41" spans="1:19">
      <c r="C41" s="116" t="s">
        <v>156</v>
      </c>
      <c r="E41" s="116"/>
      <c r="F41" s="116"/>
      <c r="G41" s="116"/>
    </row>
    <row r="42" spans="1:19">
      <c r="C42" s="116" t="s">
        <v>157</v>
      </c>
      <c r="E42" s="116"/>
      <c r="F42" s="116"/>
      <c r="G42" s="116"/>
    </row>
    <row r="44" spans="1:19">
      <c r="A44" s="61">
        <v>8</v>
      </c>
      <c r="B44" s="61"/>
      <c r="C44" s="61" t="s">
        <v>45</v>
      </c>
      <c r="D44" s="61" t="s">
        <v>52</v>
      </c>
      <c r="E44" s="61" t="s">
        <v>69</v>
      </c>
      <c r="F44" s="61">
        <v>7567034</v>
      </c>
      <c r="G44" s="61">
        <v>3454935</v>
      </c>
      <c r="H44" s="119">
        <v>16200</v>
      </c>
      <c r="I44" s="181" t="s">
        <v>70</v>
      </c>
      <c r="J44" s="133">
        <v>41061</v>
      </c>
      <c r="K44" s="182">
        <v>41090</v>
      </c>
      <c r="L44" s="182"/>
      <c r="M44" s="61" t="s">
        <v>218</v>
      </c>
      <c r="N44" s="62" t="s">
        <v>219</v>
      </c>
      <c r="O44" s="63">
        <v>41074</v>
      </c>
      <c r="P44" s="108" t="s">
        <v>250</v>
      </c>
      <c r="Q44" s="108"/>
      <c r="R44" s="108" t="s">
        <v>251</v>
      </c>
      <c r="S44" s="108"/>
    </row>
    <row r="45" spans="1:19">
      <c r="A45" s="61">
        <v>8</v>
      </c>
      <c r="B45" s="61"/>
      <c r="C45" s="61" t="s">
        <v>45</v>
      </c>
      <c r="D45" s="61" t="s">
        <v>52</v>
      </c>
      <c r="E45" s="61" t="s">
        <v>69</v>
      </c>
      <c r="F45" s="61">
        <v>7567033</v>
      </c>
      <c r="G45" s="61">
        <v>3454941</v>
      </c>
      <c r="H45" s="119">
        <v>16200</v>
      </c>
      <c r="I45" s="181" t="s">
        <v>70</v>
      </c>
      <c r="J45" s="133">
        <v>41061</v>
      </c>
      <c r="K45" s="182">
        <v>41090</v>
      </c>
      <c r="L45" s="182"/>
      <c r="M45" s="61" t="s">
        <v>220</v>
      </c>
      <c r="N45" s="62" t="s">
        <v>221</v>
      </c>
      <c r="O45" s="63">
        <v>41074</v>
      </c>
      <c r="P45" s="108" t="s">
        <v>250</v>
      </c>
      <c r="Q45" s="108"/>
      <c r="R45" s="108" t="s">
        <v>252</v>
      </c>
      <c r="S45" s="108"/>
    </row>
    <row r="46" spans="1:19">
      <c r="E46" s="116" t="s">
        <v>83</v>
      </c>
      <c r="F46" s="116"/>
      <c r="G46" s="116"/>
      <c r="I46" s="140"/>
      <c r="K46" s="140"/>
      <c r="L46" s="140"/>
      <c r="M46" s="35" t="s">
        <v>48</v>
      </c>
    </row>
    <row r="47" spans="1:19">
      <c r="E47" s="116"/>
      <c r="F47" s="116"/>
      <c r="G47" s="116"/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>
      <c r="E52" s="116"/>
      <c r="F52" s="116"/>
      <c r="G52" s="116"/>
    </row>
    <row r="53" spans="1:15">
      <c r="E53" s="116"/>
      <c r="F53" s="116"/>
      <c r="G53" s="116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  <row r="126" spans="1:15" s="39" customFormat="1">
      <c r="A126" s="35"/>
      <c r="B126" s="116"/>
      <c r="C126" s="35"/>
      <c r="D126" s="35"/>
      <c r="E126" s="116"/>
      <c r="F126" s="116"/>
      <c r="G126" s="116"/>
      <c r="I126" s="35"/>
      <c r="J126" s="35"/>
      <c r="K126" s="35"/>
      <c r="L126" s="35"/>
      <c r="M126" s="35"/>
      <c r="N126" s="42"/>
      <c r="O126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25"/>
  <sheetViews>
    <sheetView workbookViewId="0">
      <pane ySplit="1" topLeftCell="A2" activePane="bottomLeft" state="frozen"/>
      <selection pane="bottomLeft" activeCell="C18" sqref="C1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61">
        <v>1</v>
      </c>
      <c r="B2" s="61"/>
      <c r="C2" s="61"/>
      <c r="D2" s="61" t="s">
        <v>73</v>
      </c>
      <c r="E2" s="61" t="s">
        <v>74</v>
      </c>
      <c r="F2" s="61"/>
      <c r="G2" s="61"/>
      <c r="H2" s="119"/>
      <c r="I2" s="120"/>
      <c r="J2" s="61"/>
      <c r="K2" s="61"/>
      <c r="L2" s="121"/>
      <c r="M2" s="61" t="s">
        <v>77</v>
      </c>
      <c r="N2" s="62"/>
      <c r="O2" s="122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96">
        <v>41214</v>
      </c>
      <c r="M3" s="35" t="s">
        <v>77</v>
      </c>
    </row>
    <row r="4" spans="1:15">
      <c r="A4" s="35">
        <v>1</v>
      </c>
      <c r="B4" s="123"/>
      <c r="D4" s="35" t="s">
        <v>73</v>
      </c>
      <c r="E4" s="35" t="s">
        <v>76</v>
      </c>
      <c r="I4" s="40"/>
      <c r="K4" s="40"/>
      <c r="L4" s="197">
        <v>41214</v>
      </c>
      <c r="M4" s="35" t="s">
        <v>216</v>
      </c>
    </row>
    <row r="5" spans="1:15">
      <c r="A5" s="35">
        <v>1</v>
      </c>
      <c r="B5" s="123"/>
      <c r="C5" s="35" t="s">
        <v>264</v>
      </c>
      <c r="E5" s="116"/>
      <c r="F5" s="116"/>
      <c r="G5" s="116"/>
      <c r="I5" s="40"/>
      <c r="K5" s="40"/>
      <c r="L5" s="130">
        <v>41215</v>
      </c>
      <c r="M5" s="35" t="s">
        <v>265</v>
      </c>
    </row>
    <row r="6" spans="1:15">
      <c r="A6" s="35">
        <v>1</v>
      </c>
      <c r="B6" s="123"/>
      <c r="D6" s="35" t="s">
        <v>259</v>
      </c>
      <c r="E6" s="35" t="s">
        <v>47</v>
      </c>
      <c r="I6" s="40" t="s">
        <v>199</v>
      </c>
      <c r="K6" s="40"/>
      <c r="L6" s="197">
        <v>41214</v>
      </c>
      <c r="M6" s="35" t="s">
        <v>47</v>
      </c>
    </row>
    <row r="7" spans="1:15">
      <c r="A7" s="35">
        <v>5</v>
      </c>
      <c r="B7" s="123"/>
      <c r="D7" s="35" t="s">
        <v>56</v>
      </c>
      <c r="E7" s="35" t="s">
        <v>58</v>
      </c>
      <c r="G7" s="35">
        <v>3102055020</v>
      </c>
      <c r="H7" s="39">
        <v>600000</v>
      </c>
      <c r="I7" s="40" t="s">
        <v>64</v>
      </c>
      <c r="J7" s="35" t="s">
        <v>273</v>
      </c>
      <c r="L7" s="130">
        <v>41219</v>
      </c>
      <c r="M7" s="35" t="s">
        <v>61</v>
      </c>
    </row>
    <row r="8" spans="1:15">
      <c r="A8" s="35">
        <v>7</v>
      </c>
      <c r="B8" s="123"/>
      <c r="C8" s="35" t="s">
        <v>46</v>
      </c>
      <c r="D8" s="35" t="s">
        <v>52</v>
      </c>
      <c r="E8" s="116" t="s">
        <v>62</v>
      </c>
      <c r="F8" s="116">
        <v>8218644485</v>
      </c>
      <c r="G8" s="116"/>
      <c r="H8" s="39">
        <v>5569561</v>
      </c>
      <c r="I8" s="40" t="s">
        <v>65</v>
      </c>
      <c r="J8" s="37">
        <v>41174</v>
      </c>
      <c r="K8" s="37">
        <v>41203</v>
      </c>
      <c r="L8" s="130">
        <v>41220</v>
      </c>
      <c r="M8" s="35" t="s">
        <v>147</v>
      </c>
    </row>
    <row r="9" spans="1:15">
      <c r="A9" s="35">
        <v>9</v>
      </c>
      <c r="B9" s="123"/>
      <c r="C9" s="35" t="s">
        <v>45</v>
      </c>
      <c r="D9" s="35" t="s">
        <v>52</v>
      </c>
      <c r="E9" s="116" t="s">
        <v>82</v>
      </c>
      <c r="F9" s="116">
        <v>11648673</v>
      </c>
      <c r="G9" s="116"/>
      <c r="H9" s="39">
        <v>24894</v>
      </c>
      <c r="I9" s="40" t="s">
        <v>70</v>
      </c>
      <c r="J9" s="37">
        <v>41206</v>
      </c>
      <c r="K9" s="37">
        <v>41236</v>
      </c>
      <c r="L9" s="130">
        <v>41219</v>
      </c>
      <c r="M9" s="35" t="s">
        <v>117</v>
      </c>
    </row>
    <row r="10" spans="1:15">
      <c r="A10" s="35">
        <v>9</v>
      </c>
      <c r="B10" s="123"/>
      <c r="C10" s="35" t="s">
        <v>80</v>
      </c>
      <c r="D10" s="35" t="s">
        <v>80</v>
      </c>
      <c r="E10" s="116" t="s">
        <v>81</v>
      </c>
      <c r="F10" s="116" t="s">
        <v>260</v>
      </c>
      <c r="G10" s="116"/>
      <c r="H10" s="39">
        <v>567903</v>
      </c>
      <c r="I10" s="40" t="s">
        <v>67</v>
      </c>
      <c r="J10" s="35" t="s">
        <v>257</v>
      </c>
      <c r="K10" s="35" t="s">
        <v>273</v>
      </c>
      <c r="L10" s="130">
        <v>41232</v>
      </c>
      <c r="M10" s="35" t="s">
        <v>258</v>
      </c>
    </row>
    <row r="11" spans="1:15">
      <c r="A11" s="35">
        <v>9</v>
      </c>
      <c r="B11" s="123"/>
      <c r="C11" s="35" t="s">
        <v>46</v>
      </c>
      <c r="D11" s="35" t="s">
        <v>52</v>
      </c>
      <c r="E11" s="116" t="s">
        <v>82</v>
      </c>
      <c r="F11" s="116">
        <v>10859980</v>
      </c>
      <c r="G11" s="116"/>
      <c r="H11" s="39">
        <v>3403371</v>
      </c>
      <c r="I11" s="40" t="s">
        <v>70</v>
      </c>
      <c r="J11" s="37">
        <v>41176</v>
      </c>
      <c r="K11" s="37">
        <v>41205</v>
      </c>
      <c r="L11" s="130">
        <v>41222</v>
      </c>
      <c r="M11" s="35" t="s">
        <v>148</v>
      </c>
    </row>
    <row r="12" spans="1:15">
      <c r="A12" s="35">
        <v>16</v>
      </c>
      <c r="B12" s="123"/>
      <c r="C12" s="35" t="s">
        <v>46</v>
      </c>
      <c r="D12" s="35" t="s">
        <v>52</v>
      </c>
      <c r="E12" s="116" t="s">
        <v>82</v>
      </c>
      <c r="F12" s="116">
        <v>9282720</v>
      </c>
      <c r="G12" s="116"/>
      <c r="H12" s="39">
        <v>442758</v>
      </c>
      <c r="I12" s="40" t="s">
        <v>70</v>
      </c>
      <c r="J12" s="37">
        <v>41179</v>
      </c>
      <c r="K12" s="37">
        <v>41208</v>
      </c>
      <c r="L12" s="130">
        <v>41232</v>
      </c>
      <c r="M12" s="35" t="s">
        <v>233</v>
      </c>
    </row>
    <row r="13" spans="1:15">
      <c r="A13" s="35">
        <v>16</v>
      </c>
      <c r="B13" s="123"/>
      <c r="C13" s="35" t="s">
        <v>46</v>
      </c>
      <c r="D13" s="35" t="s">
        <v>52</v>
      </c>
      <c r="E13" s="116" t="s">
        <v>82</v>
      </c>
      <c r="F13" s="116">
        <v>7705686</v>
      </c>
      <c r="G13" s="116"/>
      <c r="H13" s="39">
        <v>750729</v>
      </c>
      <c r="I13" s="40" t="s">
        <v>70</v>
      </c>
      <c r="J13" s="37">
        <v>41179</v>
      </c>
      <c r="K13" s="37">
        <v>41208</v>
      </c>
      <c r="L13" s="130">
        <v>41229</v>
      </c>
      <c r="M13" s="35" t="s">
        <v>232</v>
      </c>
    </row>
    <row r="14" spans="1:15">
      <c r="A14" s="35">
        <v>10</v>
      </c>
      <c r="B14" s="123"/>
      <c r="C14" s="35" t="s">
        <v>62</v>
      </c>
      <c r="D14" s="35" t="s">
        <v>52</v>
      </c>
      <c r="E14" s="116" t="s">
        <v>62</v>
      </c>
      <c r="F14" s="116">
        <v>1224565687</v>
      </c>
      <c r="G14" s="116">
        <v>3102055020</v>
      </c>
      <c r="H14" s="39">
        <v>120000</v>
      </c>
      <c r="I14" s="40" t="s">
        <v>62</v>
      </c>
      <c r="K14" s="37">
        <v>41169</v>
      </c>
      <c r="L14" s="130">
        <v>41220</v>
      </c>
      <c r="M14" s="35" t="s">
        <v>58</v>
      </c>
    </row>
    <row r="15" spans="1:15">
      <c r="A15" s="35">
        <v>9</v>
      </c>
      <c r="B15" s="123"/>
      <c r="C15" s="35" t="s">
        <v>91</v>
      </c>
      <c r="D15" s="35" t="s">
        <v>52</v>
      </c>
      <c r="E15" s="116" t="s">
        <v>82</v>
      </c>
      <c r="F15" s="116">
        <v>8949578</v>
      </c>
      <c r="G15" s="116" t="s">
        <v>267</v>
      </c>
      <c r="H15" s="39">
        <v>749100</v>
      </c>
      <c r="I15" s="40" t="s">
        <v>70</v>
      </c>
      <c r="J15" s="37">
        <v>41176</v>
      </c>
      <c r="K15" s="37">
        <v>41205</v>
      </c>
      <c r="L15" s="130">
        <v>41223</v>
      </c>
      <c r="M15" s="35" t="s">
        <v>126</v>
      </c>
    </row>
    <row r="16" spans="1:15">
      <c r="A16" s="125">
        <v>9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742200</v>
      </c>
      <c r="I16" s="126" t="s">
        <v>79</v>
      </c>
      <c r="J16" s="35" t="s">
        <v>293</v>
      </c>
      <c r="K16" s="125"/>
      <c r="L16" s="196">
        <v>41222</v>
      </c>
      <c r="M16" s="125" t="s">
        <v>60</v>
      </c>
    </row>
    <row r="17" spans="1:15">
      <c r="A17" s="35">
        <v>16</v>
      </c>
      <c r="B17" s="123"/>
      <c r="C17" s="35" t="s">
        <v>45</v>
      </c>
      <c r="D17" s="35" t="s">
        <v>52</v>
      </c>
      <c r="E17" s="116" t="s">
        <v>235</v>
      </c>
      <c r="F17" s="116">
        <v>41362146</v>
      </c>
      <c r="G17" s="116"/>
      <c r="H17" s="39">
        <v>140619</v>
      </c>
      <c r="I17" s="40" t="s">
        <v>70</v>
      </c>
      <c r="J17" s="37">
        <v>41215</v>
      </c>
      <c r="K17" s="37">
        <v>41244</v>
      </c>
      <c r="L17" s="130">
        <v>41229</v>
      </c>
      <c r="M17" s="35" t="s">
        <v>87</v>
      </c>
    </row>
    <row r="18" spans="1:15">
      <c r="A18" s="35">
        <v>12</v>
      </c>
      <c r="B18" s="200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302560</v>
      </c>
      <c r="I18" s="40" t="s">
        <v>109</v>
      </c>
      <c r="J18" s="37">
        <v>41110</v>
      </c>
      <c r="K18" s="37">
        <v>41169</v>
      </c>
      <c r="L18" s="130" t="s">
        <v>270</v>
      </c>
    </row>
    <row r="19" spans="1:15">
      <c r="A19" s="35">
        <v>20</v>
      </c>
      <c r="B19" s="123"/>
      <c r="C19" s="35" t="s">
        <v>46</v>
      </c>
      <c r="D19" s="35" t="s">
        <v>52</v>
      </c>
      <c r="E19" s="116" t="s">
        <v>82</v>
      </c>
      <c r="F19" s="116">
        <v>6635280</v>
      </c>
      <c r="G19" s="116"/>
      <c r="H19" s="39">
        <v>1186813</v>
      </c>
      <c r="I19" s="40" t="s">
        <v>70</v>
      </c>
      <c r="J19" s="37">
        <v>41184</v>
      </c>
      <c r="K19" s="37">
        <v>41214</v>
      </c>
      <c r="L19" s="130">
        <v>41234</v>
      </c>
      <c r="M19" s="35" t="s">
        <v>234</v>
      </c>
    </row>
    <row r="20" spans="1:15">
      <c r="A20" s="35">
        <v>20</v>
      </c>
      <c r="B20" s="123"/>
      <c r="C20" s="35" t="s">
        <v>45</v>
      </c>
      <c r="D20" s="35" t="s">
        <v>52</v>
      </c>
      <c r="E20" s="116" t="s">
        <v>85</v>
      </c>
      <c r="F20" s="136" t="s">
        <v>207</v>
      </c>
      <c r="G20" s="136"/>
      <c r="H20" s="39">
        <v>441001</v>
      </c>
      <c r="I20" s="40" t="s">
        <v>70</v>
      </c>
      <c r="J20" s="37">
        <v>41183</v>
      </c>
      <c r="K20" s="37">
        <v>41213</v>
      </c>
      <c r="L20" s="130">
        <v>41233</v>
      </c>
      <c r="M20" s="35" t="s">
        <v>86</v>
      </c>
    </row>
    <row r="21" spans="1:15">
      <c r="A21" s="35">
        <v>23</v>
      </c>
      <c r="B21" s="123"/>
      <c r="C21" s="35" t="s">
        <v>45</v>
      </c>
      <c r="D21" s="35" t="s">
        <v>52</v>
      </c>
      <c r="E21" s="116" t="s">
        <v>84</v>
      </c>
      <c r="F21" s="116" t="s">
        <v>131</v>
      </c>
      <c r="G21" s="116" t="s">
        <v>132</v>
      </c>
      <c r="H21" s="39">
        <v>881762</v>
      </c>
      <c r="I21" s="40" t="s">
        <v>70</v>
      </c>
      <c r="J21" s="35" t="s">
        <v>273</v>
      </c>
      <c r="L21" s="130">
        <v>41236</v>
      </c>
      <c r="M21" s="35" t="s">
        <v>133</v>
      </c>
    </row>
    <row r="22" spans="1:15">
      <c r="A22" s="35">
        <v>30</v>
      </c>
      <c r="B22" s="123"/>
      <c r="C22" s="35" t="s">
        <v>45</v>
      </c>
      <c r="D22" s="116" t="s">
        <v>52</v>
      </c>
      <c r="E22" s="116" t="s">
        <v>69</v>
      </c>
      <c r="F22" s="116">
        <v>7966110</v>
      </c>
      <c r="G22" s="116">
        <v>2128187</v>
      </c>
      <c r="H22" s="39">
        <v>56620</v>
      </c>
      <c r="I22" s="40" t="s">
        <v>70</v>
      </c>
      <c r="J22" s="37">
        <v>41183</v>
      </c>
      <c r="K22" s="37">
        <v>41213</v>
      </c>
      <c r="L22" s="130">
        <v>41243</v>
      </c>
    </row>
    <row r="23" spans="1:15">
      <c r="A23" s="35">
        <v>21</v>
      </c>
      <c r="B23" s="123"/>
      <c r="C23" s="35" t="s">
        <v>45</v>
      </c>
      <c r="D23" s="116" t="s">
        <v>52</v>
      </c>
      <c r="E23" s="116" t="s">
        <v>96</v>
      </c>
      <c r="F23" s="116"/>
      <c r="G23" s="116" t="s">
        <v>151</v>
      </c>
      <c r="H23" s="39">
        <v>2467316</v>
      </c>
      <c r="I23" s="40" t="s">
        <v>98</v>
      </c>
      <c r="J23" s="178" t="s">
        <v>141</v>
      </c>
      <c r="K23" s="179">
        <v>41216</v>
      </c>
      <c r="L23" s="130">
        <v>41235</v>
      </c>
    </row>
    <row r="24" spans="1:15">
      <c r="A24" s="35">
        <v>30</v>
      </c>
      <c r="B24" s="123"/>
      <c r="C24" s="35" t="s">
        <v>80</v>
      </c>
      <c r="D24" s="35" t="s">
        <v>80</v>
      </c>
      <c r="E24" s="116" t="s">
        <v>81</v>
      </c>
      <c r="F24" s="116" t="s">
        <v>261</v>
      </c>
      <c r="G24" s="116"/>
      <c r="H24" s="39">
        <v>1126400</v>
      </c>
      <c r="I24" s="40" t="s">
        <v>67</v>
      </c>
      <c r="J24" s="37">
        <v>41187</v>
      </c>
      <c r="K24" s="37">
        <v>41217</v>
      </c>
      <c r="L24" s="130">
        <v>41243</v>
      </c>
      <c r="M24" s="35" t="s">
        <v>125</v>
      </c>
    </row>
    <row r="25" spans="1:15">
      <c r="A25" s="35">
        <v>26</v>
      </c>
      <c r="B25" s="123"/>
      <c r="C25" s="35" t="s">
        <v>91</v>
      </c>
      <c r="D25" s="35" t="s">
        <v>52</v>
      </c>
      <c r="E25" s="116" t="s">
        <v>82</v>
      </c>
      <c r="F25" s="116">
        <v>16977389</v>
      </c>
      <c r="G25" s="116" t="s">
        <v>266</v>
      </c>
      <c r="H25" s="39">
        <v>935700</v>
      </c>
      <c r="I25" s="40" t="s">
        <v>70</v>
      </c>
      <c r="J25" s="37">
        <v>41223</v>
      </c>
      <c r="K25" s="37">
        <v>41252</v>
      </c>
      <c r="L25" s="130">
        <v>41240</v>
      </c>
      <c r="M25" s="35" t="s">
        <v>126</v>
      </c>
    </row>
    <row r="26" spans="1:15">
      <c r="A26" s="116">
        <v>28</v>
      </c>
      <c r="B26" s="123"/>
      <c r="C26" s="116" t="s">
        <v>45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109600</v>
      </c>
      <c r="I26" s="128" t="s">
        <v>70</v>
      </c>
      <c r="J26" s="129">
        <v>41223</v>
      </c>
      <c r="K26" s="129">
        <v>41252</v>
      </c>
      <c r="L26" s="130">
        <v>41240</v>
      </c>
      <c r="M26" s="116" t="s">
        <v>130</v>
      </c>
      <c r="O26" s="131"/>
    </row>
    <row r="27" spans="1:15">
      <c r="A27" s="35">
        <v>29</v>
      </c>
      <c r="B27" s="123"/>
      <c r="C27" s="35" t="s">
        <v>45</v>
      </c>
      <c r="D27" s="116" t="s">
        <v>52</v>
      </c>
      <c r="E27" s="116" t="s">
        <v>82</v>
      </c>
      <c r="F27" s="116">
        <v>3439042</v>
      </c>
      <c r="G27" s="116" t="s">
        <v>135</v>
      </c>
      <c r="H27" s="39">
        <v>699570</v>
      </c>
      <c r="I27" s="40" t="s">
        <v>70</v>
      </c>
      <c r="J27" s="37">
        <v>41165</v>
      </c>
      <c r="K27" s="37">
        <v>41194</v>
      </c>
      <c r="L27" s="130">
        <v>41242</v>
      </c>
      <c r="M27" s="35" t="s">
        <v>136</v>
      </c>
    </row>
    <row r="28" spans="1:15">
      <c r="B28" s="123"/>
      <c r="C28" s="35" t="s">
        <v>49</v>
      </c>
      <c r="D28" s="116" t="s">
        <v>52</v>
      </c>
      <c r="E28" s="116" t="s">
        <v>82</v>
      </c>
      <c r="F28" s="116"/>
      <c r="G28" s="116"/>
      <c r="H28" s="39">
        <v>620143</v>
      </c>
      <c r="I28" s="40" t="s">
        <v>263</v>
      </c>
      <c r="L28" s="130">
        <v>41246</v>
      </c>
      <c r="M28" s="35" t="s">
        <v>128</v>
      </c>
    </row>
    <row r="29" spans="1:15">
      <c r="B29" s="123"/>
      <c r="C29" s="35" t="s">
        <v>49</v>
      </c>
      <c r="D29" s="116" t="s">
        <v>52</v>
      </c>
      <c r="E29" s="116" t="s">
        <v>62</v>
      </c>
      <c r="F29" s="116"/>
      <c r="G29" s="116"/>
      <c r="H29" s="39">
        <v>3980106</v>
      </c>
      <c r="I29" s="40" t="s">
        <v>263</v>
      </c>
      <c r="L29" s="130">
        <v>41246</v>
      </c>
      <c r="M29" s="35" t="s">
        <v>129</v>
      </c>
    </row>
    <row r="30" spans="1:15">
      <c r="A30" s="35">
        <v>5</v>
      </c>
      <c r="B30" s="123"/>
      <c r="C30" s="35" t="s">
        <v>45</v>
      </c>
      <c r="D30" s="35" t="s">
        <v>52</v>
      </c>
      <c r="E30" s="116" t="s">
        <v>62</v>
      </c>
      <c r="F30" s="116">
        <v>1649519421</v>
      </c>
      <c r="G30" s="116">
        <v>3202339219</v>
      </c>
      <c r="H30" s="39">
        <v>81818</v>
      </c>
      <c r="I30" s="40" t="s">
        <v>65</v>
      </c>
      <c r="J30" s="37">
        <v>41202</v>
      </c>
      <c r="K30" s="37">
        <v>41232</v>
      </c>
      <c r="L30" s="130">
        <v>41248</v>
      </c>
      <c r="M30" s="35" t="s">
        <v>115</v>
      </c>
    </row>
    <row r="31" spans="1:15">
      <c r="A31" s="35">
        <v>4</v>
      </c>
      <c r="B31" s="123"/>
      <c r="C31" s="35" t="s">
        <v>45</v>
      </c>
      <c r="D31" s="35" t="s">
        <v>52</v>
      </c>
      <c r="E31" s="116" t="s">
        <v>66</v>
      </c>
      <c r="F31" s="116">
        <v>2339801</v>
      </c>
      <c r="G31" s="116"/>
      <c r="H31" s="39">
        <v>56520</v>
      </c>
      <c r="I31" s="40" t="s">
        <v>67</v>
      </c>
      <c r="J31" s="36">
        <v>41195</v>
      </c>
      <c r="K31" s="36">
        <v>41229</v>
      </c>
      <c r="L31" s="130">
        <v>41247</v>
      </c>
    </row>
    <row r="32" spans="1:15">
      <c r="A32" s="35">
        <v>4</v>
      </c>
      <c r="B32" s="123"/>
      <c r="C32" s="35" t="s">
        <v>45</v>
      </c>
      <c r="D32" s="35" t="s">
        <v>52</v>
      </c>
      <c r="E32" s="116" t="s">
        <v>68</v>
      </c>
      <c r="F32" s="132" t="s">
        <v>110</v>
      </c>
      <c r="G32" s="116"/>
      <c r="H32" s="39">
        <v>503760</v>
      </c>
      <c r="I32" s="40" t="s">
        <v>109</v>
      </c>
      <c r="J32" s="37">
        <v>41205</v>
      </c>
      <c r="K32" s="37">
        <v>41235</v>
      </c>
      <c r="L32" s="130">
        <v>41246</v>
      </c>
    </row>
    <row r="33" spans="1:19">
      <c r="A33" s="35">
        <v>3</v>
      </c>
      <c r="B33" s="123"/>
      <c r="C33" s="35" t="s">
        <v>45</v>
      </c>
      <c r="D33" s="35" t="s">
        <v>52</v>
      </c>
      <c r="E33" s="116" t="s">
        <v>82</v>
      </c>
      <c r="F33" s="116">
        <v>14107165</v>
      </c>
      <c r="G33" s="116">
        <v>3175124315</v>
      </c>
      <c r="H33" s="39">
        <v>25888</v>
      </c>
      <c r="I33" s="40" t="s">
        <v>70</v>
      </c>
      <c r="J33" s="37">
        <v>41230</v>
      </c>
      <c r="K33" s="37">
        <v>41259</v>
      </c>
      <c r="L33" s="130">
        <v>41246</v>
      </c>
      <c r="M33" s="35" t="s">
        <v>118</v>
      </c>
    </row>
    <row r="34" spans="1:19">
      <c r="A34" s="35">
        <v>5</v>
      </c>
      <c r="B34" s="123"/>
      <c r="C34" s="35" t="s">
        <v>45</v>
      </c>
      <c r="D34" s="35" t="s">
        <v>52</v>
      </c>
      <c r="E34" s="116" t="s">
        <v>71</v>
      </c>
      <c r="F34" s="116">
        <v>8040856503</v>
      </c>
      <c r="G34" s="116"/>
      <c r="H34" s="39">
        <v>11359</v>
      </c>
      <c r="I34" s="40" t="s">
        <v>239</v>
      </c>
      <c r="J34" s="178" t="s">
        <v>146</v>
      </c>
      <c r="K34" s="179">
        <v>41233</v>
      </c>
      <c r="L34" s="130">
        <v>41248</v>
      </c>
    </row>
    <row r="35" spans="1:19">
      <c r="A35" s="35">
        <v>30</v>
      </c>
      <c r="B35" s="123"/>
      <c r="C35" s="35" t="s">
        <v>45</v>
      </c>
      <c r="D35" s="35" t="s">
        <v>52</v>
      </c>
      <c r="E35" s="116" t="s">
        <v>69</v>
      </c>
      <c r="F35" s="116">
        <v>1321278</v>
      </c>
      <c r="G35" s="116">
        <v>2112433</v>
      </c>
      <c r="H35" s="39">
        <v>17900</v>
      </c>
      <c r="I35" s="40" t="s">
        <v>70</v>
      </c>
      <c r="J35" s="37">
        <v>41183</v>
      </c>
      <c r="K35" s="37">
        <v>41213</v>
      </c>
      <c r="L35" s="130">
        <v>41243</v>
      </c>
    </row>
    <row r="37" spans="1:19">
      <c r="E37" s="35" t="s">
        <v>153</v>
      </c>
      <c r="I37" s="140"/>
      <c r="J37" s="140"/>
      <c r="K37" s="140"/>
      <c r="L37" s="141"/>
      <c r="M37" s="140"/>
    </row>
    <row r="38" spans="1:19">
      <c r="C38" s="35" t="s">
        <v>152</v>
      </c>
      <c r="E38" s="116" t="s">
        <v>155</v>
      </c>
      <c r="F38" s="116"/>
      <c r="G38" s="116"/>
    </row>
    <row r="39" spans="1:19">
      <c r="C39" s="116" t="s">
        <v>154</v>
      </c>
      <c r="E39" s="116"/>
      <c r="F39" s="116"/>
      <c r="G39" s="116"/>
    </row>
    <row r="40" spans="1:19">
      <c r="C40" s="116" t="s">
        <v>156</v>
      </c>
      <c r="E40" s="116"/>
      <c r="F40" s="116"/>
      <c r="G40" s="116"/>
    </row>
    <row r="41" spans="1:19">
      <c r="C41" s="116" t="s">
        <v>157</v>
      </c>
      <c r="E41" s="116"/>
      <c r="F41" s="116"/>
      <c r="G41" s="116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7567034</v>
      </c>
      <c r="G43" s="61">
        <v>3454935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218</v>
      </c>
      <c r="N43" s="62" t="s">
        <v>219</v>
      </c>
      <c r="O43" s="63">
        <v>41074</v>
      </c>
      <c r="P43" s="108" t="s">
        <v>250</v>
      </c>
      <c r="Q43" s="108"/>
      <c r="R43" s="108" t="s">
        <v>251</v>
      </c>
      <c r="S43" s="108"/>
    </row>
    <row r="44" spans="1:19">
      <c r="A44" s="61">
        <v>8</v>
      </c>
      <c r="B44" s="61"/>
      <c r="C44" s="61" t="s">
        <v>45</v>
      </c>
      <c r="D44" s="61" t="s">
        <v>52</v>
      </c>
      <c r="E44" s="61" t="s">
        <v>69</v>
      </c>
      <c r="F44" s="61">
        <v>7567033</v>
      </c>
      <c r="G44" s="61">
        <v>3454941</v>
      </c>
      <c r="H44" s="119">
        <v>16200</v>
      </c>
      <c r="I44" s="181" t="s">
        <v>70</v>
      </c>
      <c r="J44" s="133">
        <v>41061</v>
      </c>
      <c r="K44" s="182">
        <v>41090</v>
      </c>
      <c r="L44" s="182"/>
      <c r="M44" s="61" t="s">
        <v>220</v>
      </c>
      <c r="N44" s="62" t="s">
        <v>221</v>
      </c>
      <c r="O44" s="63">
        <v>41074</v>
      </c>
      <c r="P44" s="108" t="s">
        <v>250</v>
      </c>
      <c r="Q44" s="108"/>
      <c r="R44" s="108" t="s">
        <v>252</v>
      </c>
      <c r="S44" s="108"/>
    </row>
    <row r="45" spans="1:19">
      <c r="E45" s="116" t="s">
        <v>83</v>
      </c>
      <c r="F45" s="116"/>
      <c r="G45" s="116"/>
      <c r="I45" s="140"/>
      <c r="K45" s="140"/>
      <c r="L45" s="140"/>
      <c r="M45" s="35" t="s">
        <v>48</v>
      </c>
    </row>
    <row r="46" spans="1:19">
      <c r="E46" s="116"/>
      <c r="F46" s="116"/>
      <c r="G46" s="116"/>
    </row>
    <row r="47" spans="1:19">
      <c r="E47" s="116"/>
      <c r="F47" s="116"/>
      <c r="G47" s="116"/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>
      <c r="E52" s="116"/>
      <c r="F52" s="116"/>
      <c r="G52" s="116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25"/>
  <sheetViews>
    <sheetView workbookViewId="0">
      <pane ySplit="1" topLeftCell="A2" activePane="bottomLeft" state="frozen"/>
      <selection pane="bottomLeft" activeCell="C17" sqref="C1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1406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116">
        <v>1</v>
      </c>
      <c r="B2" s="123"/>
      <c r="C2" s="116"/>
      <c r="D2" s="116" t="s">
        <v>73</v>
      </c>
      <c r="E2" s="116" t="s">
        <v>74</v>
      </c>
      <c r="F2" s="116"/>
      <c r="G2" s="116"/>
      <c r="H2" s="127"/>
      <c r="I2" s="128"/>
      <c r="J2" s="116"/>
      <c r="K2" s="116"/>
      <c r="L2" s="196">
        <v>41246</v>
      </c>
      <c r="M2" s="116" t="s">
        <v>77</v>
      </c>
      <c r="N2" s="201"/>
      <c r="O2" s="131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96">
        <v>41246</v>
      </c>
      <c r="M3" s="35" t="s">
        <v>77</v>
      </c>
    </row>
    <row r="4" spans="1:15">
      <c r="A4" s="35">
        <v>1</v>
      </c>
      <c r="B4" s="123"/>
      <c r="D4" s="35" t="s">
        <v>73</v>
      </c>
      <c r="E4" s="35" t="s">
        <v>76</v>
      </c>
      <c r="I4" s="40"/>
      <c r="K4" s="40"/>
      <c r="L4" s="197">
        <v>41247</v>
      </c>
      <c r="M4" s="35" t="s">
        <v>216</v>
      </c>
    </row>
    <row r="5" spans="1:15">
      <c r="A5" s="35">
        <v>1</v>
      </c>
      <c r="B5" s="123"/>
      <c r="C5" s="35" t="s">
        <v>264</v>
      </c>
      <c r="E5" s="116"/>
      <c r="F5" s="116"/>
      <c r="G5" s="116"/>
      <c r="I5" s="40"/>
      <c r="K5" s="40"/>
      <c r="L5" s="130">
        <v>41247</v>
      </c>
      <c r="M5" s="35" t="s">
        <v>265</v>
      </c>
    </row>
    <row r="6" spans="1:15">
      <c r="A6" s="35">
        <v>1</v>
      </c>
      <c r="B6" s="123"/>
      <c r="D6" s="35" t="s">
        <v>259</v>
      </c>
      <c r="E6" s="35" t="s">
        <v>47</v>
      </c>
      <c r="I6" s="40" t="s">
        <v>199</v>
      </c>
      <c r="K6" s="40"/>
      <c r="L6" s="197">
        <v>41246</v>
      </c>
      <c r="M6" s="35" t="s">
        <v>47</v>
      </c>
    </row>
    <row r="7" spans="1:15">
      <c r="A7" s="35">
        <v>6</v>
      </c>
      <c r="B7" s="123"/>
      <c r="D7" s="35" t="s">
        <v>56</v>
      </c>
      <c r="E7" s="35" t="s">
        <v>58</v>
      </c>
      <c r="G7" s="35">
        <v>3102055020</v>
      </c>
      <c r="H7" s="39">
        <v>600000</v>
      </c>
      <c r="I7" s="40" t="s">
        <v>64</v>
      </c>
      <c r="J7" s="35" t="s">
        <v>273</v>
      </c>
      <c r="L7" s="130">
        <v>41249</v>
      </c>
      <c r="M7" s="35" t="s">
        <v>61</v>
      </c>
    </row>
    <row r="8" spans="1:15">
      <c r="A8" s="35">
        <v>7</v>
      </c>
      <c r="B8" s="123"/>
      <c r="C8" s="35" t="s">
        <v>46</v>
      </c>
      <c r="D8" s="35" t="s">
        <v>52</v>
      </c>
      <c r="E8" s="116" t="s">
        <v>62</v>
      </c>
      <c r="F8" s="116">
        <v>8218644485</v>
      </c>
      <c r="G8" s="116"/>
      <c r="H8" s="39">
        <v>5569551</v>
      </c>
      <c r="I8" s="40" t="s">
        <v>65</v>
      </c>
      <c r="J8" s="37">
        <v>41174</v>
      </c>
      <c r="K8" s="37">
        <v>41203</v>
      </c>
      <c r="L8" s="130">
        <v>41250</v>
      </c>
      <c r="M8" s="35" t="s">
        <v>147</v>
      </c>
    </row>
    <row r="9" spans="1:15">
      <c r="A9" s="35">
        <v>10</v>
      </c>
      <c r="B9" s="123"/>
      <c r="C9" s="35" t="s">
        <v>45</v>
      </c>
      <c r="D9" s="35" t="s">
        <v>52</v>
      </c>
      <c r="E9" s="116" t="s">
        <v>82</v>
      </c>
      <c r="F9" s="116">
        <v>11648673</v>
      </c>
      <c r="G9" s="116"/>
      <c r="H9" s="39">
        <v>25894</v>
      </c>
      <c r="I9" s="40" t="s">
        <v>70</v>
      </c>
      <c r="J9" s="37">
        <v>41237</v>
      </c>
      <c r="K9" s="37">
        <v>41266</v>
      </c>
      <c r="L9" s="130">
        <v>41254</v>
      </c>
      <c r="M9" s="35" t="s">
        <v>117</v>
      </c>
    </row>
    <row r="10" spans="1:15">
      <c r="A10" s="35">
        <v>10</v>
      </c>
      <c r="B10" s="123"/>
      <c r="C10" s="35" t="s">
        <v>46</v>
      </c>
      <c r="D10" s="35" t="s">
        <v>52</v>
      </c>
      <c r="E10" s="116" t="s">
        <v>82</v>
      </c>
      <c r="F10" s="116">
        <v>10859980</v>
      </c>
      <c r="G10" s="116"/>
      <c r="H10" s="39">
        <v>1789716</v>
      </c>
      <c r="I10" s="40" t="s">
        <v>70</v>
      </c>
      <c r="J10" s="37">
        <v>41206</v>
      </c>
      <c r="K10" s="37">
        <v>41236</v>
      </c>
      <c r="L10" s="130">
        <v>41254</v>
      </c>
      <c r="M10" s="35" t="s">
        <v>148</v>
      </c>
    </row>
    <row r="11" spans="1:15">
      <c r="A11" s="35">
        <v>13</v>
      </c>
      <c r="B11" s="123"/>
      <c r="C11" s="35" t="s">
        <v>46</v>
      </c>
      <c r="D11" s="35" t="s">
        <v>52</v>
      </c>
      <c r="E11" s="116" t="s">
        <v>82</v>
      </c>
      <c r="F11" s="116">
        <v>9282720</v>
      </c>
      <c r="G11" s="116"/>
      <c r="H11" s="39">
        <v>478680</v>
      </c>
      <c r="I11" s="40" t="s">
        <v>70</v>
      </c>
      <c r="J11" s="37">
        <v>41209</v>
      </c>
      <c r="K11" s="37">
        <v>41239</v>
      </c>
      <c r="L11" s="130">
        <v>41256</v>
      </c>
      <c r="M11" s="35" t="s">
        <v>233</v>
      </c>
    </row>
    <row r="12" spans="1:15">
      <c r="A12" s="35">
        <v>13</v>
      </c>
      <c r="B12" s="123"/>
      <c r="C12" s="35" t="s">
        <v>46</v>
      </c>
      <c r="D12" s="35" t="s">
        <v>52</v>
      </c>
      <c r="E12" s="116" t="s">
        <v>82</v>
      </c>
      <c r="F12" s="116">
        <v>7705686</v>
      </c>
      <c r="G12" s="116"/>
      <c r="H12" s="39">
        <v>763266</v>
      </c>
      <c r="I12" s="40" t="s">
        <v>70</v>
      </c>
      <c r="J12" s="37">
        <v>41209</v>
      </c>
      <c r="K12" s="37">
        <v>41239</v>
      </c>
      <c r="L12" s="130">
        <v>41256</v>
      </c>
      <c r="M12" s="35" t="s">
        <v>232</v>
      </c>
    </row>
    <row r="13" spans="1:15">
      <c r="A13" s="35">
        <v>10</v>
      </c>
      <c r="B13" s="123"/>
      <c r="C13" s="35" t="s">
        <v>62</v>
      </c>
      <c r="D13" s="35" t="s">
        <v>52</v>
      </c>
      <c r="E13" s="116" t="s">
        <v>62</v>
      </c>
      <c r="F13" s="116">
        <v>1224565687</v>
      </c>
      <c r="G13" s="116">
        <v>3102055020</v>
      </c>
      <c r="H13" s="39">
        <v>120200</v>
      </c>
      <c r="I13" s="40" t="s">
        <v>62</v>
      </c>
      <c r="K13" s="37">
        <v>41169</v>
      </c>
      <c r="L13" s="130">
        <v>41250</v>
      </c>
      <c r="M13" s="35" t="s">
        <v>58</v>
      </c>
    </row>
    <row r="14" spans="1:15">
      <c r="A14" s="35">
        <v>10</v>
      </c>
      <c r="B14" s="123"/>
      <c r="C14" s="35" t="s">
        <v>91</v>
      </c>
      <c r="D14" s="35" t="s">
        <v>52</v>
      </c>
      <c r="E14" s="116" t="s">
        <v>82</v>
      </c>
      <c r="F14" s="116">
        <v>8949578</v>
      </c>
      <c r="G14" s="116" t="s">
        <v>267</v>
      </c>
      <c r="H14" s="39">
        <v>779477</v>
      </c>
      <c r="I14" s="40" t="s">
        <v>79</v>
      </c>
      <c r="J14" s="37">
        <v>41206</v>
      </c>
      <c r="K14" s="37">
        <v>41236</v>
      </c>
      <c r="L14" s="130">
        <v>41256</v>
      </c>
      <c r="M14" s="35" t="s">
        <v>126</v>
      </c>
    </row>
    <row r="15" spans="1:15">
      <c r="A15" s="125">
        <v>17</v>
      </c>
      <c r="B15" s="123"/>
      <c r="C15" s="35" t="s">
        <v>53</v>
      </c>
      <c r="D15" s="35" t="s">
        <v>52</v>
      </c>
      <c r="E15" s="116" t="s">
        <v>54</v>
      </c>
      <c r="F15" s="116" t="s">
        <v>114</v>
      </c>
      <c r="G15" s="116"/>
      <c r="H15" s="39">
        <v>793900</v>
      </c>
      <c r="I15" s="126" t="s">
        <v>79</v>
      </c>
      <c r="J15" s="35" t="s">
        <v>307</v>
      </c>
      <c r="K15" s="125"/>
      <c r="L15" s="196">
        <v>41256</v>
      </c>
      <c r="M15" s="125" t="s">
        <v>60</v>
      </c>
    </row>
    <row r="16" spans="1:15">
      <c r="A16" s="35">
        <v>17</v>
      </c>
      <c r="B16" s="123"/>
      <c r="C16" s="35" t="s">
        <v>45</v>
      </c>
      <c r="D16" s="35" t="s">
        <v>52</v>
      </c>
      <c r="E16" s="116" t="s">
        <v>235</v>
      </c>
      <c r="F16" s="116">
        <v>41362146</v>
      </c>
      <c r="G16" s="116"/>
      <c r="H16" s="39">
        <v>140379</v>
      </c>
      <c r="I16" s="40" t="s">
        <v>70</v>
      </c>
      <c r="J16" s="37">
        <v>41245</v>
      </c>
      <c r="K16" s="37">
        <v>41275</v>
      </c>
      <c r="L16" s="130">
        <v>41260</v>
      </c>
      <c r="M16" s="35" t="s">
        <v>87</v>
      </c>
    </row>
    <row r="17" spans="1:15">
      <c r="A17" s="35">
        <v>14</v>
      </c>
      <c r="B17" s="202"/>
      <c r="C17" s="35" t="s">
        <v>45</v>
      </c>
      <c r="D17" s="35" t="s">
        <v>52</v>
      </c>
      <c r="E17" s="116" t="s">
        <v>88</v>
      </c>
      <c r="F17" s="116">
        <v>10004979</v>
      </c>
      <c r="G17" s="116"/>
      <c r="H17" s="39">
        <v>279710</v>
      </c>
      <c r="I17" s="40" t="s">
        <v>109</v>
      </c>
      <c r="J17" s="37">
        <v>41170</v>
      </c>
      <c r="K17" s="37">
        <v>41229</v>
      </c>
      <c r="L17" s="130">
        <v>41257</v>
      </c>
    </row>
    <row r="18" spans="1:15">
      <c r="A18" s="35">
        <v>18</v>
      </c>
      <c r="B18" s="123"/>
      <c r="C18" s="35" t="s">
        <v>80</v>
      </c>
      <c r="D18" s="35" t="s">
        <v>80</v>
      </c>
      <c r="E18" s="116" t="s">
        <v>81</v>
      </c>
      <c r="F18" s="116" t="s">
        <v>312</v>
      </c>
      <c r="G18" s="116"/>
      <c r="H18" s="39">
        <v>264195</v>
      </c>
      <c r="I18" s="40" t="s">
        <v>67</v>
      </c>
      <c r="J18" s="35" t="s">
        <v>273</v>
      </c>
      <c r="K18" s="35" t="s">
        <v>293</v>
      </c>
      <c r="L18" s="130">
        <v>41261</v>
      </c>
      <c r="M18" s="35" t="s">
        <v>313</v>
      </c>
    </row>
    <row r="19" spans="1:15">
      <c r="A19" s="35">
        <v>19</v>
      </c>
      <c r="B19" s="123"/>
      <c r="C19" s="35" t="s">
        <v>46</v>
      </c>
      <c r="D19" s="35" t="s">
        <v>52</v>
      </c>
      <c r="E19" s="116" t="s">
        <v>82</v>
      </c>
      <c r="F19" s="116">
        <v>6635280</v>
      </c>
      <c r="G19" s="116"/>
      <c r="H19" s="39">
        <v>913006</v>
      </c>
      <c r="I19" s="40" t="s">
        <v>70</v>
      </c>
      <c r="J19" s="37">
        <v>41215</v>
      </c>
      <c r="K19" s="37">
        <v>41244</v>
      </c>
      <c r="L19" s="130">
        <v>41262</v>
      </c>
      <c r="M19" s="35" t="s">
        <v>234</v>
      </c>
    </row>
    <row r="20" spans="1:15">
      <c r="A20" s="35">
        <v>20</v>
      </c>
      <c r="B20" s="123"/>
      <c r="C20" s="35" t="s">
        <v>45</v>
      </c>
      <c r="D20" s="35" t="s">
        <v>52</v>
      </c>
      <c r="E20" s="116" t="s">
        <v>85</v>
      </c>
      <c r="F20" s="136" t="s">
        <v>207</v>
      </c>
      <c r="G20" s="136"/>
      <c r="H20" s="39">
        <v>765600</v>
      </c>
      <c r="I20" s="40" t="s">
        <v>70</v>
      </c>
      <c r="J20" s="37">
        <v>41214</v>
      </c>
      <c r="K20" s="37">
        <v>41243</v>
      </c>
      <c r="L20" s="130">
        <v>41263</v>
      </c>
      <c r="M20" s="35" t="s">
        <v>86</v>
      </c>
    </row>
    <row r="21" spans="1:15">
      <c r="A21" s="35">
        <v>21</v>
      </c>
      <c r="B21" s="123"/>
      <c r="C21" s="35" t="s">
        <v>45</v>
      </c>
      <c r="D21" s="35" t="s">
        <v>52</v>
      </c>
      <c r="E21" s="116" t="s">
        <v>84</v>
      </c>
      <c r="F21" s="116" t="s">
        <v>131</v>
      </c>
      <c r="G21" s="116" t="s">
        <v>132</v>
      </c>
      <c r="H21" s="39">
        <v>881762</v>
      </c>
      <c r="I21" s="40" t="s">
        <v>70</v>
      </c>
      <c r="J21" s="35" t="s">
        <v>293</v>
      </c>
      <c r="L21" s="130">
        <v>41263</v>
      </c>
      <c r="M21" s="35" t="s">
        <v>133</v>
      </c>
    </row>
    <row r="22" spans="1:15">
      <c r="A22" s="35">
        <v>27</v>
      </c>
      <c r="B22" s="123"/>
      <c r="C22" s="35" t="s">
        <v>45</v>
      </c>
      <c r="D22" s="116" t="s">
        <v>52</v>
      </c>
      <c r="E22" s="116" t="s">
        <v>69</v>
      </c>
      <c r="F22" s="116">
        <v>7966110</v>
      </c>
      <c r="G22" s="116">
        <v>2128187</v>
      </c>
      <c r="H22" s="39">
        <v>56620</v>
      </c>
      <c r="I22" s="40" t="s">
        <v>70</v>
      </c>
      <c r="J22" s="37">
        <v>41214</v>
      </c>
      <c r="K22" s="37">
        <v>41243</v>
      </c>
      <c r="L22" s="130">
        <v>41270</v>
      </c>
    </row>
    <row r="23" spans="1:15">
      <c r="A23" s="35">
        <v>19</v>
      </c>
      <c r="B23" s="123"/>
      <c r="C23" s="35" t="s">
        <v>45</v>
      </c>
      <c r="D23" s="116" t="s">
        <v>52</v>
      </c>
      <c r="E23" s="116" t="s">
        <v>96</v>
      </c>
      <c r="F23" s="116"/>
      <c r="G23" s="116" t="s">
        <v>151</v>
      </c>
      <c r="H23" s="39">
        <v>238423</v>
      </c>
      <c r="I23" s="40" t="s">
        <v>98</v>
      </c>
      <c r="J23" s="178" t="s">
        <v>141</v>
      </c>
      <c r="K23" s="179">
        <v>41216</v>
      </c>
      <c r="L23" s="130">
        <v>41262</v>
      </c>
    </row>
    <row r="24" spans="1:15">
      <c r="A24" s="35">
        <v>24</v>
      </c>
      <c r="B24" s="123"/>
      <c r="C24" s="35" t="s">
        <v>80</v>
      </c>
      <c r="D24" s="35" t="s">
        <v>80</v>
      </c>
      <c r="E24" s="116" t="s">
        <v>81</v>
      </c>
      <c r="F24" s="116" t="s">
        <v>261</v>
      </c>
      <c r="G24" s="116"/>
      <c r="H24" s="39">
        <v>1014206</v>
      </c>
      <c r="I24" s="40" t="s">
        <v>67</v>
      </c>
      <c r="J24" s="37">
        <v>41218</v>
      </c>
      <c r="K24" s="37">
        <v>41247</v>
      </c>
      <c r="L24" s="130">
        <v>41267</v>
      </c>
      <c r="M24" s="35" t="s">
        <v>125</v>
      </c>
    </row>
    <row r="25" spans="1:15">
      <c r="A25" s="35">
        <v>27</v>
      </c>
      <c r="B25" s="123"/>
      <c r="C25" s="35" t="s">
        <v>91</v>
      </c>
      <c r="D25" s="35" t="s">
        <v>52</v>
      </c>
      <c r="E25" s="116" t="s">
        <v>82</v>
      </c>
      <c r="F25" s="116">
        <v>16977389</v>
      </c>
      <c r="G25" s="116" t="s">
        <v>266</v>
      </c>
      <c r="H25" s="39">
        <v>916792</v>
      </c>
      <c r="I25" s="40" t="s">
        <v>70</v>
      </c>
      <c r="J25" s="37">
        <v>41253</v>
      </c>
      <c r="K25" s="37">
        <v>41283</v>
      </c>
      <c r="L25" s="130">
        <v>41282</v>
      </c>
      <c r="M25" s="35" t="s">
        <v>126</v>
      </c>
    </row>
    <row r="26" spans="1:15">
      <c r="A26" s="116">
        <v>28</v>
      </c>
      <c r="B26" s="123"/>
      <c r="C26" s="116" t="s">
        <v>45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118600</v>
      </c>
      <c r="I26" s="128" t="s">
        <v>70</v>
      </c>
      <c r="J26" s="129">
        <v>41253</v>
      </c>
      <c r="K26" s="129">
        <v>41283</v>
      </c>
      <c r="L26" s="130">
        <v>41270</v>
      </c>
      <c r="M26" s="116" t="s">
        <v>130</v>
      </c>
      <c r="O26" s="131"/>
    </row>
    <row r="27" spans="1:15">
      <c r="A27" s="35">
        <v>2</v>
      </c>
      <c r="B27" s="123"/>
      <c r="C27" s="35" t="s">
        <v>45</v>
      </c>
      <c r="D27" s="116" t="s">
        <v>52</v>
      </c>
      <c r="E27" s="116" t="s">
        <v>82</v>
      </c>
      <c r="F27" s="116">
        <v>3439042</v>
      </c>
      <c r="G27" s="116" t="s">
        <v>135</v>
      </c>
      <c r="H27" s="39">
        <v>378187</v>
      </c>
      <c r="I27" s="40" t="s">
        <v>70</v>
      </c>
      <c r="J27" s="37">
        <v>41226</v>
      </c>
      <c r="K27" s="37">
        <v>41255</v>
      </c>
      <c r="L27" s="130">
        <v>41270</v>
      </c>
      <c r="M27" s="35" t="s">
        <v>136</v>
      </c>
    </row>
    <row r="28" spans="1:15">
      <c r="C28" s="35" t="s">
        <v>49</v>
      </c>
      <c r="D28" s="116" t="s">
        <v>52</v>
      </c>
      <c r="E28" s="116" t="s">
        <v>82</v>
      </c>
      <c r="F28" s="116"/>
      <c r="G28" s="116"/>
      <c r="I28" s="40" t="s">
        <v>263</v>
      </c>
      <c r="L28" s="198"/>
      <c r="M28" s="35" t="s">
        <v>128</v>
      </c>
    </row>
    <row r="29" spans="1:15">
      <c r="C29" s="35" t="s">
        <v>49</v>
      </c>
      <c r="D29" s="116" t="s">
        <v>52</v>
      </c>
      <c r="E29" s="116" t="s">
        <v>62</v>
      </c>
      <c r="F29" s="116"/>
      <c r="G29" s="116"/>
      <c r="H29" s="39">
        <v>954000</v>
      </c>
      <c r="I29" s="40" t="s">
        <v>263</v>
      </c>
      <c r="L29" s="198"/>
      <c r="M29" s="35" t="s">
        <v>129</v>
      </c>
    </row>
    <row r="30" spans="1:15">
      <c r="A30" s="35">
        <v>4</v>
      </c>
      <c r="B30" s="123"/>
      <c r="C30" s="35" t="s">
        <v>45</v>
      </c>
      <c r="D30" s="35" t="s">
        <v>52</v>
      </c>
      <c r="E30" s="116" t="s">
        <v>62</v>
      </c>
      <c r="F30" s="116">
        <v>1649519421</v>
      </c>
      <c r="G30" s="116">
        <v>3202339219</v>
      </c>
      <c r="H30" s="39">
        <v>81906</v>
      </c>
      <c r="I30" s="40" t="s">
        <v>65</v>
      </c>
      <c r="J30" s="37">
        <v>41141</v>
      </c>
      <c r="K30" s="37">
        <v>41171</v>
      </c>
      <c r="L30" s="130">
        <v>41278</v>
      </c>
      <c r="M30" s="35" t="s">
        <v>115</v>
      </c>
    </row>
    <row r="31" spans="1:15">
      <c r="A31" s="35">
        <v>2</v>
      </c>
      <c r="B31" s="123"/>
      <c r="C31" s="35" t="s">
        <v>45</v>
      </c>
      <c r="D31" s="35" t="s">
        <v>52</v>
      </c>
      <c r="E31" s="116" t="s">
        <v>66</v>
      </c>
      <c r="F31" s="116">
        <v>2339801</v>
      </c>
      <c r="G31" s="116"/>
      <c r="H31" s="39">
        <v>43960</v>
      </c>
      <c r="I31" s="40" t="s">
        <v>67</v>
      </c>
      <c r="J31" s="36">
        <v>41229</v>
      </c>
      <c r="K31" s="36">
        <v>41257</v>
      </c>
      <c r="L31" s="130">
        <v>41276</v>
      </c>
    </row>
    <row r="32" spans="1:15">
      <c r="A32" s="35">
        <v>2</v>
      </c>
      <c r="B32" s="123"/>
      <c r="C32" s="35" t="s">
        <v>45</v>
      </c>
      <c r="D32" s="35" t="s">
        <v>52</v>
      </c>
      <c r="E32" s="116" t="s">
        <v>68</v>
      </c>
      <c r="F32" s="132" t="s">
        <v>110</v>
      </c>
      <c r="G32" s="116"/>
      <c r="H32" s="39">
        <v>447260</v>
      </c>
      <c r="I32" s="40" t="s">
        <v>109</v>
      </c>
      <c r="J32" s="37">
        <v>41235</v>
      </c>
      <c r="K32" s="37">
        <v>41263</v>
      </c>
      <c r="L32" s="130">
        <v>41271</v>
      </c>
    </row>
    <row r="33" spans="1:19">
      <c r="A33" s="35">
        <v>3</v>
      </c>
      <c r="B33" s="123"/>
      <c r="C33" s="35" t="s">
        <v>45</v>
      </c>
      <c r="D33" s="35" t="s">
        <v>52</v>
      </c>
      <c r="E33" s="116" t="s">
        <v>82</v>
      </c>
      <c r="F33" s="116">
        <v>14107165</v>
      </c>
      <c r="G33" s="116">
        <v>3175124315</v>
      </c>
      <c r="H33" s="39">
        <v>25900</v>
      </c>
      <c r="I33" s="40" t="s">
        <v>70</v>
      </c>
      <c r="J33" s="37">
        <v>41260</v>
      </c>
      <c r="K33" s="37">
        <v>41290</v>
      </c>
      <c r="L33" s="130">
        <v>41270</v>
      </c>
      <c r="M33" s="35" t="s">
        <v>118</v>
      </c>
    </row>
    <row r="34" spans="1:19">
      <c r="A34" s="35">
        <v>5</v>
      </c>
      <c r="B34" s="123"/>
      <c r="C34" s="35" t="s">
        <v>45</v>
      </c>
      <c r="D34" s="35" t="s">
        <v>52</v>
      </c>
      <c r="E34" s="116" t="s">
        <v>71</v>
      </c>
      <c r="F34" s="116">
        <v>8040856503</v>
      </c>
      <c r="G34" s="116"/>
      <c r="H34" s="39">
        <v>539847</v>
      </c>
      <c r="I34" s="40" t="s">
        <v>239</v>
      </c>
      <c r="J34" s="178" t="s">
        <v>146</v>
      </c>
      <c r="K34" s="179">
        <v>41263</v>
      </c>
      <c r="L34" s="130">
        <v>41278</v>
      </c>
    </row>
    <row r="35" spans="1:19">
      <c r="A35" s="35">
        <v>27</v>
      </c>
      <c r="B35" s="123"/>
      <c r="C35" s="35" t="s">
        <v>45</v>
      </c>
      <c r="D35" s="35" t="s">
        <v>52</v>
      </c>
      <c r="E35" s="116" t="s">
        <v>69</v>
      </c>
      <c r="F35" s="116">
        <v>1321278</v>
      </c>
      <c r="G35" s="116">
        <v>2112433</v>
      </c>
      <c r="H35" s="39">
        <v>17900</v>
      </c>
      <c r="I35" s="40" t="s">
        <v>70</v>
      </c>
      <c r="J35" s="37">
        <v>41214</v>
      </c>
      <c r="K35" s="37">
        <v>41243</v>
      </c>
      <c r="L35" s="130">
        <v>41270</v>
      </c>
    </row>
    <row r="37" spans="1:19">
      <c r="E37" s="35" t="s">
        <v>153</v>
      </c>
      <c r="I37" s="140"/>
      <c r="J37" s="140"/>
      <c r="K37" s="140"/>
      <c r="L37" s="141"/>
      <c r="M37" s="140"/>
    </row>
    <row r="38" spans="1:19">
      <c r="C38" s="35" t="s">
        <v>152</v>
      </c>
      <c r="E38" s="116" t="s">
        <v>155</v>
      </c>
      <c r="F38" s="116"/>
      <c r="G38" s="116"/>
    </row>
    <row r="39" spans="1:19">
      <c r="C39" s="116" t="s">
        <v>154</v>
      </c>
      <c r="E39" s="116"/>
      <c r="F39" s="116"/>
      <c r="G39" s="116"/>
    </row>
    <row r="40" spans="1:19">
      <c r="C40" s="116" t="s">
        <v>156</v>
      </c>
      <c r="E40" s="116"/>
      <c r="F40" s="116"/>
      <c r="G40" s="116"/>
    </row>
    <row r="41" spans="1:19">
      <c r="C41" s="116" t="s">
        <v>157</v>
      </c>
      <c r="E41" s="116"/>
      <c r="F41" s="116"/>
      <c r="G41" s="116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7567034</v>
      </c>
      <c r="G43" s="61">
        <v>3454935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218</v>
      </c>
      <c r="N43" s="62" t="s">
        <v>219</v>
      </c>
      <c r="O43" s="63">
        <v>41074</v>
      </c>
      <c r="P43" s="108" t="s">
        <v>250</v>
      </c>
      <c r="Q43" s="108"/>
      <c r="R43" s="108" t="s">
        <v>251</v>
      </c>
      <c r="S43" s="108"/>
    </row>
    <row r="44" spans="1:19">
      <c r="A44" s="61">
        <v>8</v>
      </c>
      <c r="B44" s="61"/>
      <c r="C44" s="61" t="s">
        <v>45</v>
      </c>
      <c r="D44" s="61" t="s">
        <v>52</v>
      </c>
      <c r="E44" s="61" t="s">
        <v>69</v>
      </c>
      <c r="F44" s="61">
        <v>7567033</v>
      </c>
      <c r="G44" s="61">
        <v>3454941</v>
      </c>
      <c r="H44" s="119">
        <v>16200</v>
      </c>
      <c r="I44" s="181" t="s">
        <v>70</v>
      </c>
      <c r="J44" s="133">
        <v>41061</v>
      </c>
      <c r="K44" s="182">
        <v>41090</v>
      </c>
      <c r="L44" s="182"/>
      <c r="M44" s="61" t="s">
        <v>220</v>
      </c>
      <c r="N44" s="62" t="s">
        <v>221</v>
      </c>
      <c r="O44" s="63">
        <v>41074</v>
      </c>
      <c r="P44" s="108" t="s">
        <v>250</v>
      </c>
      <c r="Q44" s="108"/>
      <c r="R44" s="108" t="s">
        <v>252</v>
      </c>
      <c r="S44" s="108"/>
    </row>
    <row r="45" spans="1:19">
      <c r="E45" s="116" t="s">
        <v>83</v>
      </c>
      <c r="F45" s="116"/>
      <c r="G45" s="116"/>
      <c r="I45" s="140"/>
      <c r="K45" s="140"/>
      <c r="L45" s="140"/>
      <c r="M45" s="35" t="s">
        <v>48</v>
      </c>
    </row>
    <row r="46" spans="1:19">
      <c r="E46" s="116"/>
      <c r="F46" s="116"/>
      <c r="G46" s="116"/>
    </row>
    <row r="47" spans="1:19">
      <c r="E47" s="116"/>
      <c r="F47" s="116"/>
      <c r="G47" s="116"/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>
      <c r="E52" s="116"/>
      <c r="F52" s="116"/>
      <c r="G52" s="116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124"/>
  <sheetViews>
    <sheetView workbookViewId="0">
      <pane ySplit="1" topLeftCell="A2" activePane="bottomLeft" state="frozen"/>
      <selection pane="bottomLeft" activeCell="B16" sqref="B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116">
        <v>1</v>
      </c>
      <c r="B2" s="123"/>
      <c r="C2" s="116"/>
      <c r="D2" s="116" t="s">
        <v>73</v>
      </c>
      <c r="E2" s="116" t="s">
        <v>74</v>
      </c>
      <c r="F2" s="116"/>
      <c r="G2" s="116"/>
      <c r="H2" s="127"/>
      <c r="I2" s="128"/>
      <c r="J2" s="116"/>
      <c r="K2" s="116"/>
      <c r="L2" s="196">
        <v>41276</v>
      </c>
      <c r="M2" s="116" t="s">
        <v>77</v>
      </c>
      <c r="N2" s="201"/>
      <c r="O2" s="131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96">
        <v>41276</v>
      </c>
      <c r="M3" s="35" t="s">
        <v>77</v>
      </c>
    </row>
    <row r="4" spans="1:15">
      <c r="A4" s="35">
        <v>1</v>
      </c>
      <c r="B4" s="183"/>
      <c r="D4" s="35" t="s">
        <v>73</v>
      </c>
      <c r="E4" s="35" t="s">
        <v>76</v>
      </c>
      <c r="I4" s="40"/>
      <c r="K4" s="40"/>
      <c r="L4" s="204"/>
      <c r="M4" s="35" t="s">
        <v>216</v>
      </c>
    </row>
    <row r="5" spans="1:15">
      <c r="A5" s="35">
        <v>1</v>
      </c>
      <c r="B5" s="123"/>
      <c r="D5" s="35" t="s">
        <v>259</v>
      </c>
      <c r="E5" s="35" t="s">
        <v>47</v>
      </c>
      <c r="I5" s="40" t="s">
        <v>199</v>
      </c>
      <c r="K5" s="40"/>
      <c r="L5" s="197">
        <v>41276</v>
      </c>
      <c r="M5" s="35" t="s">
        <v>47</v>
      </c>
    </row>
    <row r="6" spans="1:15">
      <c r="A6" s="35">
        <v>6</v>
      </c>
      <c r="B6" s="123"/>
      <c r="D6" s="35" t="s">
        <v>56</v>
      </c>
      <c r="E6" s="35" t="s">
        <v>58</v>
      </c>
      <c r="G6" s="35">
        <v>3102055020</v>
      </c>
      <c r="H6" s="39">
        <v>600000</v>
      </c>
      <c r="I6" s="40" t="s">
        <v>64</v>
      </c>
      <c r="J6" s="35" t="s">
        <v>273</v>
      </c>
      <c r="L6" s="130">
        <v>41282</v>
      </c>
      <c r="M6" s="35" t="s">
        <v>61</v>
      </c>
    </row>
    <row r="7" spans="1:15">
      <c r="A7" s="35">
        <v>7</v>
      </c>
      <c r="B7" s="183"/>
      <c r="C7" s="35" t="s">
        <v>46</v>
      </c>
      <c r="D7" s="35" t="s">
        <v>52</v>
      </c>
      <c r="E7" s="116" t="s">
        <v>62</v>
      </c>
      <c r="F7" s="116">
        <v>8218644485</v>
      </c>
      <c r="G7" s="116"/>
      <c r="H7" s="39">
        <v>-1876978</v>
      </c>
      <c r="I7" s="40" t="s">
        <v>65</v>
      </c>
      <c r="J7" s="37">
        <v>41174</v>
      </c>
      <c r="K7" s="37">
        <v>41203</v>
      </c>
      <c r="L7" s="205"/>
      <c r="M7" s="35" t="s">
        <v>147</v>
      </c>
    </row>
    <row r="8" spans="1:15">
      <c r="A8" s="35">
        <v>14</v>
      </c>
      <c r="B8" s="123"/>
      <c r="C8" s="35" t="s">
        <v>45</v>
      </c>
      <c r="D8" s="35" t="s">
        <v>52</v>
      </c>
      <c r="E8" s="116" t="s">
        <v>82</v>
      </c>
      <c r="F8" s="116">
        <v>11648673</v>
      </c>
      <c r="G8" s="116"/>
      <c r="H8" s="39">
        <v>25897</v>
      </c>
      <c r="I8" s="40" t="s">
        <v>70</v>
      </c>
      <c r="J8" s="37">
        <v>41267</v>
      </c>
      <c r="K8" s="37">
        <v>41297</v>
      </c>
      <c r="L8" s="130">
        <v>41288</v>
      </c>
      <c r="M8" s="35" t="s">
        <v>117</v>
      </c>
    </row>
    <row r="9" spans="1:15">
      <c r="A9" s="35">
        <v>14</v>
      </c>
      <c r="B9" s="123"/>
      <c r="C9" s="35" t="s">
        <v>46</v>
      </c>
      <c r="D9" s="35" t="s">
        <v>52</v>
      </c>
      <c r="E9" s="116" t="s">
        <v>82</v>
      </c>
      <c r="F9" s="116">
        <v>10859980</v>
      </c>
      <c r="G9" s="116"/>
      <c r="H9" s="39">
        <v>799424</v>
      </c>
      <c r="I9" s="40" t="s">
        <v>70</v>
      </c>
      <c r="J9" s="37">
        <v>41237</v>
      </c>
      <c r="K9" s="37">
        <v>41266</v>
      </c>
      <c r="L9" s="130">
        <v>41288</v>
      </c>
      <c r="M9" s="35" t="s">
        <v>148</v>
      </c>
    </row>
    <row r="10" spans="1:15">
      <c r="A10" s="35">
        <v>15</v>
      </c>
      <c r="B10" s="123"/>
      <c r="C10" s="35" t="s">
        <v>46</v>
      </c>
      <c r="D10" s="35" t="s">
        <v>52</v>
      </c>
      <c r="E10" s="116" t="s">
        <v>82</v>
      </c>
      <c r="F10" s="116">
        <v>9282720</v>
      </c>
      <c r="G10" s="116"/>
      <c r="H10" s="39">
        <v>457798</v>
      </c>
      <c r="I10" s="40" t="s">
        <v>70</v>
      </c>
      <c r="J10" s="37">
        <v>41240</v>
      </c>
      <c r="K10" s="37">
        <v>41269</v>
      </c>
      <c r="L10" s="130">
        <v>41289</v>
      </c>
      <c r="M10" s="35" t="s">
        <v>233</v>
      </c>
    </row>
    <row r="11" spans="1:15">
      <c r="A11" s="35">
        <v>15</v>
      </c>
      <c r="B11" s="123"/>
      <c r="C11" s="35" t="s">
        <v>46</v>
      </c>
      <c r="D11" s="35" t="s">
        <v>52</v>
      </c>
      <c r="E11" s="116" t="s">
        <v>82</v>
      </c>
      <c r="F11" s="116">
        <v>7705686</v>
      </c>
      <c r="G11" s="116"/>
      <c r="H11" s="39">
        <v>397084</v>
      </c>
      <c r="I11" s="40" t="s">
        <v>70</v>
      </c>
      <c r="J11" s="37">
        <v>41240</v>
      </c>
      <c r="K11" s="37">
        <v>41269</v>
      </c>
      <c r="L11" s="130">
        <v>41289</v>
      </c>
      <c r="M11" s="35" t="s">
        <v>232</v>
      </c>
    </row>
    <row r="12" spans="1:15">
      <c r="A12" s="35">
        <v>10</v>
      </c>
      <c r="B12" s="123"/>
      <c r="C12" s="35" t="s">
        <v>62</v>
      </c>
      <c r="D12" s="35" t="s">
        <v>52</v>
      </c>
      <c r="E12" s="116" t="s">
        <v>62</v>
      </c>
      <c r="F12" s="116">
        <v>1224565687</v>
      </c>
      <c r="G12" s="116">
        <v>3102055020</v>
      </c>
      <c r="H12" s="39">
        <v>120300</v>
      </c>
      <c r="I12" s="40" t="s">
        <v>62</v>
      </c>
      <c r="K12" s="37">
        <v>41260</v>
      </c>
      <c r="L12" s="130">
        <v>41283</v>
      </c>
      <c r="M12" s="35" t="s">
        <v>58</v>
      </c>
    </row>
    <row r="13" spans="1:15">
      <c r="A13" s="35">
        <v>14</v>
      </c>
      <c r="B13" s="123"/>
      <c r="C13" s="35" t="s">
        <v>91</v>
      </c>
      <c r="D13" s="35" t="s">
        <v>52</v>
      </c>
      <c r="E13" s="116" t="s">
        <v>82</v>
      </c>
      <c r="F13" s="116">
        <v>8949578</v>
      </c>
      <c r="G13" s="116" t="s">
        <v>267</v>
      </c>
      <c r="H13" s="39">
        <v>775907</v>
      </c>
      <c r="I13" s="40" t="s">
        <v>79</v>
      </c>
      <c r="J13" s="37">
        <v>41237</v>
      </c>
      <c r="K13" s="37">
        <v>41266</v>
      </c>
      <c r="L13" s="130">
        <v>41284</v>
      </c>
      <c r="M13" s="35" t="s">
        <v>126</v>
      </c>
    </row>
    <row r="14" spans="1:15">
      <c r="A14" s="125">
        <v>17</v>
      </c>
      <c r="B14" s="183"/>
      <c r="C14" s="35" t="s">
        <v>53</v>
      </c>
      <c r="D14" s="35" t="s">
        <v>52</v>
      </c>
      <c r="E14" s="116" t="s">
        <v>54</v>
      </c>
      <c r="F14" s="116" t="s">
        <v>114</v>
      </c>
      <c r="G14" s="116"/>
      <c r="H14" s="39">
        <v>793900</v>
      </c>
      <c r="I14" s="126" t="s">
        <v>79</v>
      </c>
      <c r="J14" s="35" t="s">
        <v>307</v>
      </c>
      <c r="K14" s="125"/>
      <c r="L14" s="206"/>
      <c r="M14" s="125" t="s">
        <v>60</v>
      </c>
    </row>
    <row r="15" spans="1:15">
      <c r="A15" s="35">
        <v>15</v>
      </c>
      <c r="B15" s="123"/>
      <c r="C15" s="35" t="s">
        <v>45</v>
      </c>
      <c r="D15" s="35" t="s">
        <v>52</v>
      </c>
      <c r="E15" s="116" t="s">
        <v>235</v>
      </c>
      <c r="F15" s="116">
        <v>41362146</v>
      </c>
      <c r="G15" s="116"/>
      <c r="H15" s="39">
        <v>144700</v>
      </c>
      <c r="I15" s="40" t="s">
        <v>70</v>
      </c>
      <c r="J15" s="37">
        <v>41276</v>
      </c>
      <c r="K15" s="37">
        <v>41306</v>
      </c>
      <c r="L15" s="130">
        <v>41288</v>
      </c>
      <c r="M15" s="35" t="s">
        <v>87</v>
      </c>
    </row>
    <row r="16" spans="1:15">
      <c r="A16" s="35">
        <v>14</v>
      </c>
      <c r="B16" s="200"/>
      <c r="C16" s="35" t="s">
        <v>45</v>
      </c>
      <c r="D16" s="35" t="s">
        <v>52</v>
      </c>
      <c r="E16" s="116" t="s">
        <v>88</v>
      </c>
      <c r="F16" s="116">
        <v>10004979</v>
      </c>
      <c r="G16" s="116"/>
      <c r="H16" s="39">
        <v>279710</v>
      </c>
      <c r="I16" s="40" t="s">
        <v>109</v>
      </c>
      <c r="J16" s="37">
        <v>41170</v>
      </c>
      <c r="K16" s="37">
        <v>41229</v>
      </c>
      <c r="L16" s="205"/>
    </row>
    <row r="17" spans="1:15">
      <c r="A17" s="35">
        <v>17</v>
      </c>
      <c r="B17" s="123"/>
      <c r="C17" s="35" t="s">
        <v>80</v>
      </c>
      <c r="D17" s="35" t="s">
        <v>80</v>
      </c>
      <c r="E17" s="116" t="s">
        <v>81</v>
      </c>
      <c r="F17" s="116" t="s">
        <v>312</v>
      </c>
      <c r="G17" s="116"/>
      <c r="H17" s="39">
        <v>127008</v>
      </c>
      <c r="I17" s="40" t="s">
        <v>67</v>
      </c>
      <c r="J17" s="35" t="s">
        <v>293</v>
      </c>
      <c r="K17" s="35" t="s">
        <v>307</v>
      </c>
      <c r="L17" s="130">
        <v>40925</v>
      </c>
      <c r="M17" s="35" t="s">
        <v>313</v>
      </c>
    </row>
    <row r="18" spans="1:15">
      <c r="A18" s="35">
        <v>18</v>
      </c>
      <c r="B18" s="123"/>
      <c r="C18" s="35" t="s">
        <v>46</v>
      </c>
      <c r="D18" s="35" t="s">
        <v>52</v>
      </c>
      <c r="E18" s="116" t="s">
        <v>82</v>
      </c>
      <c r="F18" s="116">
        <v>6635280</v>
      </c>
      <c r="G18" s="116"/>
      <c r="H18" s="39">
        <v>503337</v>
      </c>
      <c r="I18" s="40" t="s">
        <v>70</v>
      </c>
      <c r="J18" s="37">
        <v>41245</v>
      </c>
      <c r="K18" s="37">
        <v>41275</v>
      </c>
      <c r="L18" s="130">
        <v>41289</v>
      </c>
      <c r="M18" s="35" t="s">
        <v>234</v>
      </c>
    </row>
    <row r="19" spans="1:15">
      <c r="A19" s="35">
        <v>21</v>
      </c>
      <c r="B19" s="123"/>
      <c r="C19" s="35" t="s">
        <v>45</v>
      </c>
      <c r="D19" s="35" t="s">
        <v>52</v>
      </c>
      <c r="E19" s="116" t="s">
        <v>85</v>
      </c>
      <c r="F19" s="136" t="s">
        <v>207</v>
      </c>
      <c r="G19" s="136"/>
      <c r="H19" s="39">
        <v>765600</v>
      </c>
      <c r="I19" s="40" t="s">
        <v>70</v>
      </c>
      <c r="J19" s="37">
        <v>41244</v>
      </c>
      <c r="K19" s="37">
        <v>41274</v>
      </c>
      <c r="L19" s="130">
        <v>41291</v>
      </c>
      <c r="M19" s="35" t="s">
        <v>86</v>
      </c>
    </row>
    <row r="20" spans="1:15">
      <c r="A20" s="35">
        <v>21</v>
      </c>
      <c r="B20" s="123"/>
      <c r="C20" s="35" t="s">
        <v>45</v>
      </c>
      <c r="D20" s="35" t="s">
        <v>52</v>
      </c>
      <c r="E20" s="116" t="s">
        <v>84</v>
      </c>
      <c r="F20" s="116" t="s">
        <v>131</v>
      </c>
      <c r="G20" s="116" t="s">
        <v>132</v>
      </c>
      <c r="H20" s="39">
        <v>951362</v>
      </c>
      <c r="I20" s="40" t="s">
        <v>70</v>
      </c>
      <c r="J20" s="35" t="s">
        <v>307</v>
      </c>
      <c r="L20" s="130">
        <v>41291</v>
      </c>
      <c r="M20" s="35" t="s">
        <v>133</v>
      </c>
    </row>
    <row r="21" spans="1:15">
      <c r="A21" s="35">
        <v>31</v>
      </c>
      <c r="B21" s="123"/>
      <c r="C21" s="35" t="s">
        <v>45</v>
      </c>
      <c r="D21" s="116" t="s">
        <v>52</v>
      </c>
      <c r="E21" s="116" t="s">
        <v>69</v>
      </c>
      <c r="F21" s="116">
        <v>7966110</v>
      </c>
      <c r="G21" s="116">
        <v>2128187</v>
      </c>
      <c r="H21" s="39">
        <v>56620</v>
      </c>
      <c r="I21" s="40" t="s">
        <v>70</v>
      </c>
      <c r="J21" s="37">
        <v>41244</v>
      </c>
      <c r="K21" s="37">
        <v>41274</v>
      </c>
      <c r="L21" s="130">
        <v>41304</v>
      </c>
    </row>
    <row r="22" spans="1:15">
      <c r="A22" s="35">
        <v>23</v>
      </c>
      <c r="B22" s="123"/>
      <c r="C22" s="35" t="s">
        <v>45</v>
      </c>
      <c r="D22" s="116" t="s">
        <v>52</v>
      </c>
      <c r="E22" s="116" t="s">
        <v>96</v>
      </c>
      <c r="F22" s="116"/>
      <c r="G22" s="116" t="s">
        <v>151</v>
      </c>
      <c r="H22" s="39">
        <v>630500</v>
      </c>
      <c r="I22" s="40" t="s">
        <v>98</v>
      </c>
      <c r="J22" s="178" t="s">
        <v>141</v>
      </c>
      <c r="K22" s="179">
        <v>41279</v>
      </c>
      <c r="L22" s="130">
        <v>41304</v>
      </c>
    </row>
    <row r="23" spans="1:15">
      <c r="A23" s="35">
        <v>25</v>
      </c>
      <c r="B23" s="123"/>
      <c r="C23" s="35" t="s">
        <v>80</v>
      </c>
      <c r="D23" s="35" t="s">
        <v>80</v>
      </c>
      <c r="E23" s="116" t="s">
        <v>81</v>
      </c>
      <c r="F23" s="116" t="s">
        <v>261</v>
      </c>
      <c r="G23" s="116"/>
      <c r="H23" s="39">
        <v>629439</v>
      </c>
      <c r="I23" s="40" t="s">
        <v>67</v>
      </c>
      <c r="J23" s="37">
        <v>41248</v>
      </c>
      <c r="K23" s="37">
        <v>41278</v>
      </c>
      <c r="L23" s="130">
        <v>41291</v>
      </c>
      <c r="M23" s="35" t="s">
        <v>125</v>
      </c>
    </row>
    <row r="24" spans="1:15">
      <c r="A24" s="35">
        <v>27</v>
      </c>
      <c r="B24" s="123"/>
      <c r="C24" s="35" t="s">
        <v>91</v>
      </c>
      <c r="D24" s="35" t="s">
        <v>52</v>
      </c>
      <c r="E24" s="116" t="s">
        <v>82</v>
      </c>
      <c r="F24" s="116">
        <v>16977389</v>
      </c>
      <c r="G24" s="116" t="s">
        <v>266</v>
      </c>
      <c r="H24" s="39">
        <v>987405</v>
      </c>
      <c r="I24" s="40" t="s">
        <v>70</v>
      </c>
      <c r="J24" s="37">
        <v>41253</v>
      </c>
      <c r="K24" s="37">
        <v>41283</v>
      </c>
      <c r="L24" s="130">
        <v>41292</v>
      </c>
      <c r="M24" s="35" t="s">
        <v>126</v>
      </c>
    </row>
    <row r="25" spans="1:15">
      <c r="A25" s="116">
        <v>28</v>
      </c>
      <c r="B25" s="123"/>
      <c r="C25" s="116" t="s">
        <v>45</v>
      </c>
      <c r="D25" s="116" t="s">
        <v>52</v>
      </c>
      <c r="E25" s="116" t="s">
        <v>82</v>
      </c>
      <c r="F25" s="116">
        <v>16216790</v>
      </c>
      <c r="G25" s="116">
        <v>3138933417</v>
      </c>
      <c r="H25" s="127">
        <v>118600</v>
      </c>
      <c r="I25" s="128" t="s">
        <v>70</v>
      </c>
      <c r="J25" s="129">
        <v>41253</v>
      </c>
      <c r="K25" s="129">
        <v>41283</v>
      </c>
      <c r="L25" s="130">
        <v>41292</v>
      </c>
      <c r="M25" s="116" t="s">
        <v>130</v>
      </c>
      <c r="O25" s="131"/>
    </row>
    <row r="26" spans="1:15">
      <c r="A26" s="35">
        <v>29</v>
      </c>
      <c r="B26" s="123"/>
      <c r="C26" s="35" t="s">
        <v>45</v>
      </c>
      <c r="D26" s="116" t="s">
        <v>52</v>
      </c>
      <c r="E26" s="116" t="s">
        <v>82</v>
      </c>
      <c r="F26" s="116">
        <v>3439042</v>
      </c>
      <c r="G26" s="116" t="s">
        <v>135</v>
      </c>
      <c r="H26" s="39">
        <v>290220</v>
      </c>
      <c r="I26" s="40" t="s">
        <v>70</v>
      </c>
      <c r="J26" s="37">
        <v>41256</v>
      </c>
      <c r="K26" s="37">
        <v>41286</v>
      </c>
      <c r="L26" s="130">
        <v>41310</v>
      </c>
      <c r="M26" s="35" t="s">
        <v>136</v>
      </c>
    </row>
    <row r="27" spans="1:15">
      <c r="B27" s="123"/>
      <c r="C27" s="35" t="s">
        <v>49</v>
      </c>
      <c r="D27" s="116" t="s">
        <v>52</v>
      </c>
      <c r="E27" s="116" t="s">
        <v>82</v>
      </c>
      <c r="F27" s="116"/>
      <c r="G27" s="116"/>
      <c r="I27" s="40" t="s">
        <v>263</v>
      </c>
      <c r="L27" s="198"/>
      <c r="M27" s="35" t="s">
        <v>128</v>
      </c>
    </row>
    <row r="28" spans="1:15">
      <c r="B28" s="123"/>
      <c r="C28" s="35" t="s">
        <v>49</v>
      </c>
      <c r="D28" s="116" t="s">
        <v>52</v>
      </c>
      <c r="E28" s="116" t="s">
        <v>62</v>
      </c>
      <c r="F28" s="116"/>
      <c r="G28" s="116"/>
      <c r="H28" s="39">
        <v>954000</v>
      </c>
      <c r="I28" s="40" t="s">
        <v>263</v>
      </c>
      <c r="L28" s="198"/>
      <c r="M28" s="35" t="s">
        <v>129</v>
      </c>
    </row>
    <row r="29" spans="1:15">
      <c r="A29" s="35">
        <v>6</v>
      </c>
      <c r="B29" s="123"/>
      <c r="C29" s="35" t="s">
        <v>45</v>
      </c>
      <c r="D29" s="35" t="s">
        <v>52</v>
      </c>
      <c r="E29" s="116" t="s">
        <v>62</v>
      </c>
      <c r="F29" s="116">
        <v>1649519421</v>
      </c>
      <c r="G29" s="116">
        <v>3202339219</v>
      </c>
      <c r="H29" s="39">
        <v>80084</v>
      </c>
      <c r="I29" s="40" t="s">
        <v>65</v>
      </c>
      <c r="J29" s="37">
        <v>41263</v>
      </c>
      <c r="K29" s="37">
        <v>41293</v>
      </c>
      <c r="L29" s="130">
        <v>41310</v>
      </c>
      <c r="M29" s="35" t="s">
        <v>115</v>
      </c>
    </row>
    <row r="30" spans="1:15">
      <c r="A30" s="35">
        <v>1</v>
      </c>
      <c r="B30" s="123"/>
      <c r="C30" s="35" t="s">
        <v>45</v>
      </c>
      <c r="D30" s="35" t="s">
        <v>52</v>
      </c>
      <c r="E30" s="116" t="s">
        <v>66</v>
      </c>
      <c r="F30" s="116">
        <v>2339801</v>
      </c>
      <c r="G30" s="116"/>
      <c r="H30" s="39">
        <v>42980</v>
      </c>
      <c r="I30" s="40" t="s">
        <v>67</v>
      </c>
      <c r="J30" s="36">
        <v>41257</v>
      </c>
      <c r="K30" s="36">
        <v>41290</v>
      </c>
      <c r="L30" s="130">
        <v>41307</v>
      </c>
    </row>
    <row r="31" spans="1:15">
      <c r="A31" s="35">
        <v>4</v>
      </c>
      <c r="B31" s="123"/>
      <c r="C31" s="35" t="s">
        <v>45</v>
      </c>
      <c r="D31" s="35" t="s">
        <v>52</v>
      </c>
      <c r="E31" s="116" t="s">
        <v>68</v>
      </c>
      <c r="F31" s="132" t="s">
        <v>110</v>
      </c>
      <c r="G31" s="116"/>
      <c r="H31" s="39">
        <v>479080</v>
      </c>
      <c r="I31" s="40" t="s">
        <v>109</v>
      </c>
      <c r="J31" s="37">
        <v>41263</v>
      </c>
      <c r="K31" s="37">
        <v>41296</v>
      </c>
      <c r="L31" s="130">
        <v>41306</v>
      </c>
    </row>
    <row r="32" spans="1:15">
      <c r="A32" s="35">
        <v>1</v>
      </c>
      <c r="B32" s="123"/>
      <c r="C32" s="35" t="s">
        <v>45</v>
      </c>
      <c r="D32" s="35" t="s">
        <v>52</v>
      </c>
      <c r="E32" s="116" t="s">
        <v>82</v>
      </c>
      <c r="F32" s="116">
        <v>14107165</v>
      </c>
      <c r="G32" s="116">
        <v>3175124315</v>
      </c>
      <c r="H32" s="39">
        <v>25900</v>
      </c>
      <c r="I32" s="40" t="s">
        <v>70</v>
      </c>
      <c r="J32" s="37">
        <v>41291</v>
      </c>
      <c r="K32" s="37">
        <v>41321</v>
      </c>
      <c r="L32" s="130">
        <v>41306</v>
      </c>
      <c r="M32" s="35" t="s">
        <v>118</v>
      </c>
    </row>
    <row r="33" spans="1:19">
      <c r="A33" s="35">
        <v>5</v>
      </c>
      <c r="B33" s="123"/>
      <c r="C33" s="35" t="s">
        <v>45</v>
      </c>
      <c r="D33" s="35" t="s">
        <v>52</v>
      </c>
      <c r="E33" s="116" t="s">
        <v>71</v>
      </c>
      <c r="F33" s="116">
        <v>8040856503</v>
      </c>
      <c r="G33" s="116"/>
      <c r="H33" s="39">
        <v>539847</v>
      </c>
      <c r="I33" s="40" t="s">
        <v>239</v>
      </c>
      <c r="J33" s="178" t="s">
        <v>146</v>
      </c>
      <c r="K33" s="179">
        <v>41263</v>
      </c>
      <c r="L33" s="130">
        <v>41310</v>
      </c>
    </row>
    <row r="34" spans="1:19">
      <c r="A34" s="35">
        <v>31</v>
      </c>
      <c r="B34" s="123"/>
      <c r="C34" s="35" t="s">
        <v>45</v>
      </c>
      <c r="D34" s="35" t="s">
        <v>52</v>
      </c>
      <c r="E34" s="116" t="s">
        <v>69</v>
      </c>
      <c r="F34" s="116">
        <v>1321278</v>
      </c>
      <c r="G34" s="116">
        <v>2112433</v>
      </c>
      <c r="H34" s="39">
        <v>17900</v>
      </c>
      <c r="I34" s="40" t="s">
        <v>70</v>
      </c>
      <c r="J34" s="37">
        <v>41244</v>
      </c>
      <c r="K34" s="37">
        <v>41274</v>
      </c>
      <c r="L34" s="130">
        <v>41304</v>
      </c>
    </row>
    <row r="36" spans="1:19">
      <c r="E36" s="35" t="s">
        <v>153</v>
      </c>
      <c r="I36" s="140"/>
      <c r="J36" s="140"/>
      <c r="K36" s="140"/>
      <c r="L36" s="141"/>
      <c r="M36" s="140"/>
    </row>
    <row r="37" spans="1:19">
      <c r="C37" s="35" t="s">
        <v>152</v>
      </c>
      <c r="E37" s="116" t="s">
        <v>155</v>
      </c>
      <c r="F37" s="116"/>
      <c r="G37" s="116"/>
    </row>
    <row r="38" spans="1:19">
      <c r="C38" s="116" t="s">
        <v>154</v>
      </c>
      <c r="E38" s="116"/>
      <c r="F38" s="116"/>
      <c r="G38" s="116"/>
    </row>
    <row r="39" spans="1:19">
      <c r="C39" s="116" t="s">
        <v>156</v>
      </c>
      <c r="E39" s="116"/>
      <c r="F39" s="116"/>
      <c r="G39" s="116"/>
    </row>
    <row r="40" spans="1:19">
      <c r="C40" s="116" t="s">
        <v>157</v>
      </c>
      <c r="E40" s="116"/>
      <c r="F40" s="116"/>
      <c r="G40" s="116"/>
    </row>
    <row r="42" spans="1:19">
      <c r="A42" s="61">
        <v>8</v>
      </c>
      <c r="B42" s="61"/>
      <c r="C42" s="61" t="s">
        <v>45</v>
      </c>
      <c r="D42" s="61" t="s">
        <v>52</v>
      </c>
      <c r="E42" s="61" t="s">
        <v>69</v>
      </c>
      <c r="F42" s="61">
        <v>7567034</v>
      </c>
      <c r="G42" s="61">
        <v>3454935</v>
      </c>
      <c r="H42" s="119">
        <v>16200</v>
      </c>
      <c r="I42" s="181" t="s">
        <v>70</v>
      </c>
      <c r="J42" s="133">
        <v>41061</v>
      </c>
      <c r="K42" s="182">
        <v>41090</v>
      </c>
      <c r="L42" s="182"/>
      <c r="M42" s="61" t="s">
        <v>218</v>
      </c>
      <c r="N42" s="62" t="s">
        <v>219</v>
      </c>
      <c r="O42" s="63">
        <v>41074</v>
      </c>
      <c r="P42" s="108" t="s">
        <v>250</v>
      </c>
      <c r="Q42" s="108"/>
      <c r="R42" s="108" t="s">
        <v>251</v>
      </c>
      <c r="S42" s="108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7567033</v>
      </c>
      <c r="G43" s="61">
        <v>3454941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220</v>
      </c>
      <c r="N43" s="62" t="s">
        <v>221</v>
      </c>
      <c r="O43" s="63">
        <v>41074</v>
      </c>
      <c r="P43" s="108" t="s">
        <v>250</v>
      </c>
      <c r="Q43" s="108"/>
      <c r="R43" s="108" t="s">
        <v>252</v>
      </c>
      <c r="S43" s="108"/>
    </row>
    <row r="44" spans="1:19">
      <c r="E44" s="116" t="s">
        <v>83</v>
      </c>
      <c r="F44" s="116"/>
      <c r="G44" s="116"/>
      <c r="I44" s="140"/>
      <c r="K44" s="140"/>
      <c r="L44" s="140"/>
      <c r="M44" s="35" t="s">
        <v>48</v>
      </c>
    </row>
    <row r="45" spans="1:19">
      <c r="A45" s="61">
        <v>1</v>
      </c>
      <c r="B45" s="61"/>
      <c r="C45" s="61" t="s">
        <v>264</v>
      </c>
      <c r="D45" s="61"/>
      <c r="E45" s="61"/>
      <c r="F45" s="61"/>
      <c r="G45" s="61"/>
      <c r="H45" s="119"/>
      <c r="I45" s="120"/>
      <c r="J45" s="61"/>
      <c r="K45" s="120"/>
      <c r="L45" s="203"/>
      <c r="M45" s="61" t="s">
        <v>265</v>
      </c>
      <c r="N45" s="62"/>
      <c r="O45" s="122"/>
    </row>
    <row r="46" spans="1:19">
      <c r="E46" s="116"/>
      <c r="F46" s="116"/>
      <c r="G46" s="116"/>
    </row>
    <row r="47" spans="1:19">
      <c r="A47" s="35" t="s">
        <v>317</v>
      </c>
      <c r="C47" s="35">
        <v>9001616423</v>
      </c>
      <c r="D47" s="35">
        <v>478675</v>
      </c>
      <c r="E47" s="116"/>
      <c r="F47" s="116"/>
      <c r="G47" s="116"/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124"/>
  <sheetViews>
    <sheetView workbookViewId="0">
      <pane ySplit="1" topLeftCell="A2" activePane="bottomLeft" state="frozen"/>
      <selection pane="bottomLeft" activeCell="C16" sqref="C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116">
        <v>1</v>
      </c>
      <c r="B2" s="123"/>
      <c r="C2" s="116"/>
      <c r="D2" s="116" t="s">
        <v>73</v>
      </c>
      <c r="E2" s="116" t="s">
        <v>74</v>
      </c>
      <c r="F2" s="116"/>
      <c r="G2" s="116"/>
      <c r="H2" s="127"/>
      <c r="I2" s="128"/>
      <c r="J2" s="116"/>
      <c r="K2" s="116"/>
      <c r="L2" s="196">
        <v>41306</v>
      </c>
      <c r="M2" s="116" t="s">
        <v>77</v>
      </c>
      <c r="N2" s="201"/>
      <c r="O2" s="131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96">
        <v>41306</v>
      </c>
      <c r="M3" s="35" t="s">
        <v>77</v>
      </c>
    </row>
    <row r="4" spans="1:15">
      <c r="A4" s="35">
        <v>1</v>
      </c>
      <c r="B4" s="183"/>
      <c r="D4" s="35" t="s">
        <v>73</v>
      </c>
      <c r="E4" s="35" t="s">
        <v>76</v>
      </c>
      <c r="I4" s="40"/>
      <c r="K4" s="40"/>
      <c r="L4" s="204"/>
      <c r="M4" s="35" t="s">
        <v>216</v>
      </c>
    </row>
    <row r="5" spans="1:15">
      <c r="A5" s="35">
        <v>1</v>
      </c>
      <c r="B5" s="123"/>
      <c r="D5" s="35" t="s">
        <v>259</v>
      </c>
      <c r="E5" s="35" t="s">
        <v>47</v>
      </c>
      <c r="I5" s="40" t="s">
        <v>199</v>
      </c>
      <c r="K5" s="40"/>
      <c r="L5" s="197">
        <v>41306</v>
      </c>
      <c r="M5" s="35" t="s">
        <v>47</v>
      </c>
    </row>
    <row r="6" spans="1:15">
      <c r="A6" s="35">
        <v>6</v>
      </c>
      <c r="B6" s="123"/>
      <c r="D6" s="35" t="s">
        <v>56</v>
      </c>
      <c r="E6" s="35" t="s">
        <v>58</v>
      </c>
      <c r="G6" s="35">
        <v>3102055020</v>
      </c>
      <c r="H6" s="39">
        <v>600000</v>
      </c>
      <c r="I6" s="40" t="s">
        <v>64</v>
      </c>
      <c r="J6" s="35" t="s">
        <v>273</v>
      </c>
      <c r="L6" s="130">
        <v>41311</v>
      </c>
      <c r="M6" s="35" t="s">
        <v>61</v>
      </c>
    </row>
    <row r="7" spans="1:15">
      <c r="A7" s="35">
        <v>7</v>
      </c>
      <c r="B7" s="183"/>
      <c r="C7" s="35" t="s">
        <v>46</v>
      </c>
      <c r="D7" s="35" t="s">
        <v>52</v>
      </c>
      <c r="E7" s="116" t="s">
        <v>62</v>
      </c>
      <c r="F7" s="116">
        <v>8218644485</v>
      </c>
      <c r="G7" s="116"/>
      <c r="H7" s="39">
        <v>-1876978</v>
      </c>
      <c r="I7" s="40" t="s">
        <v>65</v>
      </c>
      <c r="J7" s="37">
        <v>41265</v>
      </c>
      <c r="K7" s="37">
        <v>41295</v>
      </c>
      <c r="L7" s="205"/>
      <c r="M7" s="35" t="s">
        <v>147</v>
      </c>
    </row>
    <row r="8" spans="1:15">
      <c r="A8" s="35">
        <v>8</v>
      </c>
      <c r="B8" s="123"/>
      <c r="C8" s="35" t="s">
        <v>45</v>
      </c>
      <c r="D8" s="35" t="s">
        <v>52</v>
      </c>
      <c r="E8" s="116" t="s">
        <v>82</v>
      </c>
      <c r="F8" s="116">
        <v>11648673</v>
      </c>
      <c r="G8" s="116"/>
      <c r="H8" s="39">
        <v>25797</v>
      </c>
      <c r="I8" s="40" t="s">
        <v>70</v>
      </c>
      <c r="J8" s="37">
        <v>41298</v>
      </c>
      <c r="K8" s="37">
        <v>41328</v>
      </c>
      <c r="L8" s="130">
        <v>41306</v>
      </c>
      <c r="M8" s="35" t="s">
        <v>117</v>
      </c>
    </row>
    <row r="9" spans="1:15">
      <c r="A9" s="35">
        <v>8</v>
      </c>
      <c r="B9" s="123"/>
      <c r="C9" s="35" t="s">
        <v>46</v>
      </c>
      <c r="D9" s="35" t="s">
        <v>52</v>
      </c>
      <c r="E9" s="116" t="s">
        <v>82</v>
      </c>
      <c r="F9" s="116">
        <v>10859980</v>
      </c>
      <c r="G9" s="116"/>
      <c r="H9" s="39">
        <v>1804416</v>
      </c>
      <c r="I9" s="40" t="s">
        <v>70</v>
      </c>
      <c r="J9" s="37">
        <v>41267</v>
      </c>
      <c r="K9" s="37">
        <v>41297</v>
      </c>
      <c r="L9" s="130">
        <v>41310</v>
      </c>
      <c r="M9" s="35" t="s">
        <v>148</v>
      </c>
    </row>
    <row r="10" spans="1:15">
      <c r="A10" s="35">
        <v>14</v>
      </c>
      <c r="B10" s="123"/>
      <c r="C10" s="35" t="s">
        <v>46</v>
      </c>
      <c r="D10" s="35" t="s">
        <v>52</v>
      </c>
      <c r="E10" s="116" t="s">
        <v>82</v>
      </c>
      <c r="F10" s="116">
        <v>9282720</v>
      </c>
      <c r="G10" s="116"/>
      <c r="H10" s="39">
        <v>489157</v>
      </c>
      <c r="I10" s="40" t="s">
        <v>70</v>
      </c>
      <c r="J10" s="37">
        <v>41270</v>
      </c>
      <c r="K10" s="37">
        <v>41300</v>
      </c>
      <c r="L10" s="130">
        <v>41319</v>
      </c>
      <c r="M10" s="35" t="s">
        <v>233</v>
      </c>
    </row>
    <row r="11" spans="1:15">
      <c r="A11" s="35">
        <v>14</v>
      </c>
      <c r="B11" s="123"/>
      <c r="C11" s="212" t="s">
        <v>46</v>
      </c>
      <c r="D11" s="212" t="s">
        <v>52</v>
      </c>
      <c r="E11" s="212" t="s">
        <v>82</v>
      </c>
      <c r="F11" s="212">
        <v>7705686</v>
      </c>
      <c r="G11" s="212"/>
      <c r="H11" s="213">
        <v>500886</v>
      </c>
      <c r="I11" s="214" t="s">
        <v>70</v>
      </c>
      <c r="J11" s="215">
        <v>41270</v>
      </c>
      <c r="K11" s="215">
        <v>41300</v>
      </c>
      <c r="L11" s="216">
        <v>41319</v>
      </c>
      <c r="M11" s="212" t="s">
        <v>232</v>
      </c>
    </row>
    <row r="12" spans="1:15">
      <c r="A12" s="35">
        <v>10</v>
      </c>
      <c r="B12" s="123"/>
      <c r="C12" s="35" t="s">
        <v>62</v>
      </c>
      <c r="D12" s="35" t="s">
        <v>52</v>
      </c>
      <c r="E12" s="116" t="s">
        <v>62</v>
      </c>
      <c r="F12" s="116">
        <v>1224565687</v>
      </c>
      <c r="G12" s="116">
        <v>3102055020</v>
      </c>
      <c r="H12" s="39">
        <v>125850</v>
      </c>
      <c r="I12" s="40" t="s">
        <v>62</v>
      </c>
      <c r="K12" s="37">
        <v>41291</v>
      </c>
      <c r="L12" s="130">
        <v>41312</v>
      </c>
      <c r="M12" s="35" t="s">
        <v>58</v>
      </c>
    </row>
    <row r="13" spans="1:15">
      <c r="A13" s="35">
        <v>8</v>
      </c>
      <c r="B13" s="123"/>
      <c r="C13" s="35" t="s">
        <v>91</v>
      </c>
      <c r="D13" s="35" t="s">
        <v>52</v>
      </c>
      <c r="E13" s="116" t="s">
        <v>82</v>
      </c>
      <c r="F13" s="116">
        <v>8949578</v>
      </c>
      <c r="G13" s="116" t="s">
        <v>267</v>
      </c>
      <c r="H13" s="39">
        <v>750171</v>
      </c>
      <c r="I13" s="40" t="s">
        <v>325</v>
      </c>
      <c r="J13" s="37">
        <v>41267</v>
      </c>
      <c r="K13" s="37">
        <v>41297</v>
      </c>
      <c r="L13" s="130">
        <v>41312</v>
      </c>
      <c r="M13" s="35" t="s">
        <v>126</v>
      </c>
    </row>
    <row r="14" spans="1:15">
      <c r="A14" s="125">
        <v>22</v>
      </c>
      <c r="B14" s="123"/>
      <c r="C14" s="35" t="s">
        <v>53</v>
      </c>
      <c r="D14" s="35" t="s">
        <v>52</v>
      </c>
      <c r="E14" s="116" t="s">
        <v>54</v>
      </c>
      <c r="F14" s="116" t="s">
        <v>114</v>
      </c>
      <c r="G14" s="116"/>
      <c r="H14" s="39">
        <v>770500</v>
      </c>
      <c r="I14" s="126" t="s">
        <v>79</v>
      </c>
      <c r="J14" s="35" t="s">
        <v>329</v>
      </c>
      <c r="K14" s="125"/>
      <c r="L14" s="196">
        <v>41327</v>
      </c>
      <c r="M14" s="125" t="s">
        <v>60</v>
      </c>
    </row>
    <row r="15" spans="1:15">
      <c r="A15" s="35">
        <v>15</v>
      </c>
      <c r="B15" s="123"/>
      <c r="C15" s="35" t="s">
        <v>45</v>
      </c>
      <c r="D15" s="35" t="s">
        <v>52</v>
      </c>
      <c r="E15" s="116" t="s">
        <v>235</v>
      </c>
      <c r="F15" s="116">
        <v>41362146</v>
      </c>
      <c r="G15" s="116"/>
      <c r="H15" s="39">
        <v>144700</v>
      </c>
      <c r="I15" s="40" t="s">
        <v>70</v>
      </c>
      <c r="J15" s="37">
        <v>41307</v>
      </c>
      <c r="K15" s="37">
        <v>41334</v>
      </c>
      <c r="L15" s="130">
        <v>41319</v>
      </c>
      <c r="M15" s="35" t="s">
        <v>87</v>
      </c>
    </row>
    <row r="16" spans="1:15">
      <c r="A16" s="35">
        <v>14</v>
      </c>
      <c r="B16" s="202"/>
      <c r="C16" s="35" t="s">
        <v>45</v>
      </c>
      <c r="D16" s="35" t="s">
        <v>52</v>
      </c>
      <c r="E16" s="116" t="s">
        <v>88</v>
      </c>
      <c r="F16" s="116">
        <v>10004979</v>
      </c>
      <c r="G16" s="116"/>
      <c r="H16" s="39">
        <v>307600</v>
      </c>
      <c r="I16" s="40" t="s">
        <v>109</v>
      </c>
      <c r="J16" s="37">
        <v>41230</v>
      </c>
      <c r="K16" s="37">
        <v>41289</v>
      </c>
      <c r="L16" s="130">
        <v>41319</v>
      </c>
    </row>
    <row r="17" spans="1:15">
      <c r="A17" s="35">
        <v>18</v>
      </c>
      <c r="B17" s="123"/>
      <c r="C17" s="35" t="s">
        <v>80</v>
      </c>
      <c r="D17" s="35" t="s">
        <v>80</v>
      </c>
      <c r="E17" s="116" t="s">
        <v>81</v>
      </c>
      <c r="F17" s="116" t="s">
        <v>312</v>
      </c>
      <c r="G17" s="116"/>
      <c r="H17" s="39">
        <v>179535</v>
      </c>
      <c r="I17" s="40" t="s">
        <v>67</v>
      </c>
      <c r="J17" s="35" t="s">
        <v>307</v>
      </c>
      <c r="K17" s="35" t="s">
        <v>319</v>
      </c>
      <c r="L17" s="130">
        <v>41324</v>
      </c>
      <c r="M17" s="35" t="s">
        <v>313</v>
      </c>
    </row>
    <row r="18" spans="1:15">
      <c r="A18" s="35">
        <v>18</v>
      </c>
      <c r="B18" s="123"/>
      <c r="C18" s="35" t="s">
        <v>46</v>
      </c>
      <c r="D18" s="35" t="s">
        <v>52</v>
      </c>
      <c r="E18" s="116" t="s">
        <v>82</v>
      </c>
      <c r="F18" s="116">
        <v>6635280</v>
      </c>
      <c r="G18" s="116"/>
      <c r="H18" s="39">
        <v>1109900</v>
      </c>
      <c r="I18" s="40" t="s">
        <v>70</v>
      </c>
      <c r="J18" s="37">
        <v>41276</v>
      </c>
      <c r="K18" s="37">
        <v>41306</v>
      </c>
      <c r="L18" s="130">
        <v>41323</v>
      </c>
      <c r="M18" s="35" t="s">
        <v>234</v>
      </c>
    </row>
    <row r="19" spans="1:15">
      <c r="A19" s="35">
        <v>20</v>
      </c>
      <c r="B19" s="123"/>
      <c r="C19" s="35" t="s">
        <v>45</v>
      </c>
      <c r="D19" s="35" t="s">
        <v>52</v>
      </c>
      <c r="E19" s="116" t="s">
        <v>85</v>
      </c>
      <c r="F19" s="136" t="s">
        <v>207</v>
      </c>
      <c r="G19" s="136"/>
      <c r="H19" s="39">
        <v>765600</v>
      </c>
      <c r="I19" s="40" t="s">
        <v>70</v>
      </c>
      <c r="J19" s="37">
        <v>41275</v>
      </c>
      <c r="K19" s="37">
        <v>41305</v>
      </c>
      <c r="L19" s="130">
        <v>41325</v>
      </c>
      <c r="M19" s="35" t="s">
        <v>86</v>
      </c>
    </row>
    <row r="20" spans="1:15">
      <c r="A20" s="35">
        <v>22</v>
      </c>
      <c r="B20" s="123"/>
      <c r="C20" s="35" t="s">
        <v>45</v>
      </c>
      <c r="D20" s="35" t="s">
        <v>52</v>
      </c>
      <c r="E20" s="116" t="s">
        <v>84</v>
      </c>
      <c r="F20" s="116" t="s">
        <v>131</v>
      </c>
      <c r="G20" s="116" t="s">
        <v>132</v>
      </c>
      <c r="H20" s="39">
        <v>951362</v>
      </c>
      <c r="I20" s="40" t="s">
        <v>70</v>
      </c>
      <c r="J20" s="35" t="s">
        <v>319</v>
      </c>
      <c r="L20" s="130">
        <v>41327</v>
      </c>
      <c r="M20" s="35" t="s">
        <v>133</v>
      </c>
    </row>
    <row r="21" spans="1:15">
      <c r="A21" s="35">
        <v>26</v>
      </c>
      <c r="B21" s="123"/>
      <c r="C21" s="35" t="s">
        <v>45</v>
      </c>
      <c r="D21" s="116" t="s">
        <v>52</v>
      </c>
      <c r="E21" s="116" t="s">
        <v>69</v>
      </c>
      <c r="F21" s="116">
        <v>7966110</v>
      </c>
      <c r="G21" s="116">
        <v>2128187</v>
      </c>
      <c r="H21" s="39">
        <v>56620</v>
      </c>
      <c r="I21" s="40" t="s">
        <v>70</v>
      </c>
      <c r="J21" s="37">
        <v>41244</v>
      </c>
      <c r="K21" s="37">
        <v>41274</v>
      </c>
      <c r="L21" s="130">
        <v>41331</v>
      </c>
    </row>
    <row r="22" spans="1:15">
      <c r="A22" s="35">
        <v>26</v>
      </c>
      <c r="B22" s="123"/>
      <c r="C22" s="35" t="s">
        <v>45</v>
      </c>
      <c r="D22" s="35" t="s">
        <v>52</v>
      </c>
      <c r="E22" s="116" t="s">
        <v>69</v>
      </c>
      <c r="F22" s="116">
        <v>1321278</v>
      </c>
      <c r="G22" s="116">
        <v>2112433</v>
      </c>
      <c r="H22" s="39">
        <v>21480</v>
      </c>
      <c r="I22" s="40" t="s">
        <v>70</v>
      </c>
      <c r="J22" s="37">
        <v>41244</v>
      </c>
      <c r="K22" s="37">
        <v>41274</v>
      </c>
      <c r="L22" s="130">
        <v>41331</v>
      </c>
    </row>
    <row r="23" spans="1:15">
      <c r="A23" s="35">
        <v>21</v>
      </c>
      <c r="B23" s="123"/>
      <c r="C23" s="35" t="s">
        <v>45</v>
      </c>
      <c r="D23" s="116" t="s">
        <v>52</v>
      </c>
      <c r="E23" s="116" t="s">
        <v>96</v>
      </c>
      <c r="F23" s="116"/>
      <c r="G23" s="116" t="s">
        <v>151</v>
      </c>
      <c r="H23" s="39">
        <v>969677</v>
      </c>
      <c r="I23" s="40" t="s">
        <v>98</v>
      </c>
      <c r="J23" s="178" t="s">
        <v>141</v>
      </c>
      <c r="K23" s="179">
        <v>41307</v>
      </c>
      <c r="L23" s="130">
        <v>41326</v>
      </c>
    </row>
    <row r="24" spans="1:15">
      <c r="A24" s="35">
        <v>25</v>
      </c>
      <c r="B24" s="123"/>
      <c r="C24" s="35" t="s">
        <v>80</v>
      </c>
      <c r="D24" s="35" t="s">
        <v>80</v>
      </c>
      <c r="E24" s="116" t="s">
        <v>81</v>
      </c>
      <c r="F24" s="116" t="s">
        <v>261</v>
      </c>
      <c r="G24" s="116"/>
      <c r="H24" s="39">
        <v>1008999</v>
      </c>
      <c r="I24" s="40" t="s">
        <v>67</v>
      </c>
      <c r="J24" s="37">
        <v>41279</v>
      </c>
      <c r="K24" s="37">
        <v>41309</v>
      </c>
      <c r="L24" s="130">
        <v>41330</v>
      </c>
      <c r="M24" s="35" t="s">
        <v>125</v>
      </c>
    </row>
    <row r="25" spans="1:15">
      <c r="A25" s="61">
        <v>27</v>
      </c>
      <c r="B25" s="61"/>
      <c r="C25" s="61" t="s">
        <v>91</v>
      </c>
      <c r="D25" s="61" t="s">
        <v>52</v>
      </c>
      <c r="E25" s="61" t="s">
        <v>82</v>
      </c>
      <c r="F25" s="61">
        <v>16977389</v>
      </c>
      <c r="G25" s="61" t="s">
        <v>266</v>
      </c>
      <c r="H25" s="119">
        <v>987405</v>
      </c>
      <c r="I25" s="120" t="s">
        <v>70</v>
      </c>
      <c r="J25" s="133">
        <v>41253</v>
      </c>
      <c r="K25" s="133">
        <v>41283</v>
      </c>
      <c r="L25" s="203"/>
      <c r="M25" s="61" t="s">
        <v>126</v>
      </c>
      <c r="N25" s="62"/>
    </row>
    <row r="26" spans="1:15">
      <c r="A26" s="116">
        <v>26</v>
      </c>
      <c r="B26" s="123" t="s">
        <v>331</v>
      </c>
      <c r="C26" s="116" t="s">
        <v>45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118500</v>
      </c>
      <c r="I26" s="128" t="s">
        <v>70</v>
      </c>
      <c r="J26" s="129">
        <v>41253</v>
      </c>
      <c r="K26" s="129">
        <v>41283</v>
      </c>
      <c r="L26" s="130">
        <v>41331</v>
      </c>
      <c r="M26" s="116" t="s">
        <v>130</v>
      </c>
      <c r="O26" s="131"/>
    </row>
    <row r="27" spans="1:15">
      <c r="A27" s="35">
        <v>28</v>
      </c>
      <c r="B27" s="123"/>
      <c r="C27" s="35" t="s">
        <v>45</v>
      </c>
      <c r="D27" s="116" t="s">
        <v>52</v>
      </c>
      <c r="E27" s="116" t="s">
        <v>82</v>
      </c>
      <c r="F27" s="116">
        <v>3439042</v>
      </c>
      <c r="G27" s="116" t="s">
        <v>135</v>
      </c>
      <c r="H27" s="39">
        <v>363571</v>
      </c>
      <c r="I27" s="40" t="s">
        <v>70</v>
      </c>
      <c r="J27" s="37">
        <v>41287</v>
      </c>
      <c r="K27" s="37">
        <v>41317</v>
      </c>
      <c r="L27" s="130">
        <v>41333</v>
      </c>
      <c r="M27" s="35" t="s">
        <v>136</v>
      </c>
    </row>
    <row r="28" spans="1:15">
      <c r="B28" s="123"/>
      <c r="C28" s="35" t="s">
        <v>49</v>
      </c>
      <c r="D28" s="116" t="s">
        <v>52</v>
      </c>
      <c r="E28" s="116" t="s">
        <v>82</v>
      </c>
      <c r="F28" s="116"/>
      <c r="G28" s="116"/>
      <c r="I28" s="40" t="s">
        <v>263</v>
      </c>
      <c r="L28" s="198"/>
      <c r="M28" s="35" t="s">
        <v>128</v>
      </c>
    </row>
    <row r="29" spans="1:15">
      <c r="B29" s="123"/>
      <c r="C29" s="35" t="s">
        <v>49</v>
      </c>
      <c r="D29" s="116" t="s">
        <v>52</v>
      </c>
      <c r="E29" s="116" t="s">
        <v>62</v>
      </c>
      <c r="F29" s="116"/>
      <c r="G29" s="116"/>
      <c r="H29" s="39">
        <v>954000</v>
      </c>
      <c r="I29" s="40" t="s">
        <v>263</v>
      </c>
      <c r="L29" s="198"/>
      <c r="M29" s="35" t="s">
        <v>129</v>
      </c>
    </row>
    <row r="30" spans="1:15">
      <c r="A30" s="35">
        <v>6</v>
      </c>
      <c r="B30" s="123"/>
      <c r="C30" s="35" t="s">
        <v>45</v>
      </c>
      <c r="D30" s="35" t="s">
        <v>52</v>
      </c>
      <c r="E30" s="116" t="s">
        <v>62</v>
      </c>
      <c r="F30" s="116">
        <v>1649519421</v>
      </c>
      <c r="G30" s="116">
        <v>3202339219</v>
      </c>
      <c r="H30" s="39">
        <v>79213</v>
      </c>
      <c r="I30" s="40" t="s">
        <v>65</v>
      </c>
      <c r="J30" s="37">
        <v>41294</v>
      </c>
      <c r="K30" s="37">
        <v>41324</v>
      </c>
      <c r="L30" s="130">
        <v>41338</v>
      </c>
      <c r="M30" s="35" t="s">
        <v>115</v>
      </c>
    </row>
    <row r="31" spans="1:15">
      <c r="A31" s="35">
        <v>4</v>
      </c>
      <c r="B31" s="123"/>
      <c r="C31" s="35" t="s">
        <v>332</v>
      </c>
      <c r="D31" s="35" t="s">
        <v>52</v>
      </c>
      <c r="E31" s="116" t="s">
        <v>66</v>
      </c>
      <c r="F31" s="116">
        <v>2339801</v>
      </c>
      <c r="G31" s="116"/>
      <c r="H31" s="39">
        <v>50570</v>
      </c>
      <c r="I31" s="40" t="s">
        <v>330</v>
      </c>
      <c r="J31" s="36">
        <v>41290</v>
      </c>
      <c r="K31" s="36">
        <v>41319</v>
      </c>
      <c r="L31" s="130">
        <v>41337</v>
      </c>
    </row>
    <row r="32" spans="1:15">
      <c r="A32" s="35">
        <v>6</v>
      </c>
      <c r="B32" s="123"/>
      <c r="C32" s="35" t="s">
        <v>45</v>
      </c>
      <c r="D32" s="35" t="s">
        <v>52</v>
      </c>
      <c r="E32" s="116" t="s">
        <v>68</v>
      </c>
      <c r="F32" s="132" t="s">
        <v>110</v>
      </c>
      <c r="G32" s="116"/>
      <c r="H32" s="39">
        <v>488130</v>
      </c>
      <c r="I32" s="40" t="s">
        <v>109</v>
      </c>
      <c r="J32" s="37">
        <v>41296</v>
      </c>
      <c r="K32" s="37">
        <v>41327</v>
      </c>
      <c r="L32" s="130">
        <v>41338</v>
      </c>
    </row>
    <row r="33" spans="1:19">
      <c r="A33" s="35">
        <v>5</v>
      </c>
      <c r="B33" s="123"/>
      <c r="C33" s="35" t="s">
        <v>45</v>
      </c>
      <c r="D33" s="35" t="s">
        <v>52</v>
      </c>
      <c r="E33" s="116" t="s">
        <v>82</v>
      </c>
      <c r="F33" s="116">
        <v>14107165</v>
      </c>
      <c r="G33" s="116">
        <v>3175124315</v>
      </c>
      <c r="H33" s="39">
        <v>25900</v>
      </c>
      <c r="I33" s="40" t="s">
        <v>70</v>
      </c>
      <c r="J33" s="37">
        <v>41322</v>
      </c>
      <c r="K33" s="37">
        <v>41349</v>
      </c>
      <c r="L33" s="130">
        <v>41338</v>
      </c>
      <c r="M33" s="35" t="s">
        <v>118</v>
      </c>
    </row>
    <row r="34" spans="1:19">
      <c r="A34" s="35">
        <v>5</v>
      </c>
      <c r="B34" s="123"/>
      <c r="C34" s="35" t="s">
        <v>45</v>
      </c>
      <c r="D34" s="35" t="s">
        <v>52</v>
      </c>
      <c r="E34" s="116" t="s">
        <v>71</v>
      </c>
      <c r="F34" s="116">
        <v>8040856503</v>
      </c>
      <c r="G34" s="116"/>
      <c r="H34" s="39">
        <v>135845</v>
      </c>
      <c r="I34" s="40" t="s">
        <v>239</v>
      </c>
      <c r="J34" s="178" t="s">
        <v>146</v>
      </c>
      <c r="K34" s="179">
        <v>41325</v>
      </c>
      <c r="L34" s="130"/>
    </row>
    <row r="36" spans="1:19">
      <c r="E36" s="35" t="s">
        <v>153</v>
      </c>
      <c r="I36" s="140"/>
      <c r="J36" s="140"/>
      <c r="K36" s="140"/>
      <c r="L36" s="141"/>
      <c r="M36" s="140"/>
    </row>
    <row r="37" spans="1:19">
      <c r="C37" s="35" t="s">
        <v>152</v>
      </c>
      <c r="E37" s="116" t="s">
        <v>155</v>
      </c>
      <c r="F37" s="116"/>
      <c r="G37" s="116"/>
    </row>
    <row r="38" spans="1:19">
      <c r="C38" s="116" t="s">
        <v>154</v>
      </c>
      <c r="E38" s="116"/>
      <c r="F38" s="116"/>
      <c r="G38" s="116"/>
    </row>
    <row r="39" spans="1:19">
      <c r="C39" s="116" t="s">
        <v>156</v>
      </c>
      <c r="E39" s="116"/>
      <c r="F39" s="116"/>
      <c r="G39" s="116"/>
    </row>
    <row r="40" spans="1:19">
      <c r="C40" s="116" t="s">
        <v>157</v>
      </c>
      <c r="E40" s="116"/>
      <c r="F40" s="116"/>
      <c r="G40" s="116"/>
    </row>
    <row r="42" spans="1:19">
      <c r="A42" s="61">
        <v>8</v>
      </c>
      <c r="B42" s="61"/>
      <c r="C42" s="61" t="s">
        <v>45</v>
      </c>
      <c r="D42" s="61" t="s">
        <v>52</v>
      </c>
      <c r="E42" s="61" t="s">
        <v>69</v>
      </c>
      <c r="F42" s="61">
        <v>7567034</v>
      </c>
      <c r="G42" s="61">
        <v>3454935</v>
      </c>
      <c r="H42" s="119">
        <v>16200</v>
      </c>
      <c r="I42" s="181" t="s">
        <v>70</v>
      </c>
      <c r="J42" s="133">
        <v>41061</v>
      </c>
      <c r="K42" s="182">
        <v>41090</v>
      </c>
      <c r="L42" s="182"/>
      <c r="M42" s="61" t="s">
        <v>218</v>
      </c>
      <c r="N42" s="62" t="s">
        <v>219</v>
      </c>
      <c r="O42" s="63">
        <v>41074</v>
      </c>
      <c r="P42" s="108" t="s">
        <v>250</v>
      </c>
      <c r="Q42" s="108"/>
      <c r="R42" s="108" t="s">
        <v>251</v>
      </c>
      <c r="S42" s="108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7567033</v>
      </c>
      <c r="G43" s="61">
        <v>3454941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220</v>
      </c>
      <c r="N43" s="62" t="s">
        <v>221</v>
      </c>
      <c r="O43" s="63">
        <v>41074</v>
      </c>
      <c r="P43" s="108" t="s">
        <v>250</v>
      </c>
      <c r="Q43" s="108"/>
      <c r="R43" s="108" t="s">
        <v>252</v>
      </c>
      <c r="S43" s="108"/>
    </row>
    <row r="44" spans="1:19">
      <c r="E44" s="116" t="s">
        <v>83</v>
      </c>
      <c r="F44" s="116"/>
      <c r="G44" s="116"/>
      <c r="I44" s="140"/>
      <c r="K44" s="140"/>
      <c r="L44" s="140"/>
      <c r="M44" s="35" t="s">
        <v>48</v>
      </c>
    </row>
    <row r="45" spans="1:19">
      <c r="A45" s="61">
        <v>1</v>
      </c>
      <c r="B45" s="61"/>
      <c r="C45" s="61" t="s">
        <v>264</v>
      </c>
      <c r="D45" s="61"/>
      <c r="E45" s="61"/>
      <c r="F45" s="61"/>
      <c r="G45" s="61"/>
      <c r="H45" s="119"/>
      <c r="I45" s="120"/>
      <c r="J45" s="61"/>
      <c r="K45" s="120"/>
      <c r="L45" s="203"/>
      <c r="M45" s="61" t="s">
        <v>265</v>
      </c>
      <c r="N45" s="62"/>
      <c r="O45" s="122"/>
    </row>
    <row r="46" spans="1:19">
      <c r="E46" s="116"/>
      <c r="F46" s="116"/>
      <c r="G46" s="116"/>
    </row>
    <row r="47" spans="1:19">
      <c r="A47" s="35" t="s">
        <v>317</v>
      </c>
      <c r="C47" s="35">
        <v>9001616423</v>
      </c>
      <c r="D47" s="35">
        <v>478675</v>
      </c>
      <c r="E47" s="116"/>
      <c r="F47" s="116"/>
      <c r="G47" s="116"/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124"/>
  <sheetViews>
    <sheetView workbookViewId="0">
      <pane ySplit="1" topLeftCell="A2" activePane="bottomLeft" state="frozen"/>
      <selection pane="bottomLeft" activeCell="K34" sqref="K3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>
      <c r="A2" s="116">
        <v>1</v>
      </c>
      <c r="B2" s="123"/>
      <c r="C2" s="116"/>
      <c r="D2" s="116" t="s">
        <v>73</v>
      </c>
      <c r="E2" s="116" t="s">
        <v>74</v>
      </c>
      <c r="F2" s="116"/>
      <c r="G2" s="116"/>
      <c r="H2" s="127"/>
      <c r="I2" s="128"/>
      <c r="J2" s="116"/>
      <c r="K2" s="116"/>
      <c r="L2" s="196">
        <v>41334</v>
      </c>
      <c r="M2" s="116" t="s">
        <v>77</v>
      </c>
      <c r="N2" s="201"/>
      <c r="O2" s="131"/>
    </row>
    <row r="3" spans="1:15">
      <c r="A3" s="35">
        <v>1</v>
      </c>
      <c r="B3" s="123"/>
      <c r="D3" s="35" t="s">
        <v>73</v>
      </c>
      <c r="E3" s="35" t="s">
        <v>75</v>
      </c>
      <c r="I3" s="40"/>
      <c r="L3" s="196">
        <v>41334</v>
      </c>
      <c r="M3" s="35" t="s">
        <v>77</v>
      </c>
    </row>
    <row r="4" spans="1:15">
      <c r="A4" s="35">
        <v>1</v>
      </c>
      <c r="B4" s="183"/>
      <c r="D4" s="35" t="s">
        <v>73</v>
      </c>
      <c r="E4" s="35" t="s">
        <v>76</v>
      </c>
      <c r="I4" s="40"/>
      <c r="K4" s="40"/>
      <c r="L4" s="204"/>
      <c r="M4" s="35" t="s">
        <v>216</v>
      </c>
    </row>
    <row r="5" spans="1:15">
      <c r="A5" s="35">
        <v>1</v>
      </c>
      <c r="B5" s="123"/>
      <c r="D5" s="35" t="s">
        <v>259</v>
      </c>
      <c r="E5" s="35" t="s">
        <v>47</v>
      </c>
      <c r="I5" s="40" t="s">
        <v>199</v>
      </c>
      <c r="K5" s="40"/>
      <c r="L5" s="197">
        <v>41334</v>
      </c>
      <c r="M5" s="35" t="s">
        <v>47</v>
      </c>
    </row>
    <row r="6" spans="1:15">
      <c r="A6" s="35">
        <v>6</v>
      </c>
      <c r="B6" s="123"/>
      <c r="D6" s="35" t="s">
        <v>56</v>
      </c>
      <c r="E6" s="35" t="s">
        <v>58</v>
      </c>
      <c r="G6" s="35">
        <v>3102055020</v>
      </c>
      <c r="H6" s="39">
        <v>600000</v>
      </c>
      <c r="I6" s="40" t="s">
        <v>64</v>
      </c>
      <c r="J6" s="35" t="s">
        <v>273</v>
      </c>
      <c r="L6" s="130">
        <v>41339</v>
      </c>
      <c r="M6" s="35" t="s">
        <v>61</v>
      </c>
    </row>
    <row r="7" spans="1:15">
      <c r="A7" s="35">
        <v>8</v>
      </c>
      <c r="B7" s="123"/>
      <c r="C7" s="35" t="s">
        <v>46</v>
      </c>
      <c r="D7" s="35" t="s">
        <v>52</v>
      </c>
      <c r="E7" s="116" t="s">
        <v>62</v>
      </c>
      <c r="F7" s="116">
        <v>8218644485</v>
      </c>
      <c r="G7" s="116"/>
      <c r="H7" s="39">
        <v>5736058</v>
      </c>
      <c r="I7" s="40" t="s">
        <v>65</v>
      </c>
      <c r="J7" s="37">
        <v>41296</v>
      </c>
      <c r="K7" s="37">
        <v>41326</v>
      </c>
      <c r="L7" s="130">
        <v>41341</v>
      </c>
      <c r="M7" s="35" t="s">
        <v>147</v>
      </c>
    </row>
    <row r="8" spans="1:15">
      <c r="A8" s="35">
        <v>12</v>
      </c>
      <c r="B8" s="123"/>
      <c r="C8" s="35" t="s">
        <v>45</v>
      </c>
      <c r="D8" s="35" t="s">
        <v>52</v>
      </c>
      <c r="E8" s="116" t="s">
        <v>82</v>
      </c>
      <c r="F8" s="116">
        <v>11648673</v>
      </c>
      <c r="G8" s="116"/>
      <c r="H8" s="39">
        <v>25900</v>
      </c>
      <c r="I8" s="40" t="s">
        <v>70</v>
      </c>
      <c r="J8" s="37">
        <v>41329</v>
      </c>
      <c r="K8" s="37">
        <v>41356</v>
      </c>
      <c r="L8" s="130">
        <v>41338</v>
      </c>
      <c r="M8" s="35" t="s">
        <v>117</v>
      </c>
    </row>
    <row r="9" spans="1:15">
      <c r="A9" s="35">
        <v>12</v>
      </c>
      <c r="B9" s="123"/>
      <c r="C9" s="35" t="s">
        <v>46</v>
      </c>
      <c r="D9" s="35" t="s">
        <v>52</v>
      </c>
      <c r="E9" s="116" t="s">
        <v>82</v>
      </c>
      <c r="F9" s="116">
        <v>10859980</v>
      </c>
      <c r="G9" s="116"/>
      <c r="H9" s="39">
        <v>3339823</v>
      </c>
      <c r="I9" s="40" t="s">
        <v>70</v>
      </c>
      <c r="J9" s="37">
        <v>41298</v>
      </c>
      <c r="K9" s="37">
        <v>41328</v>
      </c>
      <c r="L9" s="130">
        <v>41346</v>
      </c>
      <c r="M9" s="35" t="s">
        <v>148</v>
      </c>
    </row>
    <row r="10" spans="1:15">
      <c r="A10" s="35">
        <v>15</v>
      </c>
      <c r="B10" s="123"/>
      <c r="C10" s="35" t="s">
        <v>46</v>
      </c>
      <c r="D10" s="35" t="s">
        <v>52</v>
      </c>
      <c r="E10" s="116" t="s">
        <v>82</v>
      </c>
      <c r="F10" s="116">
        <v>9282720</v>
      </c>
      <c r="G10" s="116"/>
      <c r="H10" s="39">
        <v>466013</v>
      </c>
      <c r="I10" s="40" t="s">
        <v>70</v>
      </c>
      <c r="J10" s="37">
        <v>41301</v>
      </c>
      <c r="K10" s="37">
        <v>41331</v>
      </c>
      <c r="L10" s="130">
        <v>41348</v>
      </c>
      <c r="M10" s="35" t="s">
        <v>233</v>
      </c>
    </row>
    <row r="11" spans="1:15">
      <c r="A11" s="35">
        <v>15</v>
      </c>
      <c r="B11" s="123"/>
      <c r="C11" s="212" t="s">
        <v>46</v>
      </c>
      <c r="D11" s="212" t="s">
        <v>52</v>
      </c>
      <c r="E11" s="212" t="s">
        <v>82</v>
      </c>
      <c r="F11" s="212">
        <v>7705686</v>
      </c>
      <c r="G11" s="212"/>
      <c r="H11" s="213">
        <v>611886</v>
      </c>
      <c r="I11" s="214" t="s">
        <v>70</v>
      </c>
      <c r="J11" s="215">
        <v>40935</v>
      </c>
      <c r="K11" s="215">
        <v>41331</v>
      </c>
      <c r="L11" s="216">
        <v>41348</v>
      </c>
      <c r="M11" s="212" t="s">
        <v>232</v>
      </c>
    </row>
    <row r="12" spans="1:15">
      <c r="A12" s="35">
        <v>10</v>
      </c>
      <c r="B12" s="123"/>
      <c r="C12" s="35" t="s">
        <v>62</v>
      </c>
      <c r="D12" s="35" t="s">
        <v>52</v>
      </c>
      <c r="E12" s="116" t="s">
        <v>62</v>
      </c>
      <c r="F12" s="116">
        <v>1224565687</v>
      </c>
      <c r="G12" s="116">
        <v>3102055020</v>
      </c>
      <c r="H12" s="39">
        <v>123702</v>
      </c>
      <c r="I12" s="40" t="s">
        <v>62</v>
      </c>
      <c r="K12" s="37">
        <v>41322</v>
      </c>
      <c r="L12" s="130">
        <v>41338</v>
      </c>
      <c r="M12" s="35" t="s">
        <v>58</v>
      </c>
    </row>
    <row r="13" spans="1:15">
      <c r="A13" s="35">
        <v>12</v>
      </c>
      <c r="B13" s="123"/>
      <c r="C13" s="35" t="s">
        <v>91</v>
      </c>
      <c r="D13" s="35" t="s">
        <v>52</v>
      </c>
      <c r="E13" s="116" t="s">
        <v>82</v>
      </c>
      <c r="F13" s="116">
        <v>8949578</v>
      </c>
      <c r="G13" s="116" t="s">
        <v>267</v>
      </c>
      <c r="H13" s="39">
        <v>752954</v>
      </c>
      <c r="I13" s="40" t="s">
        <v>337</v>
      </c>
      <c r="J13" s="37">
        <v>41298</v>
      </c>
      <c r="K13" s="37">
        <v>41328</v>
      </c>
      <c r="L13" s="130">
        <v>41345</v>
      </c>
      <c r="M13" s="35" t="s">
        <v>126</v>
      </c>
    </row>
    <row r="14" spans="1:15">
      <c r="A14" s="125">
        <v>8</v>
      </c>
      <c r="B14" s="123"/>
      <c r="C14" s="35" t="s">
        <v>53</v>
      </c>
      <c r="D14" s="35" t="s">
        <v>52</v>
      </c>
      <c r="E14" s="116" t="s">
        <v>54</v>
      </c>
      <c r="F14" s="116" t="s">
        <v>114</v>
      </c>
      <c r="G14" s="116"/>
      <c r="H14" s="39">
        <v>770500</v>
      </c>
      <c r="I14" s="126" t="s">
        <v>79</v>
      </c>
      <c r="J14" s="35" t="s">
        <v>140</v>
      </c>
      <c r="K14" s="125"/>
      <c r="L14" s="196">
        <v>41340</v>
      </c>
      <c r="M14" s="125" t="s">
        <v>60</v>
      </c>
    </row>
    <row r="15" spans="1:15">
      <c r="A15" s="35">
        <v>15</v>
      </c>
      <c r="B15" s="123"/>
      <c r="C15" s="35" t="s">
        <v>45</v>
      </c>
      <c r="D15" s="35" t="s">
        <v>52</v>
      </c>
      <c r="E15" s="116" t="s">
        <v>235</v>
      </c>
      <c r="F15" s="116">
        <v>41362146</v>
      </c>
      <c r="G15" s="116"/>
      <c r="H15" s="39">
        <v>144700</v>
      </c>
      <c r="I15" s="40" t="s">
        <v>70</v>
      </c>
      <c r="J15" s="37">
        <v>41335</v>
      </c>
      <c r="K15" s="37">
        <v>41365</v>
      </c>
      <c r="L15" s="130">
        <v>41348</v>
      </c>
      <c r="M15" s="35" t="s">
        <v>87</v>
      </c>
    </row>
    <row r="16" spans="1:15">
      <c r="A16" s="35">
        <v>14</v>
      </c>
      <c r="B16" s="200"/>
      <c r="C16" s="35" t="s">
        <v>45</v>
      </c>
      <c r="D16" s="35" t="s">
        <v>52</v>
      </c>
      <c r="E16" s="116" t="s">
        <v>88</v>
      </c>
      <c r="F16" s="116">
        <v>10004979</v>
      </c>
      <c r="G16" s="116"/>
      <c r="H16" s="39">
        <v>307600</v>
      </c>
      <c r="I16" s="40" t="s">
        <v>109</v>
      </c>
      <c r="J16" s="37">
        <v>41230</v>
      </c>
      <c r="K16" s="37">
        <v>41289</v>
      </c>
      <c r="L16" s="205"/>
    </row>
    <row r="17" spans="1:15">
      <c r="A17" s="35">
        <v>19</v>
      </c>
      <c r="B17" s="123"/>
      <c r="C17" s="35" t="s">
        <v>80</v>
      </c>
      <c r="D17" s="35" t="s">
        <v>80</v>
      </c>
      <c r="E17" s="116" t="s">
        <v>81</v>
      </c>
      <c r="F17" s="116" t="s">
        <v>312</v>
      </c>
      <c r="G17" s="116"/>
      <c r="H17" s="39">
        <v>289608</v>
      </c>
      <c r="I17" s="40" t="s">
        <v>67</v>
      </c>
      <c r="J17" s="35" t="s">
        <v>319</v>
      </c>
      <c r="K17" s="35" t="s">
        <v>329</v>
      </c>
      <c r="L17" s="130">
        <v>41351</v>
      </c>
      <c r="M17" s="35" t="s">
        <v>313</v>
      </c>
    </row>
    <row r="18" spans="1:15">
      <c r="A18" s="35">
        <v>22</v>
      </c>
      <c r="B18" s="123"/>
      <c r="C18" s="35" t="s">
        <v>46</v>
      </c>
      <c r="D18" s="35" t="s">
        <v>52</v>
      </c>
      <c r="E18" s="116" t="s">
        <v>82</v>
      </c>
      <c r="F18" s="116">
        <v>6635280</v>
      </c>
      <c r="G18" s="116"/>
      <c r="H18" s="39">
        <v>1042423</v>
      </c>
      <c r="I18" s="40" t="s">
        <v>70</v>
      </c>
      <c r="J18" s="37">
        <v>41307</v>
      </c>
      <c r="K18" s="37">
        <v>41334</v>
      </c>
      <c r="L18" s="130">
        <v>41354</v>
      </c>
      <c r="M18" s="35" t="s">
        <v>234</v>
      </c>
    </row>
    <row r="19" spans="1:15">
      <c r="A19" s="35">
        <v>20</v>
      </c>
      <c r="B19" s="123"/>
      <c r="C19" s="35" t="s">
        <v>45</v>
      </c>
      <c r="D19" s="35" t="s">
        <v>52</v>
      </c>
      <c r="E19" s="116" t="s">
        <v>85</v>
      </c>
      <c r="F19" s="136" t="s">
        <v>207</v>
      </c>
      <c r="G19" s="136"/>
      <c r="H19" s="39">
        <v>765600</v>
      </c>
      <c r="I19" s="40" t="s">
        <v>70</v>
      </c>
      <c r="J19" s="37">
        <v>41306</v>
      </c>
      <c r="K19" s="37">
        <v>41333</v>
      </c>
      <c r="L19" s="130">
        <v>41353</v>
      </c>
      <c r="M19" s="35" t="s">
        <v>86</v>
      </c>
    </row>
    <row r="20" spans="1:15">
      <c r="A20" s="35">
        <v>21</v>
      </c>
      <c r="B20" s="123"/>
      <c r="C20" s="35" t="s">
        <v>45</v>
      </c>
      <c r="D20" s="35" t="s">
        <v>52</v>
      </c>
      <c r="E20" s="116" t="s">
        <v>84</v>
      </c>
      <c r="F20" s="116" t="s">
        <v>131</v>
      </c>
      <c r="G20" s="116" t="s">
        <v>132</v>
      </c>
      <c r="H20" s="39">
        <v>951362</v>
      </c>
      <c r="I20" s="40" t="s">
        <v>70</v>
      </c>
      <c r="J20" s="35" t="s">
        <v>329</v>
      </c>
      <c r="L20" s="130">
        <v>41353</v>
      </c>
      <c r="M20" s="35" t="s">
        <v>133</v>
      </c>
    </row>
    <row r="21" spans="1:15">
      <c r="A21" s="35">
        <v>21</v>
      </c>
      <c r="B21" s="123"/>
      <c r="C21" s="35" t="s">
        <v>45</v>
      </c>
      <c r="D21" s="116" t="s">
        <v>52</v>
      </c>
      <c r="E21" s="116" t="s">
        <v>69</v>
      </c>
      <c r="F21" s="116">
        <v>7966110</v>
      </c>
      <c r="G21" s="116">
        <v>2128187</v>
      </c>
      <c r="H21" s="39">
        <v>56620</v>
      </c>
      <c r="I21" s="40" t="s">
        <v>70</v>
      </c>
      <c r="J21" s="37">
        <v>41306</v>
      </c>
      <c r="K21" s="37">
        <v>41333</v>
      </c>
      <c r="L21" s="130">
        <v>41353</v>
      </c>
    </row>
    <row r="22" spans="1:15">
      <c r="A22" s="35">
        <v>21</v>
      </c>
      <c r="B22" s="123"/>
      <c r="C22" s="35" t="s">
        <v>45</v>
      </c>
      <c r="D22" s="35" t="s">
        <v>52</v>
      </c>
      <c r="E22" s="116" t="s">
        <v>69</v>
      </c>
      <c r="F22" s="116">
        <v>1321278</v>
      </c>
      <c r="G22" s="116">
        <v>2112433</v>
      </c>
      <c r="H22" s="39">
        <v>21480</v>
      </c>
      <c r="I22" s="40" t="s">
        <v>70</v>
      </c>
      <c r="J22" s="37">
        <v>41306</v>
      </c>
      <c r="K22" s="37">
        <v>41333</v>
      </c>
      <c r="L22" s="130">
        <v>41353</v>
      </c>
    </row>
    <row r="23" spans="1:15">
      <c r="A23" s="35">
        <v>22</v>
      </c>
      <c r="B23" s="183"/>
      <c r="C23" s="35" t="s">
        <v>45</v>
      </c>
      <c r="D23" s="116" t="s">
        <v>52</v>
      </c>
      <c r="E23" s="116" t="s">
        <v>96</v>
      </c>
      <c r="F23" s="116"/>
      <c r="G23" s="116" t="s">
        <v>151</v>
      </c>
      <c r="H23" s="39">
        <v>0</v>
      </c>
      <c r="I23" s="40" t="s">
        <v>98</v>
      </c>
      <c r="J23" s="178" t="s">
        <v>141</v>
      </c>
      <c r="K23" s="179">
        <v>41342</v>
      </c>
      <c r="L23" s="205"/>
    </row>
    <row r="24" spans="1:15">
      <c r="A24" s="35">
        <v>22</v>
      </c>
      <c r="B24" s="123"/>
      <c r="C24" s="35" t="s">
        <v>80</v>
      </c>
      <c r="D24" s="35" t="s">
        <v>80</v>
      </c>
      <c r="E24" s="116" t="s">
        <v>81</v>
      </c>
      <c r="F24" s="116" t="s">
        <v>261</v>
      </c>
      <c r="G24" s="116"/>
      <c r="H24" s="39">
        <v>1009666</v>
      </c>
      <c r="I24" s="40" t="s">
        <v>67</v>
      </c>
      <c r="J24" s="37">
        <v>41310</v>
      </c>
      <c r="K24" s="37">
        <v>41337</v>
      </c>
      <c r="L24" s="130">
        <v>41354</v>
      </c>
      <c r="M24" s="35" t="s">
        <v>125</v>
      </c>
    </row>
    <row r="25" spans="1:15">
      <c r="A25" s="61">
        <v>27</v>
      </c>
      <c r="B25" s="61"/>
      <c r="C25" s="61" t="s">
        <v>91</v>
      </c>
      <c r="D25" s="61" t="s">
        <v>52</v>
      </c>
      <c r="E25" s="61" t="s">
        <v>82</v>
      </c>
      <c r="F25" s="61">
        <v>16977389</v>
      </c>
      <c r="G25" s="61" t="s">
        <v>266</v>
      </c>
      <c r="H25" s="119">
        <v>987405</v>
      </c>
      <c r="I25" s="120" t="s">
        <v>70</v>
      </c>
      <c r="J25" s="133">
        <v>41253</v>
      </c>
      <c r="K25" s="133">
        <v>41283</v>
      </c>
      <c r="L25" s="203"/>
      <c r="M25" s="61" t="s">
        <v>126</v>
      </c>
      <c r="N25" s="62"/>
    </row>
    <row r="26" spans="1:15">
      <c r="A26" s="116">
        <v>26</v>
      </c>
      <c r="B26" s="183" t="s">
        <v>331</v>
      </c>
      <c r="C26" s="116" t="s">
        <v>339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118306</v>
      </c>
      <c r="I26" s="128" t="s">
        <v>70</v>
      </c>
      <c r="J26" s="129">
        <v>41253</v>
      </c>
      <c r="K26" s="129">
        <v>41283</v>
      </c>
      <c r="L26" s="205">
        <v>41359</v>
      </c>
      <c r="M26" s="116" t="s">
        <v>130</v>
      </c>
      <c r="O26" s="131"/>
    </row>
    <row r="27" spans="1:15">
      <c r="A27" s="35">
        <v>2</v>
      </c>
      <c r="B27" s="123"/>
      <c r="C27" s="35" t="s">
        <v>45</v>
      </c>
      <c r="D27" s="116" t="s">
        <v>52</v>
      </c>
      <c r="E27" s="116" t="s">
        <v>82</v>
      </c>
      <c r="F27" s="116">
        <v>3439042</v>
      </c>
      <c r="G27" s="116" t="s">
        <v>135</v>
      </c>
      <c r="H27" s="39">
        <v>348230</v>
      </c>
      <c r="I27" s="40" t="s">
        <v>70</v>
      </c>
      <c r="J27" s="37">
        <v>41318</v>
      </c>
      <c r="K27" s="37">
        <v>41345</v>
      </c>
      <c r="L27" s="130">
        <v>41366</v>
      </c>
      <c r="M27" s="35" t="s">
        <v>136</v>
      </c>
    </row>
    <row r="28" spans="1:15">
      <c r="B28" s="123"/>
      <c r="C28" s="35" t="s">
        <v>49</v>
      </c>
      <c r="D28" s="116" t="s">
        <v>52</v>
      </c>
      <c r="E28" s="116" t="s">
        <v>82</v>
      </c>
      <c r="F28" s="116"/>
      <c r="G28" s="116"/>
      <c r="I28" s="40" t="s">
        <v>263</v>
      </c>
      <c r="L28" s="130">
        <v>41365</v>
      </c>
      <c r="M28" s="35" t="s">
        <v>128</v>
      </c>
    </row>
    <row r="29" spans="1:15">
      <c r="B29" s="123"/>
      <c r="C29" s="35" t="s">
        <v>49</v>
      </c>
      <c r="D29" s="116" t="s">
        <v>52</v>
      </c>
      <c r="E29" s="116" t="s">
        <v>62</v>
      </c>
      <c r="F29" s="116"/>
      <c r="G29" s="116"/>
      <c r="H29" s="39">
        <v>954000</v>
      </c>
      <c r="I29" s="40" t="s">
        <v>263</v>
      </c>
      <c r="L29" s="130">
        <v>41365</v>
      </c>
      <c r="M29" s="35" t="s">
        <v>129</v>
      </c>
    </row>
    <row r="30" spans="1:15">
      <c r="A30" s="35">
        <v>5</v>
      </c>
      <c r="B30" s="123"/>
      <c r="C30" s="35" t="s">
        <v>45</v>
      </c>
      <c r="D30" s="35" t="s">
        <v>52</v>
      </c>
      <c r="E30" s="116" t="s">
        <v>62</v>
      </c>
      <c r="F30" s="116">
        <v>1649519421</v>
      </c>
      <c r="G30" s="116">
        <v>3202339219</v>
      </c>
      <c r="H30" s="39">
        <v>79263</v>
      </c>
      <c r="I30" s="40" t="s">
        <v>65</v>
      </c>
      <c r="J30" s="37">
        <v>41325</v>
      </c>
      <c r="K30" s="37">
        <v>41352</v>
      </c>
      <c r="L30" s="130">
        <v>41369</v>
      </c>
      <c r="M30" s="35" t="s">
        <v>115</v>
      </c>
    </row>
    <row r="31" spans="1:15">
      <c r="A31" s="35">
        <v>4</v>
      </c>
      <c r="B31" s="123"/>
      <c r="C31" s="35" t="s">
        <v>45</v>
      </c>
      <c r="D31" s="35" t="s">
        <v>52</v>
      </c>
      <c r="E31" s="116" t="s">
        <v>66</v>
      </c>
      <c r="F31" s="116">
        <v>2339801</v>
      </c>
      <c r="G31" s="116"/>
      <c r="H31" s="39">
        <v>48120</v>
      </c>
      <c r="I31" s="40" t="s">
        <v>330</v>
      </c>
      <c r="J31" s="36">
        <v>41319</v>
      </c>
      <c r="K31" s="36">
        <v>41347</v>
      </c>
      <c r="L31" s="130">
        <v>41368</v>
      </c>
    </row>
    <row r="32" spans="1:15">
      <c r="A32" s="35">
        <v>8</v>
      </c>
      <c r="B32" s="123"/>
      <c r="C32" s="35" t="s">
        <v>45</v>
      </c>
      <c r="D32" s="35" t="s">
        <v>52</v>
      </c>
      <c r="E32" s="116" t="s">
        <v>68</v>
      </c>
      <c r="F32" s="132" t="s">
        <v>110</v>
      </c>
      <c r="G32" s="116"/>
      <c r="H32" s="39">
        <v>427220</v>
      </c>
      <c r="I32" s="40" t="s">
        <v>109</v>
      </c>
      <c r="J32" s="37">
        <v>41327</v>
      </c>
      <c r="K32" s="37">
        <v>41355</v>
      </c>
      <c r="L32" s="130">
        <v>41372</v>
      </c>
    </row>
    <row r="33" spans="1:19">
      <c r="A33" s="35">
        <v>5</v>
      </c>
      <c r="B33" s="123"/>
      <c r="C33" s="35" t="s">
        <v>45</v>
      </c>
      <c r="D33" s="35" t="s">
        <v>52</v>
      </c>
      <c r="E33" s="116" t="s">
        <v>82</v>
      </c>
      <c r="F33" s="116">
        <v>14107165</v>
      </c>
      <c r="G33" s="116">
        <v>3175124315</v>
      </c>
      <c r="H33" s="39">
        <v>25900</v>
      </c>
      <c r="I33" s="40" t="s">
        <v>70</v>
      </c>
      <c r="J33" s="37">
        <v>40985</v>
      </c>
      <c r="K33" s="37">
        <v>41380</v>
      </c>
      <c r="L33" s="130">
        <v>41369</v>
      </c>
      <c r="M33" s="35" t="s">
        <v>118</v>
      </c>
    </row>
    <row r="34" spans="1:19">
      <c r="A34" s="35">
        <v>5</v>
      </c>
      <c r="B34" s="183"/>
      <c r="C34" s="35" t="s">
        <v>45</v>
      </c>
      <c r="D34" s="35" t="s">
        <v>52</v>
      </c>
      <c r="E34" s="116" t="s">
        <v>71</v>
      </c>
      <c r="F34" s="116">
        <v>8040856503</v>
      </c>
      <c r="G34" s="116"/>
      <c r="H34" s="39">
        <v>2203046</v>
      </c>
      <c r="I34" s="40" t="s">
        <v>239</v>
      </c>
      <c r="J34" s="178" t="s">
        <v>146</v>
      </c>
      <c r="K34" s="179">
        <v>41353</v>
      </c>
      <c r="L34" s="205">
        <v>41359</v>
      </c>
    </row>
    <row r="36" spans="1:19">
      <c r="E36" s="35" t="s">
        <v>153</v>
      </c>
      <c r="I36" s="140"/>
      <c r="J36" s="140"/>
      <c r="K36" s="140"/>
      <c r="L36" s="141"/>
      <c r="M36" s="140"/>
    </row>
    <row r="37" spans="1:19">
      <c r="C37" s="35" t="s">
        <v>152</v>
      </c>
      <c r="E37" s="116" t="s">
        <v>155</v>
      </c>
      <c r="F37" s="116"/>
      <c r="G37" s="116"/>
    </row>
    <row r="38" spans="1:19">
      <c r="C38" s="116" t="s">
        <v>154</v>
      </c>
      <c r="E38" s="116"/>
      <c r="F38" s="116"/>
      <c r="G38" s="116"/>
    </row>
    <row r="39" spans="1:19">
      <c r="C39" s="116" t="s">
        <v>156</v>
      </c>
      <c r="E39" s="116"/>
      <c r="F39" s="116"/>
      <c r="G39" s="116"/>
    </row>
    <row r="40" spans="1:19">
      <c r="C40" s="116" t="s">
        <v>157</v>
      </c>
      <c r="E40" s="116"/>
      <c r="F40" s="116"/>
      <c r="G40" s="116"/>
    </row>
    <row r="42" spans="1:19">
      <c r="A42" s="61">
        <v>8</v>
      </c>
      <c r="B42" s="61"/>
      <c r="C42" s="61" t="s">
        <v>45</v>
      </c>
      <c r="D42" s="61" t="s">
        <v>52</v>
      </c>
      <c r="E42" s="61" t="s">
        <v>69</v>
      </c>
      <c r="F42" s="61">
        <v>7567034</v>
      </c>
      <c r="G42" s="61">
        <v>3454935</v>
      </c>
      <c r="H42" s="119">
        <v>16200</v>
      </c>
      <c r="I42" s="181" t="s">
        <v>70</v>
      </c>
      <c r="J42" s="133">
        <v>41061</v>
      </c>
      <c r="K42" s="182">
        <v>41090</v>
      </c>
      <c r="L42" s="182"/>
      <c r="M42" s="61" t="s">
        <v>218</v>
      </c>
      <c r="N42" s="62" t="s">
        <v>219</v>
      </c>
      <c r="O42" s="63">
        <v>41074</v>
      </c>
      <c r="P42" s="108" t="s">
        <v>250</v>
      </c>
      <c r="Q42" s="108"/>
      <c r="R42" s="108" t="s">
        <v>251</v>
      </c>
      <c r="S42" s="108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7567033</v>
      </c>
      <c r="G43" s="61">
        <v>3454941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220</v>
      </c>
      <c r="N43" s="62" t="s">
        <v>221</v>
      </c>
      <c r="O43" s="63">
        <v>41074</v>
      </c>
      <c r="P43" s="108" t="s">
        <v>250</v>
      </c>
      <c r="Q43" s="108"/>
      <c r="R43" s="108" t="s">
        <v>252</v>
      </c>
      <c r="S43" s="108"/>
    </row>
    <row r="44" spans="1:19">
      <c r="E44" s="116" t="s">
        <v>83</v>
      </c>
      <c r="F44" s="116"/>
      <c r="G44" s="116"/>
      <c r="I44" s="140"/>
      <c r="K44" s="140"/>
      <c r="L44" s="140"/>
      <c r="M44" s="35" t="s">
        <v>48</v>
      </c>
    </row>
    <row r="45" spans="1:19">
      <c r="A45" s="61">
        <v>1</v>
      </c>
      <c r="B45" s="61"/>
      <c r="C45" s="61" t="s">
        <v>264</v>
      </c>
      <c r="D45" s="61"/>
      <c r="E45" s="61"/>
      <c r="F45" s="61"/>
      <c r="G45" s="61"/>
      <c r="H45" s="119"/>
      <c r="I45" s="120"/>
      <c r="J45" s="61"/>
      <c r="K45" s="120"/>
      <c r="L45" s="203"/>
      <c r="M45" s="61" t="s">
        <v>265</v>
      </c>
      <c r="N45" s="62"/>
      <c r="O45" s="122"/>
    </row>
    <row r="46" spans="1:19">
      <c r="E46" s="116"/>
      <c r="F46" s="116"/>
      <c r="G46" s="116"/>
    </row>
    <row r="47" spans="1:19">
      <c r="A47" s="35" t="s">
        <v>317</v>
      </c>
      <c r="C47" s="35">
        <v>9001616423</v>
      </c>
      <c r="D47" s="35">
        <v>478675</v>
      </c>
      <c r="E47" s="116"/>
      <c r="F47" s="116"/>
      <c r="G47" s="116"/>
    </row>
    <row r="48" spans="1:19">
      <c r="E48" s="116"/>
      <c r="F48" s="116"/>
      <c r="G48" s="116"/>
    </row>
    <row r="49" spans="1:15">
      <c r="E49" s="116"/>
      <c r="F49" s="116"/>
      <c r="G49" s="116"/>
    </row>
    <row r="50" spans="1:15">
      <c r="E50" s="116"/>
      <c r="F50" s="116"/>
      <c r="G50" s="116"/>
    </row>
    <row r="51" spans="1:15">
      <c r="E51" s="116"/>
      <c r="F51" s="116"/>
      <c r="G51" s="116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S128"/>
  <sheetViews>
    <sheetView workbookViewId="0">
      <pane ySplit="1" topLeftCell="A8" activePane="bottomLeft" state="frozen"/>
      <selection pane="bottomLeft" activeCell="L37" sqref="L3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17"/>
      <c r="K2" s="217"/>
      <c r="L2" s="221">
        <v>41365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19"/>
      <c r="K3" s="219"/>
      <c r="L3" s="221">
        <v>41365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19"/>
      <c r="K4" s="219"/>
      <c r="L4" s="221">
        <v>41365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196">
        <v>41365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196">
        <v>41365</v>
      </c>
      <c r="M6" s="35" t="s">
        <v>77</v>
      </c>
    </row>
    <row r="7" spans="1:15">
      <c r="A7" s="35">
        <v>1</v>
      </c>
      <c r="B7" s="183"/>
      <c r="D7" s="35" t="s">
        <v>73</v>
      </c>
      <c r="E7" s="35" t="s">
        <v>76</v>
      </c>
      <c r="I7" s="40"/>
      <c r="K7" s="40"/>
      <c r="L7" s="204"/>
      <c r="M7" s="35" t="s">
        <v>216</v>
      </c>
    </row>
    <row r="8" spans="1:15">
      <c r="A8" s="35">
        <v>1</v>
      </c>
      <c r="B8" s="202"/>
      <c r="D8" s="35" t="s">
        <v>259</v>
      </c>
      <c r="E8" s="35" t="s">
        <v>47</v>
      </c>
      <c r="I8" s="40" t="s">
        <v>199</v>
      </c>
      <c r="K8" s="40"/>
      <c r="L8" s="197">
        <v>41365</v>
      </c>
      <c r="M8" s="35" t="s">
        <v>47</v>
      </c>
    </row>
    <row r="9" spans="1:15">
      <c r="A9" s="35">
        <v>6</v>
      </c>
      <c r="B9" s="123"/>
      <c r="D9" s="35" t="s">
        <v>56</v>
      </c>
      <c r="E9" s="35" t="s">
        <v>58</v>
      </c>
      <c r="G9" s="35">
        <v>3102055020</v>
      </c>
      <c r="H9" s="39">
        <v>600000</v>
      </c>
      <c r="I9" s="40" t="s">
        <v>64</v>
      </c>
      <c r="J9" s="35" t="s">
        <v>145</v>
      </c>
      <c r="L9" s="130">
        <v>41369</v>
      </c>
      <c r="M9" s="35" t="s">
        <v>61</v>
      </c>
    </row>
    <row r="10" spans="1:15">
      <c r="A10" s="35">
        <v>8</v>
      </c>
      <c r="B10" s="123"/>
      <c r="C10" s="35" t="s">
        <v>46</v>
      </c>
      <c r="D10" s="35" t="s">
        <v>52</v>
      </c>
      <c r="E10" s="116" t="s">
        <v>62</v>
      </c>
      <c r="F10" s="116">
        <v>8218644485</v>
      </c>
      <c r="G10" s="116"/>
      <c r="H10" s="39">
        <v>5736617</v>
      </c>
      <c r="I10" s="40" t="s">
        <v>65</v>
      </c>
      <c r="J10" s="37">
        <v>41327</v>
      </c>
      <c r="K10" s="37">
        <v>41354</v>
      </c>
      <c r="L10" s="130">
        <v>41372</v>
      </c>
      <c r="M10" s="35" t="s">
        <v>147</v>
      </c>
    </row>
    <row r="11" spans="1:15">
      <c r="A11" s="35">
        <v>10</v>
      </c>
      <c r="B11" s="123"/>
      <c r="C11" s="35" t="s">
        <v>45</v>
      </c>
      <c r="D11" s="35" t="s">
        <v>52</v>
      </c>
      <c r="E11" s="116" t="s">
        <v>82</v>
      </c>
      <c r="F11" s="116">
        <v>11648673</v>
      </c>
      <c r="G11" s="116"/>
      <c r="H11" s="39">
        <v>25900</v>
      </c>
      <c r="I11" s="40" t="s">
        <v>70</v>
      </c>
      <c r="J11" s="37">
        <v>41357</v>
      </c>
      <c r="K11" s="37">
        <v>41387</v>
      </c>
      <c r="L11" s="130">
        <v>41374</v>
      </c>
      <c r="M11" s="35" t="s">
        <v>117</v>
      </c>
    </row>
    <row r="12" spans="1:15">
      <c r="A12" s="35">
        <v>10</v>
      </c>
      <c r="B12" s="123"/>
      <c r="C12" s="35" t="s">
        <v>46</v>
      </c>
      <c r="D12" s="35" t="s">
        <v>52</v>
      </c>
      <c r="E12" s="116" t="s">
        <v>82</v>
      </c>
      <c r="F12" s="116">
        <v>10859980</v>
      </c>
      <c r="G12" s="116"/>
      <c r="H12" s="39">
        <v>972321</v>
      </c>
      <c r="I12" s="40" t="s">
        <v>70</v>
      </c>
      <c r="J12" s="37">
        <v>41329</v>
      </c>
      <c r="K12" s="37">
        <v>41356</v>
      </c>
      <c r="L12" s="130">
        <v>41374</v>
      </c>
      <c r="M12" s="35" t="s">
        <v>148</v>
      </c>
    </row>
    <row r="13" spans="1:15">
      <c r="A13" s="35">
        <v>11</v>
      </c>
      <c r="B13" s="123"/>
      <c r="C13" s="35" t="s">
        <v>46</v>
      </c>
      <c r="D13" s="35" t="s">
        <v>52</v>
      </c>
      <c r="E13" s="116" t="s">
        <v>82</v>
      </c>
      <c r="F13" s="116">
        <v>9282720</v>
      </c>
      <c r="G13" s="116"/>
      <c r="H13" s="39">
        <v>463079</v>
      </c>
      <c r="I13" s="40" t="s">
        <v>70</v>
      </c>
      <c r="J13" s="37">
        <v>41332</v>
      </c>
      <c r="K13" s="37">
        <v>41359</v>
      </c>
      <c r="L13" s="130">
        <v>41374</v>
      </c>
      <c r="M13" s="35" t="s">
        <v>233</v>
      </c>
    </row>
    <row r="14" spans="1:15">
      <c r="A14" s="35">
        <v>11</v>
      </c>
      <c r="B14" s="123"/>
      <c r="C14" s="212" t="s">
        <v>46</v>
      </c>
      <c r="D14" s="212" t="s">
        <v>52</v>
      </c>
      <c r="E14" s="212" t="s">
        <v>82</v>
      </c>
      <c r="F14" s="212">
        <v>7705686</v>
      </c>
      <c r="G14" s="212"/>
      <c r="H14" s="213">
        <v>607856</v>
      </c>
      <c r="I14" s="214" t="s">
        <v>70</v>
      </c>
      <c r="J14" s="215">
        <v>40966</v>
      </c>
      <c r="K14" s="215">
        <v>41359</v>
      </c>
      <c r="L14" s="216">
        <v>41374</v>
      </c>
      <c r="M14" s="212" t="s">
        <v>232</v>
      </c>
    </row>
    <row r="15" spans="1:15">
      <c r="A15" s="35">
        <v>10</v>
      </c>
      <c r="B15" s="123"/>
      <c r="C15" s="35" t="s">
        <v>62</v>
      </c>
      <c r="D15" s="35" t="s">
        <v>52</v>
      </c>
      <c r="E15" s="116" t="s">
        <v>62</v>
      </c>
      <c r="F15" s="116">
        <v>1224565687</v>
      </c>
      <c r="G15" s="116">
        <v>3102055020</v>
      </c>
      <c r="H15" s="39">
        <v>123554</v>
      </c>
      <c r="I15" s="40" t="s">
        <v>62</v>
      </c>
      <c r="K15" s="37">
        <v>41350</v>
      </c>
      <c r="L15" s="130">
        <v>41369</v>
      </c>
      <c r="M15" s="35" t="s">
        <v>58</v>
      </c>
    </row>
    <row r="16" spans="1:15">
      <c r="A16" s="35">
        <v>10</v>
      </c>
      <c r="B16" s="123"/>
      <c r="C16" s="35" t="s">
        <v>91</v>
      </c>
      <c r="D16" s="35" t="s">
        <v>52</v>
      </c>
      <c r="E16" s="116" t="s">
        <v>82</v>
      </c>
      <c r="F16" s="116">
        <v>8949578</v>
      </c>
      <c r="G16" s="116" t="s">
        <v>267</v>
      </c>
      <c r="H16" s="39">
        <v>755673</v>
      </c>
      <c r="I16" s="40" t="s">
        <v>337</v>
      </c>
      <c r="J16" s="37">
        <v>41329</v>
      </c>
      <c r="K16" s="37">
        <v>41356</v>
      </c>
      <c r="L16" s="130">
        <v>41374</v>
      </c>
      <c r="M16" s="35" t="s">
        <v>126</v>
      </c>
    </row>
    <row r="17" spans="1:15">
      <c r="A17" s="125">
        <v>8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770500</v>
      </c>
      <c r="I17" s="126" t="s">
        <v>79</v>
      </c>
      <c r="J17" s="35" t="s">
        <v>145</v>
      </c>
      <c r="K17" s="125"/>
      <c r="L17" s="196">
        <v>41372</v>
      </c>
      <c r="M17" s="125" t="s">
        <v>60</v>
      </c>
    </row>
    <row r="18" spans="1:15">
      <c r="A18" s="35">
        <v>16</v>
      </c>
      <c r="B18" s="123"/>
      <c r="C18" s="35" t="s">
        <v>45</v>
      </c>
      <c r="D18" s="35" t="s">
        <v>52</v>
      </c>
      <c r="E18" s="116" t="s">
        <v>235</v>
      </c>
      <c r="F18" s="116">
        <v>41362146</v>
      </c>
      <c r="G18" s="116"/>
      <c r="H18" s="39">
        <v>144700</v>
      </c>
      <c r="I18" s="40" t="s">
        <v>70</v>
      </c>
      <c r="J18" s="37">
        <v>41366</v>
      </c>
      <c r="K18" s="37">
        <v>41395</v>
      </c>
      <c r="L18" s="130">
        <v>41380</v>
      </c>
      <c r="M18" s="35" t="s">
        <v>87</v>
      </c>
    </row>
    <row r="19" spans="1:15">
      <c r="A19" s="35">
        <v>23</v>
      </c>
      <c r="B19" s="202"/>
      <c r="C19" s="35" t="s">
        <v>45</v>
      </c>
      <c r="D19" s="35" t="s">
        <v>52</v>
      </c>
      <c r="E19" s="116" t="s">
        <v>88</v>
      </c>
      <c r="F19" s="116">
        <v>10004979</v>
      </c>
      <c r="G19" s="116"/>
      <c r="H19" s="39">
        <v>284770</v>
      </c>
      <c r="I19" s="40" t="s">
        <v>109</v>
      </c>
      <c r="J19" s="37">
        <v>41290</v>
      </c>
      <c r="K19" s="37">
        <v>41348</v>
      </c>
      <c r="L19" s="130">
        <v>41387</v>
      </c>
    </row>
    <row r="20" spans="1:15">
      <c r="A20" s="35">
        <v>19</v>
      </c>
      <c r="B20" s="123"/>
      <c r="C20" s="35" t="s">
        <v>80</v>
      </c>
      <c r="D20" s="35" t="s">
        <v>80</v>
      </c>
      <c r="E20" s="116" t="s">
        <v>81</v>
      </c>
      <c r="F20" s="116" t="s">
        <v>312</v>
      </c>
      <c r="G20" s="116"/>
      <c r="H20" s="39">
        <v>231404</v>
      </c>
      <c r="I20" s="40" t="s">
        <v>67</v>
      </c>
      <c r="J20" s="35" t="s">
        <v>319</v>
      </c>
      <c r="K20" s="35" t="s">
        <v>329</v>
      </c>
      <c r="L20" s="130">
        <v>41383</v>
      </c>
      <c r="M20" s="35" t="s">
        <v>313</v>
      </c>
    </row>
    <row r="21" spans="1:15">
      <c r="A21" s="35">
        <v>18</v>
      </c>
      <c r="B21" s="123"/>
      <c r="C21" s="35" t="s">
        <v>46</v>
      </c>
      <c r="D21" s="35" t="s">
        <v>52</v>
      </c>
      <c r="E21" s="116" t="s">
        <v>82</v>
      </c>
      <c r="F21" s="116">
        <v>6635280</v>
      </c>
      <c r="G21" s="116"/>
      <c r="H21" s="39">
        <v>681292</v>
      </c>
      <c r="I21" s="40" t="s">
        <v>70</v>
      </c>
      <c r="J21" s="37">
        <v>41335</v>
      </c>
      <c r="K21" s="37">
        <v>41365</v>
      </c>
      <c r="L21" s="130">
        <v>41382</v>
      </c>
      <c r="M21" s="35" t="s">
        <v>234</v>
      </c>
    </row>
    <row r="22" spans="1:15">
      <c r="A22" s="35">
        <v>19</v>
      </c>
      <c r="B22" s="123"/>
      <c r="C22" s="35" t="s">
        <v>45</v>
      </c>
      <c r="D22" s="35" t="s">
        <v>52</v>
      </c>
      <c r="E22" s="116" t="s">
        <v>85</v>
      </c>
      <c r="F22" s="136" t="s">
        <v>207</v>
      </c>
      <c r="G22" s="136"/>
      <c r="H22" s="39">
        <v>765600</v>
      </c>
      <c r="I22" s="40" t="s">
        <v>70</v>
      </c>
      <c r="J22" s="37">
        <v>41334</v>
      </c>
      <c r="K22" s="37">
        <v>41364</v>
      </c>
      <c r="L22" s="130">
        <v>41382</v>
      </c>
      <c r="M22" s="35" t="s">
        <v>86</v>
      </c>
    </row>
    <row r="23" spans="1:15">
      <c r="A23" s="35">
        <v>21</v>
      </c>
      <c r="B23" s="123"/>
      <c r="D23" s="35" t="s">
        <v>348</v>
      </c>
      <c r="E23" s="116" t="s">
        <v>349</v>
      </c>
      <c r="F23" s="136"/>
      <c r="G23" s="136"/>
      <c r="I23" s="40"/>
      <c r="J23" s="37"/>
      <c r="K23" s="37"/>
      <c r="L23" s="130"/>
      <c r="M23" s="35" t="s">
        <v>350</v>
      </c>
    </row>
    <row r="24" spans="1:15">
      <c r="A24" s="35">
        <v>22</v>
      </c>
      <c r="B24" s="123"/>
      <c r="C24" s="35" t="s">
        <v>45</v>
      </c>
      <c r="D24" s="35" t="s">
        <v>52</v>
      </c>
      <c r="E24" s="116" t="s">
        <v>84</v>
      </c>
      <c r="F24" s="116" t="s">
        <v>131</v>
      </c>
      <c r="G24" s="116" t="s">
        <v>132</v>
      </c>
      <c r="H24" s="39">
        <v>951362</v>
      </c>
      <c r="I24" s="40" t="s">
        <v>70</v>
      </c>
      <c r="J24" s="35" t="s">
        <v>140</v>
      </c>
      <c r="L24" s="130">
        <v>41386</v>
      </c>
      <c r="M24" s="35" t="s">
        <v>133</v>
      </c>
    </row>
    <row r="25" spans="1:15">
      <c r="A25" s="35">
        <v>24</v>
      </c>
      <c r="B25" s="123"/>
      <c r="C25" s="35" t="s">
        <v>45</v>
      </c>
      <c r="D25" s="116" t="s">
        <v>52</v>
      </c>
      <c r="E25" s="116" t="s">
        <v>69</v>
      </c>
      <c r="F25" s="116">
        <v>7966110</v>
      </c>
      <c r="G25" s="116">
        <v>2128187</v>
      </c>
      <c r="H25" s="39">
        <v>56620</v>
      </c>
      <c r="I25" s="40" t="s">
        <v>70</v>
      </c>
      <c r="J25" s="37">
        <v>41334</v>
      </c>
      <c r="K25" s="37">
        <v>41364</v>
      </c>
      <c r="L25" s="130">
        <v>41388</v>
      </c>
    </row>
    <row r="26" spans="1:15">
      <c r="A26" s="35">
        <v>24</v>
      </c>
      <c r="B26" s="123"/>
      <c r="C26" s="35" t="s">
        <v>45</v>
      </c>
      <c r="D26" s="35" t="s">
        <v>52</v>
      </c>
      <c r="E26" s="116" t="s">
        <v>69</v>
      </c>
      <c r="F26" s="116">
        <v>1321278</v>
      </c>
      <c r="G26" s="116">
        <v>2112433</v>
      </c>
      <c r="H26" s="39">
        <v>21480</v>
      </c>
      <c r="I26" s="40" t="s">
        <v>70</v>
      </c>
      <c r="J26" s="37">
        <v>41334</v>
      </c>
      <c r="K26" s="37">
        <v>41364</v>
      </c>
      <c r="L26" s="130">
        <v>41388</v>
      </c>
    </row>
    <row r="27" spans="1:15">
      <c r="A27" s="61">
        <v>22</v>
      </c>
      <c r="B27" s="61"/>
      <c r="C27" s="61" t="s">
        <v>45</v>
      </c>
      <c r="D27" s="61" t="s">
        <v>52</v>
      </c>
      <c r="E27" s="61" t="s">
        <v>96</v>
      </c>
      <c r="F27" s="61"/>
      <c r="G27" s="61" t="s">
        <v>151</v>
      </c>
      <c r="H27" s="119">
        <v>0</v>
      </c>
      <c r="I27" s="120" t="s">
        <v>98</v>
      </c>
      <c r="J27" s="222" t="s">
        <v>141</v>
      </c>
      <c r="K27" s="223">
        <v>41342</v>
      </c>
      <c r="L27" s="203"/>
      <c r="M27" s="61"/>
      <c r="N27" s="62"/>
    </row>
    <row r="28" spans="1:15">
      <c r="A28" s="35">
        <v>24</v>
      </c>
      <c r="B28" s="123"/>
      <c r="C28" s="35" t="s">
        <v>80</v>
      </c>
      <c r="D28" s="35" t="s">
        <v>80</v>
      </c>
      <c r="E28" s="116" t="s">
        <v>81</v>
      </c>
      <c r="F28" s="116" t="s">
        <v>261</v>
      </c>
      <c r="G28" s="116"/>
      <c r="H28" s="39">
        <v>1023287</v>
      </c>
      <c r="I28" s="40" t="s">
        <v>67</v>
      </c>
      <c r="J28" s="37">
        <v>41310</v>
      </c>
      <c r="K28" s="37">
        <v>41337</v>
      </c>
      <c r="L28" s="130">
        <v>41387</v>
      </c>
      <c r="M28" s="35" t="s">
        <v>125</v>
      </c>
    </row>
    <row r="29" spans="1:15">
      <c r="A29" s="61">
        <v>27</v>
      </c>
      <c r="B29" s="61"/>
      <c r="C29" s="61" t="s">
        <v>91</v>
      </c>
      <c r="D29" s="61" t="s">
        <v>52</v>
      </c>
      <c r="E29" s="61" t="s">
        <v>82</v>
      </c>
      <c r="F29" s="61">
        <v>16977389</v>
      </c>
      <c r="G29" s="61" t="s">
        <v>266</v>
      </c>
      <c r="H29" s="119">
        <v>987405</v>
      </c>
      <c r="I29" s="120" t="s">
        <v>70</v>
      </c>
      <c r="J29" s="133">
        <v>41253</v>
      </c>
      <c r="K29" s="133">
        <v>41283</v>
      </c>
      <c r="L29" s="203"/>
      <c r="M29" s="61" t="s">
        <v>126</v>
      </c>
      <c r="N29" s="62"/>
    </row>
    <row r="30" spans="1:15">
      <c r="A30" s="116">
        <v>25</v>
      </c>
      <c r="B30" s="123" t="s">
        <v>331</v>
      </c>
      <c r="C30" s="116" t="s">
        <v>339</v>
      </c>
      <c r="D30" s="116" t="s">
        <v>52</v>
      </c>
      <c r="E30" s="116" t="s">
        <v>82</v>
      </c>
      <c r="F30" s="116">
        <v>16216790</v>
      </c>
      <c r="G30" s="116">
        <v>3138933417</v>
      </c>
      <c r="H30" s="127">
        <v>118462</v>
      </c>
      <c r="I30" s="128" t="s">
        <v>70</v>
      </c>
      <c r="J30" s="129">
        <v>41009</v>
      </c>
      <c r="K30" s="129">
        <v>41403</v>
      </c>
      <c r="L30" s="130">
        <v>41388</v>
      </c>
      <c r="M30" s="116" t="s">
        <v>130</v>
      </c>
      <c r="O30" s="131"/>
    </row>
    <row r="31" spans="1:15">
      <c r="A31" s="35">
        <v>2</v>
      </c>
      <c r="B31" s="123"/>
      <c r="C31" s="35" t="s">
        <v>45</v>
      </c>
      <c r="D31" s="116" t="s">
        <v>52</v>
      </c>
      <c r="E31" s="116" t="s">
        <v>82</v>
      </c>
      <c r="F31" s="116">
        <v>3439042</v>
      </c>
      <c r="G31" s="116" t="s">
        <v>135</v>
      </c>
      <c r="H31" s="39">
        <v>372129</v>
      </c>
      <c r="I31" s="40" t="s">
        <v>70</v>
      </c>
      <c r="J31" s="37">
        <v>41346</v>
      </c>
      <c r="K31" s="37">
        <v>41376</v>
      </c>
      <c r="L31" s="130">
        <v>41393</v>
      </c>
      <c r="M31" s="35" t="s">
        <v>136</v>
      </c>
    </row>
    <row r="32" spans="1:15">
      <c r="B32" s="123"/>
      <c r="C32" s="35" t="s">
        <v>49</v>
      </c>
      <c r="D32" s="116" t="s">
        <v>52</v>
      </c>
      <c r="E32" s="116" t="s">
        <v>82</v>
      </c>
      <c r="F32" s="116"/>
      <c r="G32" s="116"/>
      <c r="I32" s="40" t="s">
        <v>263</v>
      </c>
      <c r="L32" s="130">
        <v>41400</v>
      </c>
      <c r="M32" s="35" t="s">
        <v>128</v>
      </c>
    </row>
    <row r="33" spans="1:19">
      <c r="B33" s="123"/>
      <c r="C33" s="35" t="s">
        <v>49</v>
      </c>
      <c r="D33" s="116" t="s">
        <v>52</v>
      </c>
      <c r="E33" s="116" t="s">
        <v>62</v>
      </c>
      <c r="F33" s="116"/>
      <c r="G33" s="116"/>
      <c r="H33" s="39">
        <v>954000</v>
      </c>
      <c r="I33" s="40" t="s">
        <v>263</v>
      </c>
      <c r="L33" s="130">
        <v>41400</v>
      </c>
      <c r="M33" s="35" t="s">
        <v>129</v>
      </c>
    </row>
    <row r="34" spans="1:19">
      <c r="A34" s="35">
        <v>6</v>
      </c>
      <c r="B34" s="123"/>
      <c r="C34" s="35" t="s">
        <v>45</v>
      </c>
      <c r="D34" s="35" t="s">
        <v>52</v>
      </c>
      <c r="E34" s="116" t="s">
        <v>62</v>
      </c>
      <c r="F34" s="116">
        <v>1649519421</v>
      </c>
      <c r="G34" s="116">
        <v>3202339219</v>
      </c>
      <c r="H34" s="39">
        <v>79610</v>
      </c>
      <c r="I34" s="40" t="s">
        <v>65</v>
      </c>
      <c r="J34" s="37">
        <v>41353</v>
      </c>
      <c r="K34" s="37">
        <v>41383</v>
      </c>
      <c r="L34" s="130">
        <v>41400</v>
      </c>
      <c r="M34" s="35" t="s">
        <v>115</v>
      </c>
    </row>
    <row r="35" spans="1:19">
      <c r="A35" s="35">
        <v>30</v>
      </c>
      <c r="B35" s="123"/>
      <c r="C35" s="35" t="s">
        <v>45</v>
      </c>
      <c r="D35" s="35" t="s">
        <v>52</v>
      </c>
      <c r="E35" s="116" t="s">
        <v>66</v>
      </c>
      <c r="F35" s="116">
        <v>2339801</v>
      </c>
      <c r="G35" s="116"/>
      <c r="H35" s="39">
        <v>51420</v>
      </c>
      <c r="I35" s="40" t="s">
        <v>330</v>
      </c>
      <c r="J35" s="36">
        <v>41347</v>
      </c>
      <c r="K35" s="36">
        <v>41377</v>
      </c>
      <c r="L35" s="130">
        <v>41393</v>
      </c>
    </row>
    <row r="36" spans="1:19">
      <c r="A36" s="35">
        <v>7</v>
      </c>
      <c r="B36" s="123"/>
      <c r="C36" s="35" t="s">
        <v>45</v>
      </c>
      <c r="D36" s="35" t="s">
        <v>52</v>
      </c>
      <c r="E36" s="116" t="s">
        <v>68</v>
      </c>
      <c r="F36" s="132" t="s">
        <v>110</v>
      </c>
      <c r="G36" s="116"/>
      <c r="H36" s="39">
        <v>444400</v>
      </c>
      <c r="I36" s="40" t="s">
        <v>109</v>
      </c>
      <c r="J36" s="37">
        <v>41355</v>
      </c>
      <c r="K36" s="37">
        <v>41388</v>
      </c>
      <c r="L36" s="130">
        <v>41401</v>
      </c>
    </row>
    <row r="37" spans="1:19">
      <c r="A37" s="35">
        <v>5</v>
      </c>
      <c r="B37" s="123"/>
      <c r="C37" s="35" t="s">
        <v>45</v>
      </c>
      <c r="D37" s="35" t="s">
        <v>52</v>
      </c>
      <c r="E37" s="116" t="s">
        <v>82</v>
      </c>
      <c r="F37" s="116">
        <v>14107165</v>
      </c>
      <c r="G37" s="116">
        <v>3175124315</v>
      </c>
      <c r="H37" s="39">
        <v>25900</v>
      </c>
      <c r="I37" s="40" t="s">
        <v>70</v>
      </c>
      <c r="J37" s="37">
        <v>41016</v>
      </c>
      <c r="K37" s="37">
        <v>41410</v>
      </c>
      <c r="L37" s="130">
        <v>41393</v>
      </c>
      <c r="M37" s="35" t="s">
        <v>118</v>
      </c>
    </row>
    <row r="38" spans="1:19">
      <c r="A38" s="35">
        <v>5</v>
      </c>
      <c r="B38" s="123"/>
      <c r="C38" s="35" t="s">
        <v>45</v>
      </c>
      <c r="D38" s="35" t="s">
        <v>52</v>
      </c>
      <c r="E38" s="116" t="s">
        <v>71</v>
      </c>
      <c r="F38" s="116">
        <v>8040856503</v>
      </c>
      <c r="G38" s="116"/>
      <c r="H38" s="39">
        <v>11401</v>
      </c>
      <c r="I38" s="40" t="s">
        <v>239</v>
      </c>
      <c r="J38" s="178" t="s">
        <v>146</v>
      </c>
      <c r="K38" s="179">
        <v>41384</v>
      </c>
      <c r="L38" s="130">
        <v>41396</v>
      </c>
    </row>
    <row r="40" spans="1:19">
      <c r="E40" s="35" t="s">
        <v>153</v>
      </c>
      <c r="I40" s="140"/>
      <c r="J40" s="140"/>
      <c r="K40" s="140"/>
      <c r="L40" s="141"/>
      <c r="M40" s="140"/>
    </row>
    <row r="41" spans="1:19">
      <c r="C41" s="35" t="s">
        <v>152</v>
      </c>
      <c r="E41" s="116" t="s">
        <v>155</v>
      </c>
      <c r="F41" s="116"/>
      <c r="G41" s="116"/>
    </row>
    <row r="42" spans="1:19">
      <c r="C42" s="116" t="s">
        <v>154</v>
      </c>
      <c r="E42" s="116"/>
      <c r="F42" s="116"/>
      <c r="G42" s="116"/>
    </row>
    <row r="43" spans="1:19">
      <c r="C43" s="116" t="s">
        <v>156</v>
      </c>
      <c r="E43" s="116"/>
      <c r="F43" s="116"/>
      <c r="G43" s="116"/>
    </row>
    <row r="44" spans="1:19">
      <c r="C44" s="116" t="s">
        <v>157</v>
      </c>
      <c r="E44" s="116"/>
      <c r="F44" s="116"/>
      <c r="G44" s="116"/>
    </row>
    <row r="46" spans="1:19">
      <c r="A46" s="61">
        <v>8</v>
      </c>
      <c r="B46" s="61"/>
      <c r="C46" s="61" t="s">
        <v>45</v>
      </c>
      <c r="D46" s="61" t="s">
        <v>52</v>
      </c>
      <c r="E46" s="61" t="s">
        <v>69</v>
      </c>
      <c r="F46" s="61">
        <v>7567034</v>
      </c>
      <c r="G46" s="61">
        <v>3454935</v>
      </c>
      <c r="H46" s="119">
        <v>16200</v>
      </c>
      <c r="I46" s="181" t="s">
        <v>70</v>
      </c>
      <c r="J46" s="133">
        <v>41061</v>
      </c>
      <c r="K46" s="182">
        <v>41090</v>
      </c>
      <c r="L46" s="182"/>
      <c r="M46" s="61" t="s">
        <v>218</v>
      </c>
      <c r="N46" s="62" t="s">
        <v>219</v>
      </c>
      <c r="O46" s="63">
        <v>41074</v>
      </c>
      <c r="P46" s="108" t="s">
        <v>250</v>
      </c>
      <c r="Q46" s="108"/>
      <c r="R46" s="108" t="s">
        <v>251</v>
      </c>
      <c r="S46" s="108"/>
    </row>
    <row r="47" spans="1:19">
      <c r="A47" s="61">
        <v>8</v>
      </c>
      <c r="B47" s="61"/>
      <c r="C47" s="61" t="s">
        <v>45</v>
      </c>
      <c r="D47" s="61" t="s">
        <v>52</v>
      </c>
      <c r="E47" s="61" t="s">
        <v>69</v>
      </c>
      <c r="F47" s="61">
        <v>7567033</v>
      </c>
      <c r="G47" s="61">
        <v>3454941</v>
      </c>
      <c r="H47" s="119">
        <v>16200</v>
      </c>
      <c r="I47" s="181" t="s">
        <v>70</v>
      </c>
      <c r="J47" s="133">
        <v>41061</v>
      </c>
      <c r="K47" s="182">
        <v>41090</v>
      </c>
      <c r="L47" s="182"/>
      <c r="M47" s="61" t="s">
        <v>220</v>
      </c>
      <c r="N47" s="62" t="s">
        <v>221</v>
      </c>
      <c r="O47" s="63">
        <v>41074</v>
      </c>
      <c r="P47" s="108" t="s">
        <v>250</v>
      </c>
      <c r="Q47" s="108"/>
      <c r="R47" s="108" t="s">
        <v>252</v>
      </c>
      <c r="S47" s="108"/>
    </row>
    <row r="48" spans="1:19">
      <c r="E48" s="116" t="s">
        <v>83</v>
      </c>
      <c r="F48" s="116"/>
      <c r="G48" s="116"/>
      <c r="I48" s="140"/>
      <c r="K48" s="140"/>
      <c r="L48" s="140"/>
      <c r="M48" s="35" t="s">
        <v>48</v>
      </c>
    </row>
    <row r="49" spans="1:15">
      <c r="A49" s="61">
        <v>1</v>
      </c>
      <c r="B49" s="61"/>
      <c r="C49" s="61" t="s">
        <v>264</v>
      </c>
      <c r="D49" s="61"/>
      <c r="E49" s="61"/>
      <c r="F49" s="61"/>
      <c r="G49" s="61"/>
      <c r="H49" s="119"/>
      <c r="I49" s="120"/>
      <c r="J49" s="61"/>
      <c r="K49" s="120"/>
      <c r="L49" s="203"/>
      <c r="M49" s="61" t="s">
        <v>265</v>
      </c>
      <c r="N49" s="62"/>
      <c r="O49" s="122"/>
    </row>
    <row r="50" spans="1:15">
      <c r="E50" s="116"/>
      <c r="F50" s="116"/>
      <c r="G50" s="116"/>
    </row>
    <row r="51" spans="1:15">
      <c r="A51" s="35" t="s">
        <v>317</v>
      </c>
      <c r="C51" s="35">
        <v>9001616423</v>
      </c>
      <c r="D51" s="35">
        <v>478675</v>
      </c>
      <c r="E51" s="116"/>
      <c r="F51" s="116"/>
      <c r="G51" s="116"/>
    </row>
    <row r="52" spans="1:15">
      <c r="E52" s="116"/>
      <c r="F52" s="116"/>
      <c r="G52" s="116"/>
    </row>
    <row r="53" spans="1:15">
      <c r="E53" s="116"/>
      <c r="F53" s="116"/>
      <c r="G53" s="116"/>
    </row>
    <row r="54" spans="1:15">
      <c r="E54" s="116"/>
      <c r="F54" s="116"/>
      <c r="G54" s="116"/>
    </row>
    <row r="55" spans="1:15">
      <c r="E55" s="116"/>
      <c r="F55" s="116"/>
      <c r="G55" s="116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  <row r="126" spans="1:15" s="39" customFormat="1">
      <c r="A126" s="35"/>
      <c r="B126" s="116"/>
      <c r="C126" s="35"/>
      <c r="D126" s="35"/>
      <c r="E126" s="116"/>
      <c r="F126" s="116"/>
      <c r="G126" s="116"/>
      <c r="I126" s="35"/>
      <c r="J126" s="35"/>
      <c r="K126" s="35"/>
      <c r="L126" s="35"/>
      <c r="M126" s="35"/>
      <c r="N126" s="42"/>
      <c r="O126" s="118"/>
    </row>
    <row r="127" spans="1:15" s="39" customFormat="1">
      <c r="A127" s="35"/>
      <c r="B127" s="116"/>
      <c r="C127" s="35"/>
      <c r="D127" s="35"/>
      <c r="E127" s="116"/>
      <c r="F127" s="116"/>
      <c r="G127" s="116"/>
      <c r="I127" s="35"/>
      <c r="J127" s="35"/>
      <c r="K127" s="35"/>
      <c r="L127" s="35"/>
      <c r="M127" s="35"/>
      <c r="N127" s="42"/>
      <c r="O127" s="118"/>
    </row>
    <row r="128" spans="1:15" s="39" customFormat="1">
      <c r="A128" s="35"/>
      <c r="B128" s="116"/>
      <c r="C128" s="35"/>
      <c r="D128" s="35"/>
      <c r="E128" s="116"/>
      <c r="F128" s="116"/>
      <c r="G128" s="116"/>
      <c r="I128" s="35"/>
      <c r="J128" s="35"/>
      <c r="K128" s="35"/>
      <c r="L128" s="35"/>
      <c r="M128" s="35"/>
      <c r="N128" s="42"/>
      <c r="O12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S128"/>
  <sheetViews>
    <sheetView workbookViewId="0">
      <pane ySplit="1" topLeftCell="A17" activePane="bottomLeft" state="frozen"/>
      <selection pane="bottomLeft" activeCell="L34" sqref="L3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24"/>
      <c r="K2" s="224"/>
      <c r="L2" s="221">
        <v>41396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24"/>
      <c r="K3" s="224"/>
      <c r="L3" s="221">
        <v>41396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24"/>
      <c r="K4" s="224"/>
      <c r="L4" s="221">
        <v>41396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41396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41396</v>
      </c>
      <c r="M6" s="35" t="s">
        <v>77</v>
      </c>
    </row>
    <row r="7" spans="1:15">
      <c r="A7" s="35">
        <v>1</v>
      </c>
      <c r="B7" s="183"/>
      <c r="D7" s="35" t="s">
        <v>73</v>
      </c>
      <c r="E7" s="35" t="s">
        <v>76</v>
      </c>
      <c r="I7" s="40"/>
      <c r="K7" s="40"/>
      <c r="L7" s="204"/>
      <c r="M7" s="35" t="s">
        <v>216</v>
      </c>
    </row>
    <row r="8" spans="1:15">
      <c r="A8" s="35">
        <v>1</v>
      </c>
      <c r="B8" s="202"/>
      <c r="D8" s="35" t="s">
        <v>259</v>
      </c>
      <c r="E8" s="35" t="s">
        <v>47</v>
      </c>
      <c r="I8" s="40" t="s">
        <v>199</v>
      </c>
      <c r="K8" s="40"/>
      <c r="L8" s="197">
        <v>41396</v>
      </c>
      <c r="M8" s="35" t="s">
        <v>47</v>
      </c>
    </row>
    <row r="9" spans="1:15">
      <c r="A9" s="35">
        <v>6</v>
      </c>
      <c r="B9" s="123"/>
      <c r="D9" s="35" t="s">
        <v>56</v>
      </c>
      <c r="E9" s="35" t="s">
        <v>58</v>
      </c>
      <c r="G9" s="35">
        <v>3102055020</v>
      </c>
      <c r="H9" s="39">
        <v>600000</v>
      </c>
      <c r="I9" s="40" t="s">
        <v>64</v>
      </c>
      <c r="J9" s="35" t="s">
        <v>145</v>
      </c>
      <c r="L9" s="130">
        <v>41400</v>
      </c>
      <c r="M9" s="35" t="s">
        <v>61</v>
      </c>
    </row>
    <row r="10" spans="1:15">
      <c r="A10" s="35">
        <v>8</v>
      </c>
      <c r="B10" s="123"/>
      <c r="C10" s="35" t="s">
        <v>46</v>
      </c>
      <c r="D10" s="35" t="s">
        <v>52</v>
      </c>
      <c r="E10" s="116" t="s">
        <v>62</v>
      </c>
      <c r="F10" s="116">
        <v>8218644485</v>
      </c>
      <c r="G10" s="116"/>
      <c r="H10" s="39">
        <v>5736277</v>
      </c>
      <c r="I10" s="40" t="s">
        <v>65</v>
      </c>
      <c r="J10" s="37">
        <v>41355</v>
      </c>
      <c r="K10" s="37">
        <v>41385</v>
      </c>
      <c r="L10" s="130">
        <v>41402</v>
      </c>
      <c r="M10" s="35" t="s">
        <v>147</v>
      </c>
    </row>
    <row r="11" spans="1:15">
      <c r="A11" s="35">
        <v>10</v>
      </c>
      <c r="B11" s="123"/>
      <c r="C11" s="35" t="s">
        <v>45</v>
      </c>
      <c r="D11" s="35" t="s">
        <v>52</v>
      </c>
      <c r="E11" s="116" t="s">
        <v>82</v>
      </c>
      <c r="F11" s="116">
        <v>11648673</v>
      </c>
      <c r="G11" s="116"/>
      <c r="H11" s="39">
        <v>25900</v>
      </c>
      <c r="I11" s="40" t="s">
        <v>70</v>
      </c>
      <c r="J11" s="37">
        <v>41388</v>
      </c>
      <c r="K11" s="37">
        <v>41417</v>
      </c>
      <c r="L11" s="130">
        <v>41404</v>
      </c>
      <c r="M11" s="35" t="s">
        <v>117</v>
      </c>
    </row>
    <row r="12" spans="1:15">
      <c r="A12" s="35">
        <v>10</v>
      </c>
      <c r="B12" s="123"/>
      <c r="C12" s="35" t="s">
        <v>46</v>
      </c>
      <c r="D12" s="35" t="s">
        <v>52</v>
      </c>
      <c r="E12" s="116" t="s">
        <v>82</v>
      </c>
      <c r="F12" s="116">
        <v>10859980</v>
      </c>
      <c r="G12" s="116"/>
      <c r="H12" s="39">
        <v>1004949</v>
      </c>
      <c r="I12" s="40" t="s">
        <v>70</v>
      </c>
      <c r="J12" s="37">
        <v>41357</v>
      </c>
      <c r="K12" s="37">
        <v>41387</v>
      </c>
      <c r="L12" s="130">
        <v>41404</v>
      </c>
      <c r="M12" s="35" t="s">
        <v>148</v>
      </c>
    </row>
    <row r="13" spans="1:15">
      <c r="A13" s="35">
        <v>17</v>
      </c>
      <c r="B13" s="123"/>
      <c r="C13" s="35" t="s">
        <v>46</v>
      </c>
      <c r="D13" s="35" t="s">
        <v>52</v>
      </c>
      <c r="E13" s="116" t="s">
        <v>82</v>
      </c>
      <c r="F13" s="116">
        <v>9282720</v>
      </c>
      <c r="G13" s="116"/>
      <c r="H13" s="39">
        <v>460937</v>
      </c>
      <c r="I13" s="40" t="s">
        <v>70</v>
      </c>
      <c r="J13" s="37">
        <v>41360</v>
      </c>
      <c r="K13" s="37">
        <v>41390</v>
      </c>
      <c r="L13" s="130">
        <v>41411</v>
      </c>
      <c r="M13" s="35" t="s">
        <v>233</v>
      </c>
    </row>
    <row r="14" spans="1:15">
      <c r="A14" s="35">
        <v>17</v>
      </c>
      <c r="B14" s="123"/>
      <c r="C14" s="212" t="s">
        <v>46</v>
      </c>
      <c r="D14" s="212" t="s">
        <v>52</v>
      </c>
      <c r="E14" s="212" t="s">
        <v>82</v>
      </c>
      <c r="F14" s="212">
        <v>7705686</v>
      </c>
      <c r="G14" s="212"/>
      <c r="H14" s="213">
        <v>406080</v>
      </c>
      <c r="I14" s="214" t="s">
        <v>70</v>
      </c>
      <c r="J14" s="215">
        <v>40995</v>
      </c>
      <c r="K14" s="215">
        <v>41390</v>
      </c>
      <c r="L14" s="216">
        <v>41411</v>
      </c>
      <c r="M14" s="212" t="s">
        <v>232</v>
      </c>
    </row>
    <row r="15" spans="1:15">
      <c r="A15" s="35">
        <v>10</v>
      </c>
      <c r="B15" s="123"/>
      <c r="C15" s="35" t="s">
        <v>62</v>
      </c>
      <c r="D15" s="35" t="s">
        <v>52</v>
      </c>
      <c r="E15" s="116" t="s">
        <v>62</v>
      </c>
      <c r="F15" s="116">
        <v>1224565687</v>
      </c>
      <c r="G15" s="116">
        <v>3102055020</v>
      </c>
      <c r="H15" s="39">
        <v>123554</v>
      </c>
      <c r="I15" s="40" t="s">
        <v>62</v>
      </c>
      <c r="K15" s="37">
        <v>41381</v>
      </c>
      <c r="L15" s="130">
        <v>41402</v>
      </c>
      <c r="M15" s="35" t="s">
        <v>58</v>
      </c>
    </row>
    <row r="16" spans="1:15">
      <c r="A16" s="35">
        <v>10</v>
      </c>
      <c r="B16" s="123"/>
      <c r="C16" s="35" t="s">
        <v>91</v>
      </c>
      <c r="D16" s="35" t="s">
        <v>52</v>
      </c>
      <c r="E16" s="116" t="s">
        <v>82</v>
      </c>
      <c r="F16" s="116">
        <v>8949578</v>
      </c>
      <c r="G16" s="116" t="s">
        <v>267</v>
      </c>
      <c r="H16" s="39">
        <v>774243</v>
      </c>
      <c r="I16" s="40" t="s">
        <v>337</v>
      </c>
      <c r="J16" s="37">
        <v>41357</v>
      </c>
      <c r="K16" s="37">
        <v>41387</v>
      </c>
      <c r="L16" s="130">
        <v>41402</v>
      </c>
      <c r="M16" s="35" t="s">
        <v>126</v>
      </c>
    </row>
    <row r="17" spans="1:15">
      <c r="A17" s="125">
        <v>9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770500</v>
      </c>
      <c r="I17" s="126" t="s">
        <v>79</v>
      </c>
      <c r="J17" s="35" t="s">
        <v>198</v>
      </c>
      <c r="K17" s="125"/>
      <c r="L17" s="196">
        <v>41417</v>
      </c>
      <c r="M17" s="125" t="s">
        <v>60</v>
      </c>
    </row>
    <row r="18" spans="1:15">
      <c r="A18" s="35">
        <v>16</v>
      </c>
      <c r="B18" s="123"/>
      <c r="C18" s="35" t="s">
        <v>45</v>
      </c>
      <c r="D18" s="35" t="s">
        <v>52</v>
      </c>
      <c r="E18" s="116" t="s">
        <v>235</v>
      </c>
      <c r="F18" s="116">
        <v>41362146</v>
      </c>
      <c r="G18" s="116"/>
      <c r="H18" s="39">
        <v>144700</v>
      </c>
      <c r="I18" s="40" t="s">
        <v>70</v>
      </c>
      <c r="J18" s="37">
        <v>41396</v>
      </c>
      <c r="K18" s="37">
        <v>41426</v>
      </c>
      <c r="L18" s="130">
        <v>41409</v>
      </c>
      <c r="M18" s="35" t="s">
        <v>87</v>
      </c>
    </row>
    <row r="19" spans="1:15">
      <c r="A19" s="35">
        <v>23</v>
      </c>
      <c r="B19" s="200"/>
      <c r="C19" s="35" t="s">
        <v>45</v>
      </c>
      <c r="D19" s="35" t="s">
        <v>52</v>
      </c>
      <c r="E19" s="116" t="s">
        <v>88</v>
      </c>
      <c r="F19" s="116">
        <v>10004979</v>
      </c>
      <c r="G19" s="116"/>
      <c r="H19" s="39">
        <v>284770</v>
      </c>
      <c r="I19" s="40" t="s">
        <v>109</v>
      </c>
      <c r="J19" s="37">
        <v>41290</v>
      </c>
      <c r="K19" s="37">
        <v>41348</v>
      </c>
      <c r="L19" s="130"/>
    </row>
    <row r="20" spans="1:15">
      <c r="A20" s="35">
        <v>20</v>
      </c>
      <c r="B20" s="123"/>
      <c r="C20" s="35" t="s">
        <v>80</v>
      </c>
      <c r="D20" s="35" t="s">
        <v>80</v>
      </c>
      <c r="E20" s="116" t="s">
        <v>81</v>
      </c>
      <c r="F20" s="116" t="s">
        <v>312</v>
      </c>
      <c r="G20" s="116"/>
      <c r="H20" s="39">
        <v>231404</v>
      </c>
      <c r="I20" s="40" t="s">
        <v>67</v>
      </c>
      <c r="J20" s="35" t="s">
        <v>319</v>
      </c>
      <c r="K20" s="35" t="s">
        <v>329</v>
      </c>
      <c r="L20" s="130">
        <v>41414</v>
      </c>
      <c r="M20" s="35" t="s">
        <v>313</v>
      </c>
    </row>
    <row r="21" spans="1:15">
      <c r="A21" s="35">
        <v>23</v>
      </c>
      <c r="B21" s="123"/>
      <c r="C21" s="35" t="s">
        <v>46</v>
      </c>
      <c r="D21" s="35" t="s">
        <v>52</v>
      </c>
      <c r="E21" s="116" t="s">
        <v>82</v>
      </c>
      <c r="F21" s="116">
        <v>6635280</v>
      </c>
      <c r="G21" s="116"/>
      <c r="H21" s="39">
        <v>491415</v>
      </c>
      <c r="I21" s="40" t="s">
        <v>70</v>
      </c>
      <c r="J21" s="37">
        <v>41366</v>
      </c>
      <c r="K21" s="37">
        <v>41395</v>
      </c>
      <c r="L21" s="130">
        <v>41417</v>
      </c>
      <c r="M21" s="35" t="s">
        <v>234</v>
      </c>
    </row>
    <row r="22" spans="1:15">
      <c r="A22" s="35">
        <v>20</v>
      </c>
      <c r="B22" s="123"/>
      <c r="C22" s="35" t="s">
        <v>45</v>
      </c>
      <c r="D22" s="35" t="s">
        <v>52</v>
      </c>
      <c r="E22" s="116" t="s">
        <v>85</v>
      </c>
      <c r="F22" s="136" t="s">
        <v>207</v>
      </c>
      <c r="G22" s="136"/>
      <c r="H22" s="39">
        <v>765600</v>
      </c>
      <c r="I22" s="40" t="s">
        <v>70</v>
      </c>
      <c r="J22" s="37">
        <v>41365</v>
      </c>
      <c r="K22" s="37">
        <v>41394</v>
      </c>
      <c r="L22" s="130">
        <v>41414</v>
      </c>
      <c r="M22" s="35" t="s">
        <v>86</v>
      </c>
    </row>
    <row r="23" spans="1:15">
      <c r="A23" s="35">
        <v>21</v>
      </c>
      <c r="B23" s="123"/>
      <c r="D23" s="35" t="s">
        <v>348</v>
      </c>
      <c r="E23" s="116" t="s">
        <v>349</v>
      </c>
      <c r="F23" s="136"/>
      <c r="G23" s="136"/>
      <c r="I23" s="40"/>
      <c r="J23" s="37"/>
      <c r="K23" s="37"/>
      <c r="L23" s="130"/>
      <c r="M23" s="35" t="s">
        <v>350</v>
      </c>
    </row>
    <row r="24" spans="1:15">
      <c r="A24" s="35">
        <v>23</v>
      </c>
      <c r="B24" s="123"/>
      <c r="C24" s="35" t="s">
        <v>45</v>
      </c>
      <c r="D24" s="35" t="s">
        <v>52</v>
      </c>
      <c r="E24" s="116" t="s">
        <v>84</v>
      </c>
      <c r="F24" s="116" t="s">
        <v>131</v>
      </c>
      <c r="G24" s="116" t="s">
        <v>132</v>
      </c>
      <c r="H24" s="39">
        <v>951362</v>
      </c>
      <c r="I24" s="40" t="s">
        <v>70</v>
      </c>
      <c r="J24" s="35" t="s">
        <v>145</v>
      </c>
      <c r="L24" s="130">
        <v>41417</v>
      </c>
      <c r="M24" s="35" t="s">
        <v>133</v>
      </c>
    </row>
    <row r="25" spans="1:15">
      <c r="A25" s="35">
        <v>22</v>
      </c>
      <c r="B25" s="123"/>
      <c r="C25" s="35" t="s">
        <v>45</v>
      </c>
      <c r="D25" s="116" t="s">
        <v>52</v>
      </c>
      <c r="E25" s="116" t="s">
        <v>69</v>
      </c>
      <c r="F25" s="116">
        <v>7966110</v>
      </c>
      <c r="G25" s="116">
        <v>2128187</v>
      </c>
      <c r="H25" s="39">
        <v>56620</v>
      </c>
      <c r="I25" s="40" t="s">
        <v>70</v>
      </c>
      <c r="J25" s="37">
        <v>41365</v>
      </c>
      <c r="K25" s="37">
        <v>41394</v>
      </c>
      <c r="L25" s="130">
        <v>41414</v>
      </c>
    </row>
    <row r="26" spans="1:15">
      <c r="A26" s="35">
        <v>22</v>
      </c>
      <c r="B26" s="123"/>
      <c r="C26" s="35" t="s">
        <v>45</v>
      </c>
      <c r="D26" s="35" t="s">
        <v>52</v>
      </c>
      <c r="E26" s="116" t="s">
        <v>69</v>
      </c>
      <c r="F26" s="116">
        <v>1321278</v>
      </c>
      <c r="G26" s="116">
        <v>2112433</v>
      </c>
      <c r="H26" s="39">
        <v>21480</v>
      </c>
      <c r="I26" s="40" t="s">
        <v>70</v>
      </c>
      <c r="J26" s="37">
        <v>41365</v>
      </c>
      <c r="K26" s="37">
        <v>41394</v>
      </c>
      <c r="L26" s="130">
        <v>41414</v>
      </c>
    </row>
    <row r="27" spans="1:15">
      <c r="A27" s="61">
        <v>22</v>
      </c>
      <c r="B27" s="61"/>
      <c r="C27" s="61" t="s">
        <v>45</v>
      </c>
      <c r="D27" s="61" t="s">
        <v>52</v>
      </c>
      <c r="E27" s="61" t="s">
        <v>96</v>
      </c>
      <c r="F27" s="61"/>
      <c r="G27" s="61" t="s">
        <v>151</v>
      </c>
      <c r="H27" s="119">
        <v>0</v>
      </c>
      <c r="I27" s="120" t="s">
        <v>98</v>
      </c>
      <c r="J27" s="222" t="s">
        <v>141</v>
      </c>
      <c r="K27" s="223">
        <v>41342</v>
      </c>
      <c r="L27" s="203"/>
      <c r="M27" s="61"/>
      <c r="N27" s="62"/>
    </row>
    <row r="28" spans="1:15">
      <c r="A28" s="35">
        <v>24</v>
      </c>
      <c r="B28" s="123"/>
      <c r="C28" s="35" t="s">
        <v>80</v>
      </c>
      <c r="D28" s="35" t="s">
        <v>80</v>
      </c>
      <c r="E28" s="116" t="s">
        <v>81</v>
      </c>
      <c r="F28" s="116" t="s">
        <v>261</v>
      </c>
      <c r="G28" s="116"/>
      <c r="H28" s="39">
        <v>1023287</v>
      </c>
      <c r="I28" s="40" t="s">
        <v>67</v>
      </c>
      <c r="J28" s="37">
        <v>41310</v>
      </c>
      <c r="K28" s="37">
        <v>41337</v>
      </c>
      <c r="L28" s="130">
        <v>41418</v>
      </c>
      <c r="M28" s="35" t="s">
        <v>125</v>
      </c>
    </row>
    <row r="29" spans="1:15">
      <c r="A29" s="61">
        <v>27</v>
      </c>
      <c r="B29" s="61"/>
      <c r="C29" s="61" t="s">
        <v>91</v>
      </c>
      <c r="D29" s="61" t="s">
        <v>52</v>
      </c>
      <c r="E29" s="61" t="s">
        <v>82</v>
      </c>
      <c r="F29" s="61">
        <v>16977389</v>
      </c>
      <c r="G29" s="61" t="s">
        <v>266</v>
      </c>
      <c r="H29" s="119">
        <v>987405</v>
      </c>
      <c r="I29" s="120" t="s">
        <v>70</v>
      </c>
      <c r="J29" s="133">
        <v>41253</v>
      </c>
      <c r="K29" s="133">
        <v>41283</v>
      </c>
      <c r="L29" s="203"/>
      <c r="M29" s="61" t="s">
        <v>126</v>
      </c>
      <c r="N29" s="62"/>
    </row>
    <row r="30" spans="1:15">
      <c r="A30" s="116">
        <v>27</v>
      </c>
      <c r="B30" s="123" t="s">
        <v>331</v>
      </c>
      <c r="C30" s="116" t="s">
        <v>339</v>
      </c>
      <c r="D30" s="116" t="s">
        <v>52</v>
      </c>
      <c r="E30" s="116" t="s">
        <v>82</v>
      </c>
      <c r="F30" s="116">
        <v>16216790</v>
      </c>
      <c r="G30" s="116">
        <v>3138933417</v>
      </c>
      <c r="H30" s="127">
        <v>118424</v>
      </c>
      <c r="I30" s="128" t="s">
        <v>70</v>
      </c>
      <c r="J30" s="129">
        <v>41404</v>
      </c>
      <c r="K30" s="129">
        <v>41434</v>
      </c>
      <c r="L30" s="130">
        <v>41421</v>
      </c>
      <c r="M30" s="116" t="s">
        <v>130</v>
      </c>
      <c r="O30" s="131"/>
    </row>
    <row r="31" spans="1:15">
      <c r="A31" s="35">
        <v>29</v>
      </c>
      <c r="B31" s="123"/>
      <c r="C31" s="35" t="s">
        <v>45</v>
      </c>
      <c r="D31" s="116" t="s">
        <v>52</v>
      </c>
      <c r="E31" s="116" t="s">
        <v>82</v>
      </c>
      <c r="F31" s="116">
        <v>3439042</v>
      </c>
      <c r="G31" s="116" t="s">
        <v>135</v>
      </c>
      <c r="H31" s="39">
        <v>278019</v>
      </c>
      <c r="I31" s="40" t="s">
        <v>70</v>
      </c>
      <c r="J31" s="37">
        <v>41377</v>
      </c>
      <c r="K31" s="37">
        <v>41406</v>
      </c>
      <c r="L31" s="130">
        <v>41423</v>
      </c>
      <c r="M31" s="35" t="s">
        <v>136</v>
      </c>
    </row>
    <row r="32" spans="1:15">
      <c r="B32" s="123"/>
      <c r="C32" s="35" t="s">
        <v>49</v>
      </c>
      <c r="D32" s="116" t="s">
        <v>52</v>
      </c>
      <c r="E32" s="116" t="s">
        <v>82</v>
      </c>
      <c r="F32" s="116"/>
      <c r="G32" s="116"/>
      <c r="I32" s="40" t="s">
        <v>263</v>
      </c>
      <c r="L32" s="130">
        <v>41432</v>
      </c>
      <c r="M32" s="35" t="s">
        <v>128</v>
      </c>
    </row>
    <row r="33" spans="1:19">
      <c r="B33" s="123"/>
      <c r="C33" s="35" t="s">
        <v>49</v>
      </c>
      <c r="D33" s="116" t="s">
        <v>52</v>
      </c>
      <c r="E33" s="116" t="s">
        <v>62</v>
      </c>
      <c r="F33" s="116"/>
      <c r="G33" s="116"/>
      <c r="H33" s="39">
        <v>954000</v>
      </c>
      <c r="I33" s="40" t="s">
        <v>263</v>
      </c>
      <c r="L33" s="130">
        <v>41432</v>
      </c>
      <c r="M33" s="35" t="s">
        <v>129</v>
      </c>
    </row>
    <row r="34" spans="1:19">
      <c r="A34" s="35">
        <v>6</v>
      </c>
      <c r="B34" s="123"/>
      <c r="C34" s="35" t="s">
        <v>45</v>
      </c>
      <c r="D34" s="35" t="s">
        <v>52</v>
      </c>
      <c r="E34" s="116" t="s">
        <v>62</v>
      </c>
      <c r="F34" s="116">
        <v>1649519421</v>
      </c>
      <c r="G34" s="116">
        <v>3202339219</v>
      </c>
      <c r="H34" s="39">
        <v>79097</v>
      </c>
      <c r="I34" s="40" t="s">
        <v>65</v>
      </c>
      <c r="J34" s="37">
        <v>41384</v>
      </c>
      <c r="K34" s="37">
        <v>41413</v>
      </c>
      <c r="L34" s="130">
        <v>41423</v>
      </c>
      <c r="M34" s="35" t="s">
        <v>115</v>
      </c>
    </row>
    <row r="35" spans="1:19">
      <c r="A35" s="35">
        <v>31</v>
      </c>
      <c r="B35" s="123"/>
      <c r="C35" s="35" t="s">
        <v>45</v>
      </c>
      <c r="D35" s="35" t="s">
        <v>52</v>
      </c>
      <c r="E35" s="116" t="s">
        <v>66</v>
      </c>
      <c r="F35" s="116">
        <v>2339801</v>
      </c>
      <c r="G35" s="116"/>
      <c r="H35" s="39">
        <v>59810</v>
      </c>
      <c r="I35" s="40" t="s">
        <v>330</v>
      </c>
      <c r="J35" s="36">
        <v>41377</v>
      </c>
      <c r="K35" s="36">
        <v>41410</v>
      </c>
      <c r="L35" s="130">
        <v>41424</v>
      </c>
    </row>
    <row r="36" spans="1:19">
      <c r="A36" s="35">
        <v>4</v>
      </c>
      <c r="B36" s="123"/>
      <c r="C36" s="35" t="s">
        <v>45</v>
      </c>
      <c r="D36" s="35" t="s">
        <v>52</v>
      </c>
      <c r="E36" s="116" t="s">
        <v>68</v>
      </c>
      <c r="F36" s="132" t="s">
        <v>110</v>
      </c>
      <c r="G36" s="116"/>
      <c r="H36" s="39">
        <v>394180</v>
      </c>
      <c r="I36" s="40" t="s">
        <v>109</v>
      </c>
      <c r="J36" s="37">
        <v>41388</v>
      </c>
      <c r="K36" s="37">
        <v>41416</v>
      </c>
      <c r="L36" s="130">
        <v>41424</v>
      </c>
    </row>
    <row r="37" spans="1:19">
      <c r="A37" s="35">
        <v>4</v>
      </c>
      <c r="B37" s="123"/>
      <c r="C37" s="35" t="s">
        <v>45</v>
      </c>
      <c r="D37" s="35" t="s">
        <v>52</v>
      </c>
      <c r="E37" s="116" t="s">
        <v>82</v>
      </c>
      <c r="F37" s="116">
        <v>14107165</v>
      </c>
      <c r="G37" s="116">
        <v>3175124315</v>
      </c>
      <c r="H37" s="39">
        <v>25900</v>
      </c>
      <c r="I37" s="40" t="s">
        <v>70</v>
      </c>
      <c r="J37" s="37">
        <v>41411</v>
      </c>
      <c r="K37" s="37">
        <v>41441</v>
      </c>
      <c r="L37" s="130">
        <v>41423</v>
      </c>
      <c r="M37" s="35" t="s">
        <v>118</v>
      </c>
    </row>
    <row r="38" spans="1:19">
      <c r="A38" s="35">
        <v>5</v>
      </c>
      <c r="B38" s="123"/>
      <c r="C38" s="35" t="s">
        <v>45</v>
      </c>
      <c r="D38" s="35" t="s">
        <v>52</v>
      </c>
      <c r="E38" s="116" t="s">
        <v>71</v>
      </c>
      <c r="F38" s="116">
        <v>8040856503</v>
      </c>
      <c r="G38" s="116"/>
      <c r="H38" s="39">
        <v>11400</v>
      </c>
      <c r="I38" s="40" t="s">
        <v>239</v>
      </c>
      <c r="J38" s="178" t="s">
        <v>146</v>
      </c>
      <c r="K38" s="179">
        <v>41414</v>
      </c>
      <c r="L38" s="130">
        <v>41430</v>
      </c>
    </row>
    <row r="40" spans="1:19">
      <c r="E40" s="35" t="s">
        <v>153</v>
      </c>
      <c r="I40" s="140"/>
      <c r="J40" s="140"/>
      <c r="K40" s="140"/>
      <c r="L40" s="141"/>
      <c r="M40" s="140"/>
    </row>
    <row r="41" spans="1:19">
      <c r="C41" s="35" t="s">
        <v>152</v>
      </c>
      <c r="E41" s="116" t="s">
        <v>155</v>
      </c>
      <c r="F41" s="116"/>
      <c r="G41" s="116"/>
    </row>
    <row r="42" spans="1:19">
      <c r="C42" s="116" t="s">
        <v>154</v>
      </c>
      <c r="E42" s="116"/>
      <c r="F42" s="116"/>
      <c r="G42" s="116"/>
    </row>
    <row r="43" spans="1:19">
      <c r="C43" s="116" t="s">
        <v>156</v>
      </c>
      <c r="E43" s="116"/>
      <c r="F43" s="116"/>
      <c r="G43" s="116"/>
    </row>
    <row r="44" spans="1:19">
      <c r="C44" s="116" t="s">
        <v>157</v>
      </c>
      <c r="E44" s="116"/>
      <c r="F44" s="116"/>
      <c r="G44" s="116"/>
    </row>
    <row r="46" spans="1:19">
      <c r="A46" s="61">
        <v>8</v>
      </c>
      <c r="B46" s="61"/>
      <c r="C46" s="61" t="s">
        <v>45</v>
      </c>
      <c r="D46" s="61" t="s">
        <v>52</v>
      </c>
      <c r="E46" s="61" t="s">
        <v>69</v>
      </c>
      <c r="F46" s="61">
        <v>7567034</v>
      </c>
      <c r="G46" s="61">
        <v>3454935</v>
      </c>
      <c r="H46" s="119">
        <v>16200</v>
      </c>
      <c r="I46" s="181" t="s">
        <v>70</v>
      </c>
      <c r="J46" s="133">
        <v>41061</v>
      </c>
      <c r="K46" s="182">
        <v>41090</v>
      </c>
      <c r="L46" s="182"/>
      <c r="M46" s="61" t="s">
        <v>218</v>
      </c>
      <c r="N46" s="62" t="s">
        <v>219</v>
      </c>
      <c r="O46" s="63">
        <v>41074</v>
      </c>
      <c r="P46" s="108" t="s">
        <v>250</v>
      </c>
      <c r="Q46" s="108"/>
      <c r="R46" s="108" t="s">
        <v>251</v>
      </c>
      <c r="S46" s="108"/>
    </row>
    <row r="47" spans="1:19">
      <c r="A47" s="61">
        <v>8</v>
      </c>
      <c r="B47" s="61"/>
      <c r="C47" s="61" t="s">
        <v>45</v>
      </c>
      <c r="D47" s="61" t="s">
        <v>52</v>
      </c>
      <c r="E47" s="61" t="s">
        <v>69</v>
      </c>
      <c r="F47" s="61">
        <v>7567033</v>
      </c>
      <c r="G47" s="61">
        <v>3454941</v>
      </c>
      <c r="H47" s="119">
        <v>16200</v>
      </c>
      <c r="I47" s="181" t="s">
        <v>70</v>
      </c>
      <c r="J47" s="133">
        <v>41061</v>
      </c>
      <c r="K47" s="182">
        <v>41090</v>
      </c>
      <c r="L47" s="182"/>
      <c r="M47" s="61" t="s">
        <v>220</v>
      </c>
      <c r="N47" s="62" t="s">
        <v>221</v>
      </c>
      <c r="O47" s="63">
        <v>41074</v>
      </c>
      <c r="P47" s="108" t="s">
        <v>250</v>
      </c>
      <c r="Q47" s="108"/>
      <c r="R47" s="108" t="s">
        <v>252</v>
      </c>
      <c r="S47" s="108"/>
    </row>
    <row r="48" spans="1:19">
      <c r="E48" s="116" t="s">
        <v>83</v>
      </c>
      <c r="F48" s="116"/>
      <c r="G48" s="116"/>
      <c r="I48" s="140"/>
      <c r="K48" s="140"/>
      <c r="L48" s="140"/>
      <c r="M48" s="35" t="s">
        <v>48</v>
      </c>
    </row>
    <row r="49" spans="1:15">
      <c r="A49" s="61">
        <v>1</v>
      </c>
      <c r="B49" s="61"/>
      <c r="C49" s="61" t="s">
        <v>264</v>
      </c>
      <c r="D49" s="61"/>
      <c r="E49" s="61"/>
      <c r="F49" s="61"/>
      <c r="G49" s="61"/>
      <c r="H49" s="119"/>
      <c r="I49" s="120"/>
      <c r="J49" s="61"/>
      <c r="K49" s="120"/>
      <c r="L49" s="203"/>
      <c r="M49" s="61" t="s">
        <v>265</v>
      </c>
      <c r="N49" s="62"/>
      <c r="O49" s="122"/>
    </row>
    <row r="50" spans="1:15">
      <c r="E50" s="116"/>
      <c r="F50" s="116"/>
      <c r="G50" s="116"/>
    </row>
    <row r="51" spans="1:15">
      <c r="A51" s="35" t="s">
        <v>317</v>
      </c>
      <c r="C51" s="35">
        <v>9001616423</v>
      </c>
      <c r="D51" s="35">
        <v>478675</v>
      </c>
      <c r="E51" s="116"/>
      <c r="F51" s="116"/>
      <c r="G51" s="116"/>
    </row>
    <row r="52" spans="1:15">
      <c r="E52" s="116"/>
      <c r="F52" s="116"/>
      <c r="G52" s="116"/>
    </row>
    <row r="53" spans="1:15">
      <c r="E53" s="116"/>
      <c r="F53" s="116"/>
      <c r="G53" s="116"/>
    </row>
    <row r="54" spans="1:15">
      <c r="E54" s="116"/>
      <c r="F54" s="116"/>
      <c r="G54" s="116"/>
    </row>
    <row r="55" spans="1:15">
      <c r="E55" s="116"/>
      <c r="F55" s="116"/>
      <c r="G55" s="116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  <row r="126" spans="1:15" s="39" customFormat="1">
      <c r="A126" s="35"/>
      <c r="B126" s="116"/>
      <c r="C126" s="35"/>
      <c r="D126" s="35"/>
      <c r="E126" s="116"/>
      <c r="F126" s="116"/>
      <c r="G126" s="116"/>
      <c r="I126" s="35"/>
      <c r="J126" s="35"/>
      <c r="K126" s="35"/>
      <c r="L126" s="35"/>
      <c r="M126" s="35"/>
      <c r="N126" s="42"/>
      <c r="O126" s="118"/>
    </row>
    <row r="127" spans="1:15" s="39" customFormat="1">
      <c r="A127" s="35"/>
      <c r="B127" s="116"/>
      <c r="C127" s="35"/>
      <c r="D127" s="35"/>
      <c r="E127" s="116"/>
      <c r="F127" s="116"/>
      <c r="G127" s="116"/>
      <c r="I127" s="35"/>
      <c r="J127" s="35"/>
      <c r="K127" s="35"/>
      <c r="L127" s="35"/>
      <c r="M127" s="35"/>
      <c r="N127" s="42"/>
      <c r="O127" s="118"/>
    </row>
    <row r="128" spans="1:15" s="39" customFormat="1">
      <c r="A128" s="35"/>
      <c r="B128" s="116"/>
      <c r="C128" s="35"/>
      <c r="D128" s="35"/>
      <c r="E128" s="116"/>
      <c r="F128" s="116"/>
      <c r="G128" s="116"/>
      <c r="I128" s="35"/>
      <c r="J128" s="35"/>
      <c r="K128" s="35"/>
      <c r="L128" s="35"/>
      <c r="M128" s="35"/>
      <c r="N128" s="42"/>
      <c r="O12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S125"/>
  <sheetViews>
    <sheetView workbookViewId="0">
      <pane ySplit="1" topLeftCell="A14" activePane="bottomLeft" state="frozen"/>
      <selection pane="bottomLeft" activeCell="E48" sqref="E4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27"/>
      <c r="K2" s="227"/>
      <c r="L2" s="221">
        <v>41426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27"/>
      <c r="K3" s="227"/>
      <c r="L3" s="221">
        <v>41426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27"/>
      <c r="K4" s="227"/>
      <c r="L4" s="221">
        <v>41426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41426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41426</v>
      </c>
      <c r="M6" s="35" t="s">
        <v>77</v>
      </c>
    </row>
    <row r="7" spans="1:15">
      <c r="A7" s="35">
        <v>1</v>
      </c>
      <c r="B7" s="202"/>
      <c r="D7" s="35" t="s">
        <v>259</v>
      </c>
      <c r="E7" s="35" t="s">
        <v>47</v>
      </c>
      <c r="I7" s="40" t="s">
        <v>199</v>
      </c>
      <c r="K7" s="40"/>
      <c r="L7" s="197">
        <v>41430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41436</v>
      </c>
      <c r="M8" s="35" t="s">
        <v>61</v>
      </c>
    </row>
    <row r="9" spans="1:15">
      <c r="A9" s="35">
        <v>6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4147477</v>
      </c>
      <c r="I9" s="40" t="s">
        <v>65</v>
      </c>
      <c r="J9" s="37">
        <v>41416</v>
      </c>
      <c r="K9" s="37">
        <v>41446</v>
      </c>
      <c r="L9" s="130">
        <v>41422</v>
      </c>
      <c r="M9" s="35" t="s">
        <v>147</v>
      </c>
    </row>
    <row r="10" spans="1:15">
      <c r="A10" s="35">
        <v>12</v>
      </c>
      <c r="B10" s="123"/>
      <c r="C10" s="35" t="s">
        <v>45</v>
      </c>
      <c r="D10" s="35" t="s">
        <v>52</v>
      </c>
      <c r="E10" s="116" t="s">
        <v>82</v>
      </c>
      <c r="F10" s="116">
        <v>11648673</v>
      </c>
      <c r="G10" s="116"/>
      <c r="H10" s="39">
        <v>25800</v>
      </c>
      <c r="I10" s="40" t="s">
        <v>70</v>
      </c>
      <c r="J10" s="37">
        <v>41418</v>
      </c>
      <c r="K10" s="37">
        <v>41448</v>
      </c>
      <c r="L10" s="130">
        <v>41437</v>
      </c>
      <c r="M10" s="35" t="s">
        <v>117</v>
      </c>
    </row>
    <row r="11" spans="1:15">
      <c r="A11" s="35">
        <v>12</v>
      </c>
      <c r="B11" s="123"/>
      <c r="C11" s="35" t="s">
        <v>46</v>
      </c>
      <c r="D11" s="35" t="s">
        <v>52</v>
      </c>
      <c r="E11" s="116" t="s">
        <v>82</v>
      </c>
      <c r="F11" s="116">
        <v>10859980</v>
      </c>
      <c r="G11" s="116"/>
      <c r="H11" s="39">
        <v>924181</v>
      </c>
      <c r="I11" s="40" t="s">
        <v>70</v>
      </c>
      <c r="J11" s="37">
        <v>41388</v>
      </c>
      <c r="K11" s="37">
        <v>41417</v>
      </c>
      <c r="L11" s="130">
        <v>41437</v>
      </c>
      <c r="M11" s="35" t="s">
        <v>148</v>
      </c>
    </row>
    <row r="12" spans="1:15">
      <c r="A12" s="35">
        <v>17</v>
      </c>
      <c r="B12" s="123"/>
      <c r="C12" s="35" t="s">
        <v>46</v>
      </c>
      <c r="D12" s="35" t="s">
        <v>52</v>
      </c>
      <c r="E12" s="116" t="s">
        <v>82</v>
      </c>
      <c r="F12" s="116">
        <v>9282720</v>
      </c>
      <c r="G12" s="116"/>
      <c r="H12" s="39">
        <v>465993</v>
      </c>
      <c r="I12" s="40" t="s">
        <v>70</v>
      </c>
      <c r="J12" s="37">
        <v>41391</v>
      </c>
      <c r="K12" s="37">
        <v>41420</v>
      </c>
      <c r="L12" s="130">
        <v>41442</v>
      </c>
      <c r="M12" s="35" t="s">
        <v>233</v>
      </c>
    </row>
    <row r="13" spans="1:15">
      <c r="A13" s="35">
        <v>17</v>
      </c>
      <c r="B13" s="123"/>
      <c r="C13" s="212" t="s">
        <v>46</v>
      </c>
      <c r="D13" s="212" t="s">
        <v>52</v>
      </c>
      <c r="E13" s="212" t="s">
        <v>82</v>
      </c>
      <c r="F13" s="212">
        <v>7705686</v>
      </c>
      <c r="G13" s="212"/>
      <c r="H13" s="213">
        <v>334779</v>
      </c>
      <c r="I13" s="214" t="s">
        <v>70</v>
      </c>
      <c r="J13" s="215">
        <v>41026</v>
      </c>
      <c r="K13" s="215">
        <v>41420</v>
      </c>
      <c r="L13" s="216">
        <v>41442</v>
      </c>
      <c r="M13" s="212" t="s">
        <v>232</v>
      </c>
    </row>
    <row r="14" spans="1:15">
      <c r="A14" s="35">
        <v>10</v>
      </c>
      <c r="B14" s="123"/>
      <c r="C14" s="35" t="s">
        <v>62</v>
      </c>
      <c r="D14" s="35" t="s">
        <v>52</v>
      </c>
      <c r="E14" s="116" t="s">
        <v>62</v>
      </c>
      <c r="F14" s="116">
        <v>1224565687</v>
      </c>
      <c r="G14" s="116">
        <v>3102055020</v>
      </c>
      <c r="H14" s="39">
        <v>124000</v>
      </c>
      <c r="I14" s="40" t="s">
        <v>62</v>
      </c>
      <c r="K14" s="37">
        <v>41411</v>
      </c>
      <c r="L14" s="130">
        <v>41431</v>
      </c>
      <c r="M14" s="35" t="s">
        <v>58</v>
      </c>
    </row>
    <row r="15" spans="1:15">
      <c r="A15" s="35">
        <v>12</v>
      </c>
      <c r="B15" s="123"/>
      <c r="C15" s="35" t="s">
        <v>91</v>
      </c>
      <c r="D15" s="35" t="s">
        <v>52</v>
      </c>
      <c r="E15" s="116" t="s">
        <v>82</v>
      </c>
      <c r="F15" s="116">
        <v>8949578</v>
      </c>
      <c r="G15" s="116" t="s">
        <v>267</v>
      </c>
      <c r="H15" s="39">
        <v>771355</v>
      </c>
      <c r="I15" s="40" t="s">
        <v>337</v>
      </c>
      <c r="J15" s="37">
        <v>41388</v>
      </c>
      <c r="K15" s="37">
        <v>41417</v>
      </c>
      <c r="L15" s="130">
        <v>41432</v>
      </c>
      <c r="M15" s="35" t="s">
        <v>126</v>
      </c>
    </row>
    <row r="16" spans="1:15">
      <c r="A16" s="125">
        <v>11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770500</v>
      </c>
      <c r="I16" s="126" t="s">
        <v>79</v>
      </c>
      <c r="J16" s="35" t="s">
        <v>217</v>
      </c>
      <c r="K16" s="125"/>
      <c r="L16" s="196">
        <v>41431</v>
      </c>
      <c r="M16" s="125" t="s">
        <v>60</v>
      </c>
    </row>
    <row r="17" spans="1:15">
      <c r="A17" s="35">
        <v>17</v>
      </c>
      <c r="B17" s="123"/>
      <c r="C17" s="35" t="s">
        <v>45</v>
      </c>
      <c r="D17" s="35" t="s">
        <v>52</v>
      </c>
      <c r="E17" s="116" t="s">
        <v>235</v>
      </c>
      <c r="F17" s="116">
        <v>41362146</v>
      </c>
      <c r="G17" s="116"/>
      <c r="H17" s="39">
        <v>144700</v>
      </c>
      <c r="I17" s="40" t="s">
        <v>70</v>
      </c>
      <c r="J17" s="37">
        <v>41427</v>
      </c>
      <c r="K17" s="37">
        <v>41456</v>
      </c>
      <c r="L17" s="130">
        <v>41442</v>
      </c>
      <c r="M17" s="35" t="s">
        <v>87</v>
      </c>
    </row>
    <row r="18" spans="1:15">
      <c r="A18" s="35">
        <v>17</v>
      </c>
      <c r="B18" s="202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291780</v>
      </c>
      <c r="I18" s="40" t="s">
        <v>109</v>
      </c>
      <c r="J18" s="37">
        <v>41349</v>
      </c>
      <c r="K18" s="37">
        <v>41409</v>
      </c>
      <c r="L18" s="130">
        <v>41442</v>
      </c>
    </row>
    <row r="19" spans="1:15">
      <c r="A19" s="35">
        <v>18</v>
      </c>
      <c r="B19" s="123"/>
      <c r="C19" s="35" t="s">
        <v>80</v>
      </c>
      <c r="D19" s="35" t="s">
        <v>80</v>
      </c>
      <c r="E19" s="116" t="s">
        <v>81</v>
      </c>
      <c r="F19" s="116" t="s">
        <v>312</v>
      </c>
      <c r="G19" s="116"/>
      <c r="H19" s="39">
        <v>236032</v>
      </c>
      <c r="I19" s="40" t="s">
        <v>67</v>
      </c>
      <c r="J19" s="35" t="s">
        <v>319</v>
      </c>
      <c r="K19" s="35" t="s">
        <v>329</v>
      </c>
      <c r="L19" s="130">
        <v>41443</v>
      </c>
      <c r="M19" s="35" t="s">
        <v>313</v>
      </c>
    </row>
    <row r="20" spans="1:15">
      <c r="A20" s="35">
        <v>19</v>
      </c>
      <c r="B20" s="123"/>
      <c r="C20" s="35" t="s">
        <v>46</v>
      </c>
      <c r="D20" s="35" t="s">
        <v>52</v>
      </c>
      <c r="E20" s="116" t="s">
        <v>82</v>
      </c>
      <c r="F20" s="116">
        <v>6635280</v>
      </c>
      <c r="G20" s="116"/>
      <c r="H20" s="39">
        <v>545219</v>
      </c>
      <c r="I20" s="40" t="s">
        <v>70</v>
      </c>
      <c r="J20" s="37">
        <v>41396</v>
      </c>
      <c r="K20" s="37">
        <v>41426</v>
      </c>
      <c r="L20" s="130">
        <v>41444</v>
      </c>
      <c r="M20" s="35" t="s">
        <v>234</v>
      </c>
    </row>
    <row r="21" spans="1:15">
      <c r="A21" s="35">
        <v>20</v>
      </c>
      <c r="B21" s="123"/>
      <c r="C21" s="35" t="s">
        <v>45</v>
      </c>
      <c r="D21" s="35" t="s">
        <v>52</v>
      </c>
      <c r="E21" s="116" t="s">
        <v>85</v>
      </c>
      <c r="F21" s="136" t="s">
        <v>207</v>
      </c>
      <c r="G21" s="136"/>
      <c r="H21" s="39">
        <v>765600</v>
      </c>
      <c r="I21" s="40" t="s">
        <v>70</v>
      </c>
      <c r="J21" s="37">
        <v>41395</v>
      </c>
      <c r="K21" s="37">
        <v>41425</v>
      </c>
      <c r="L21" s="130">
        <v>41444</v>
      </c>
      <c r="M21" s="35" t="s">
        <v>86</v>
      </c>
    </row>
    <row r="22" spans="1:15">
      <c r="A22" s="35">
        <v>21</v>
      </c>
      <c r="B22" s="123"/>
      <c r="D22" s="35" t="s">
        <v>348</v>
      </c>
      <c r="E22" s="116" t="s">
        <v>349</v>
      </c>
      <c r="F22" s="136"/>
      <c r="G22" s="136"/>
      <c r="I22" s="40"/>
      <c r="J22" s="37"/>
      <c r="K22" s="37"/>
      <c r="L22" s="130">
        <v>41443</v>
      </c>
      <c r="M22" s="35" t="s">
        <v>350</v>
      </c>
    </row>
    <row r="23" spans="1:15">
      <c r="A23" s="35">
        <v>24</v>
      </c>
      <c r="B23" s="123"/>
      <c r="C23" s="35" t="s">
        <v>45</v>
      </c>
      <c r="D23" s="35" t="s">
        <v>52</v>
      </c>
      <c r="E23" s="116" t="s">
        <v>84</v>
      </c>
      <c r="F23" s="116" t="s">
        <v>131</v>
      </c>
      <c r="G23" s="116" t="s">
        <v>132</v>
      </c>
      <c r="H23" s="39">
        <v>951362</v>
      </c>
      <c r="I23" s="40" t="s">
        <v>70</v>
      </c>
      <c r="J23" s="35" t="s">
        <v>198</v>
      </c>
      <c r="L23" s="130">
        <v>41449</v>
      </c>
      <c r="M23" s="35" t="s">
        <v>133</v>
      </c>
    </row>
    <row r="24" spans="1:15">
      <c r="A24" s="35">
        <v>24</v>
      </c>
      <c r="B24" s="123"/>
      <c r="C24" s="35" t="s">
        <v>45</v>
      </c>
      <c r="D24" s="116" t="s">
        <v>52</v>
      </c>
      <c r="E24" s="116" t="s">
        <v>69</v>
      </c>
      <c r="F24" s="116">
        <v>7966110</v>
      </c>
      <c r="G24" s="116">
        <v>2128187</v>
      </c>
      <c r="H24" s="39">
        <v>56620</v>
      </c>
      <c r="I24" s="40" t="s">
        <v>70</v>
      </c>
      <c r="J24" s="37">
        <v>41395</v>
      </c>
      <c r="K24" s="37">
        <v>41425</v>
      </c>
      <c r="L24" s="130">
        <v>41449</v>
      </c>
    </row>
    <row r="25" spans="1:15">
      <c r="A25" s="35">
        <v>24</v>
      </c>
      <c r="B25" s="123"/>
      <c r="C25" s="35" t="s">
        <v>45</v>
      </c>
      <c r="D25" s="35" t="s">
        <v>52</v>
      </c>
      <c r="E25" s="116" t="s">
        <v>69</v>
      </c>
      <c r="F25" s="116">
        <v>1321278</v>
      </c>
      <c r="G25" s="116">
        <v>2112433</v>
      </c>
      <c r="H25" s="39">
        <v>21480</v>
      </c>
      <c r="I25" s="40" t="s">
        <v>70</v>
      </c>
      <c r="J25" s="37">
        <v>41395</v>
      </c>
      <c r="K25" s="37">
        <v>41425</v>
      </c>
      <c r="L25" s="130">
        <v>41449</v>
      </c>
    </row>
    <row r="26" spans="1:15">
      <c r="A26" s="35">
        <v>25</v>
      </c>
      <c r="B26" s="123"/>
      <c r="C26" s="35" t="s">
        <v>80</v>
      </c>
      <c r="D26" s="35" t="s">
        <v>80</v>
      </c>
      <c r="E26" s="116" t="s">
        <v>81</v>
      </c>
      <c r="F26" s="116" t="s">
        <v>261</v>
      </c>
      <c r="G26" s="116"/>
      <c r="H26" s="39">
        <v>1013321</v>
      </c>
      <c r="I26" s="40" t="s">
        <v>67</v>
      </c>
      <c r="J26" s="37">
        <v>41310</v>
      </c>
      <c r="K26" s="37">
        <v>41337</v>
      </c>
      <c r="L26" s="130">
        <v>41450</v>
      </c>
      <c r="M26" s="35" t="s">
        <v>125</v>
      </c>
    </row>
    <row r="27" spans="1:15">
      <c r="A27" s="116">
        <v>26</v>
      </c>
      <c r="B27" s="123" t="s">
        <v>331</v>
      </c>
      <c r="C27" s="116" t="s">
        <v>339</v>
      </c>
      <c r="D27" s="116" t="s">
        <v>52</v>
      </c>
      <c r="E27" s="116" t="s">
        <v>82</v>
      </c>
      <c r="F27" s="116">
        <v>16216790</v>
      </c>
      <c r="G27" s="116">
        <v>3138933417</v>
      </c>
      <c r="H27" s="127">
        <v>135270</v>
      </c>
      <c r="I27" s="128" t="s">
        <v>70</v>
      </c>
      <c r="J27" s="129">
        <v>41435</v>
      </c>
      <c r="K27" s="129">
        <v>41464</v>
      </c>
      <c r="L27" s="130">
        <v>41453</v>
      </c>
      <c r="M27" s="116" t="s">
        <v>130</v>
      </c>
      <c r="O27" s="131"/>
    </row>
    <row r="28" spans="1:15">
      <c r="A28" s="35">
        <v>28</v>
      </c>
      <c r="B28" s="123"/>
      <c r="C28" s="35" t="s">
        <v>45</v>
      </c>
      <c r="D28" s="116" t="s">
        <v>52</v>
      </c>
      <c r="E28" s="116" t="s">
        <v>82</v>
      </c>
      <c r="F28" s="116">
        <v>3439042</v>
      </c>
      <c r="G28" s="116" t="s">
        <v>135</v>
      </c>
      <c r="H28" s="39">
        <v>270121</v>
      </c>
      <c r="I28" s="40" t="s">
        <v>70</v>
      </c>
      <c r="J28" s="37">
        <v>41407</v>
      </c>
      <c r="K28" s="37">
        <v>41437</v>
      </c>
      <c r="L28" s="130">
        <v>41453</v>
      </c>
      <c r="M28" s="35" t="s">
        <v>136</v>
      </c>
    </row>
    <row r="29" spans="1:15">
      <c r="B29" s="123"/>
      <c r="C29" s="35" t="s">
        <v>49</v>
      </c>
      <c r="D29" s="116" t="s">
        <v>52</v>
      </c>
      <c r="E29" s="116" t="s">
        <v>82</v>
      </c>
      <c r="F29" s="116"/>
      <c r="G29" s="116"/>
      <c r="I29" s="40" t="s">
        <v>263</v>
      </c>
      <c r="L29" s="130">
        <v>41459</v>
      </c>
      <c r="M29" s="35" t="s">
        <v>128</v>
      </c>
    </row>
    <row r="30" spans="1:15">
      <c r="B30" s="123"/>
      <c r="C30" s="35" t="s">
        <v>49</v>
      </c>
      <c r="D30" s="116" t="s">
        <v>52</v>
      </c>
      <c r="E30" s="116" t="s">
        <v>62</v>
      </c>
      <c r="F30" s="116"/>
      <c r="G30" s="116"/>
      <c r="H30" s="39">
        <v>954000</v>
      </c>
      <c r="I30" s="40" t="s">
        <v>263</v>
      </c>
      <c r="L30" s="130">
        <v>41459</v>
      </c>
      <c r="M30" s="35" t="s">
        <v>129</v>
      </c>
    </row>
    <row r="31" spans="1:15">
      <c r="A31" s="35">
        <v>5</v>
      </c>
      <c r="B31" s="123"/>
      <c r="C31" s="35" t="s">
        <v>45</v>
      </c>
      <c r="D31" s="35" t="s">
        <v>52</v>
      </c>
      <c r="E31" s="116" t="s">
        <v>62</v>
      </c>
      <c r="F31" s="116">
        <v>1649519421</v>
      </c>
      <c r="G31" s="116">
        <v>3202339219</v>
      </c>
      <c r="H31" s="39">
        <v>79484</v>
      </c>
      <c r="I31" s="40" t="s">
        <v>65</v>
      </c>
      <c r="J31" s="37">
        <v>41414</v>
      </c>
      <c r="K31" s="37">
        <v>41444</v>
      </c>
      <c r="L31" s="130">
        <v>41460</v>
      </c>
      <c r="M31" s="35" t="s">
        <v>115</v>
      </c>
    </row>
    <row r="32" spans="1:15">
      <c r="A32" s="35">
        <v>3</v>
      </c>
      <c r="B32" s="123"/>
      <c r="C32" s="35" t="s">
        <v>45</v>
      </c>
      <c r="D32" s="35" t="s">
        <v>52</v>
      </c>
      <c r="E32" s="116" t="s">
        <v>66</v>
      </c>
      <c r="F32" s="116">
        <v>2339801</v>
      </c>
      <c r="G32" s="116"/>
      <c r="H32" s="39">
        <v>53850</v>
      </c>
      <c r="I32" s="40" t="s">
        <v>330</v>
      </c>
      <c r="J32" s="36">
        <v>41410</v>
      </c>
      <c r="K32" s="36">
        <v>41442</v>
      </c>
      <c r="L32" s="130">
        <v>41458</v>
      </c>
    </row>
    <row r="33" spans="1:19">
      <c r="A33" s="35">
        <v>5</v>
      </c>
      <c r="B33" s="123"/>
      <c r="C33" s="35" t="s">
        <v>45</v>
      </c>
      <c r="D33" s="35" t="s">
        <v>52</v>
      </c>
      <c r="E33" s="116" t="s">
        <v>68</v>
      </c>
      <c r="F33" s="132" t="s">
        <v>110</v>
      </c>
      <c r="G33" s="116"/>
      <c r="H33" s="39">
        <v>438180</v>
      </c>
      <c r="I33" s="40" t="s">
        <v>109</v>
      </c>
      <c r="J33" s="37">
        <v>41416</v>
      </c>
      <c r="K33" s="37">
        <v>41445</v>
      </c>
      <c r="L33" s="130">
        <v>41460</v>
      </c>
    </row>
    <row r="34" spans="1:19">
      <c r="A34" s="35">
        <v>5</v>
      </c>
      <c r="B34" s="123"/>
      <c r="C34" s="35" t="s">
        <v>45</v>
      </c>
      <c r="D34" s="35" t="s">
        <v>52</v>
      </c>
      <c r="E34" s="116" t="s">
        <v>82</v>
      </c>
      <c r="F34" s="116">
        <v>14107165</v>
      </c>
      <c r="G34" s="116">
        <v>3175124315</v>
      </c>
      <c r="H34" s="39">
        <v>25900</v>
      </c>
      <c r="I34" s="40" t="s">
        <v>70</v>
      </c>
      <c r="J34" s="37">
        <v>41442</v>
      </c>
      <c r="K34" s="37">
        <v>41471</v>
      </c>
      <c r="L34" s="130">
        <v>41460</v>
      </c>
      <c r="M34" s="35" t="s">
        <v>118</v>
      </c>
    </row>
    <row r="35" spans="1:19">
      <c r="A35" s="35">
        <v>5</v>
      </c>
      <c r="B35" s="123"/>
      <c r="C35" s="35" t="s">
        <v>45</v>
      </c>
      <c r="D35" s="35" t="s">
        <v>52</v>
      </c>
      <c r="E35" s="116" t="s">
        <v>71</v>
      </c>
      <c r="F35" s="116">
        <v>8040856503</v>
      </c>
      <c r="G35" s="116"/>
      <c r="H35" s="39">
        <v>316103</v>
      </c>
      <c r="I35" s="40" t="s">
        <v>239</v>
      </c>
      <c r="J35" s="178" t="s">
        <v>146</v>
      </c>
      <c r="K35" s="179">
        <v>41445</v>
      </c>
      <c r="L35" s="130">
        <v>41458</v>
      </c>
    </row>
    <row r="37" spans="1:19">
      <c r="E37" s="35" t="s">
        <v>153</v>
      </c>
      <c r="I37" s="140"/>
      <c r="J37" s="140"/>
      <c r="K37" s="140"/>
      <c r="L37" s="141"/>
      <c r="M37" s="140"/>
    </row>
    <row r="38" spans="1:19">
      <c r="C38" s="35" t="s">
        <v>152</v>
      </c>
      <c r="E38" s="116" t="s">
        <v>155</v>
      </c>
      <c r="F38" s="116"/>
      <c r="G38" s="116"/>
    </row>
    <row r="39" spans="1:19">
      <c r="C39" s="116" t="s">
        <v>154</v>
      </c>
      <c r="E39" s="116"/>
      <c r="F39" s="116"/>
      <c r="G39" s="116"/>
    </row>
    <row r="40" spans="1:19">
      <c r="C40" s="116" t="s">
        <v>156</v>
      </c>
      <c r="E40" s="116"/>
      <c r="F40" s="116"/>
      <c r="G40" s="116"/>
    </row>
    <row r="41" spans="1:19">
      <c r="C41" s="116" t="s">
        <v>157</v>
      </c>
      <c r="E41" s="116"/>
      <c r="F41" s="116"/>
      <c r="G41" s="116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7567034</v>
      </c>
      <c r="G43" s="61">
        <v>3454935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218</v>
      </c>
      <c r="N43" s="62" t="s">
        <v>219</v>
      </c>
      <c r="O43" s="63">
        <v>41074</v>
      </c>
      <c r="P43" s="108" t="s">
        <v>250</v>
      </c>
      <c r="Q43" s="108"/>
      <c r="R43" s="108" t="s">
        <v>251</v>
      </c>
      <c r="S43" s="108"/>
    </row>
    <row r="44" spans="1:19">
      <c r="A44" s="61">
        <v>8</v>
      </c>
      <c r="B44" s="61"/>
      <c r="C44" s="61" t="s">
        <v>45</v>
      </c>
      <c r="D44" s="61" t="s">
        <v>52</v>
      </c>
      <c r="E44" s="61" t="s">
        <v>69</v>
      </c>
      <c r="F44" s="61">
        <v>7567033</v>
      </c>
      <c r="G44" s="61">
        <v>3454941</v>
      </c>
      <c r="H44" s="119">
        <v>16200</v>
      </c>
      <c r="I44" s="181" t="s">
        <v>70</v>
      </c>
      <c r="J44" s="133">
        <v>41061</v>
      </c>
      <c r="K44" s="182">
        <v>41090</v>
      </c>
      <c r="L44" s="182"/>
      <c r="M44" s="61" t="s">
        <v>220</v>
      </c>
      <c r="N44" s="62" t="s">
        <v>221</v>
      </c>
      <c r="O44" s="63">
        <v>41074</v>
      </c>
      <c r="P44" s="108" t="s">
        <v>250</v>
      </c>
      <c r="Q44" s="108"/>
      <c r="R44" s="108" t="s">
        <v>252</v>
      </c>
      <c r="S44" s="108"/>
    </row>
    <row r="45" spans="1:19">
      <c r="E45" s="116" t="s">
        <v>83</v>
      </c>
      <c r="F45" s="116"/>
      <c r="G45" s="116"/>
      <c r="I45" s="140"/>
      <c r="K45" s="140"/>
      <c r="L45" s="140"/>
      <c r="M45" s="35" t="s">
        <v>48</v>
      </c>
    </row>
    <row r="46" spans="1:19">
      <c r="A46" s="61">
        <v>1</v>
      </c>
      <c r="B46" s="61"/>
      <c r="C46" s="61" t="s">
        <v>264</v>
      </c>
      <c r="D46" s="61"/>
      <c r="E46" s="61"/>
      <c r="F46" s="61"/>
      <c r="G46" s="61"/>
      <c r="H46" s="119"/>
      <c r="I46" s="120"/>
      <c r="J46" s="61"/>
      <c r="K46" s="120"/>
      <c r="L46" s="203"/>
      <c r="M46" s="61" t="s">
        <v>265</v>
      </c>
      <c r="N46" s="62"/>
      <c r="O46" s="122"/>
    </row>
    <row r="47" spans="1:19">
      <c r="A47" s="183">
        <v>1</v>
      </c>
      <c r="B47" s="183"/>
      <c r="C47" s="183"/>
      <c r="D47" s="183" t="s">
        <v>73</v>
      </c>
      <c r="E47" s="183" t="s">
        <v>76</v>
      </c>
      <c r="F47" s="183"/>
      <c r="G47" s="183"/>
      <c r="H47" s="228"/>
      <c r="I47" s="229"/>
      <c r="J47" s="183"/>
      <c r="K47" s="229"/>
      <c r="L47" s="204"/>
      <c r="M47" s="183" t="s">
        <v>216</v>
      </c>
    </row>
    <row r="48" spans="1:19">
      <c r="A48" s="35" t="s">
        <v>317</v>
      </c>
      <c r="C48" s="35">
        <v>9001616423</v>
      </c>
      <c r="D48" s="35">
        <v>478675</v>
      </c>
      <c r="E48" s="116"/>
      <c r="F48" s="116"/>
      <c r="G48" s="116"/>
    </row>
    <row r="49" spans="1:15">
      <c r="A49" s="61">
        <v>22</v>
      </c>
      <c r="B49" s="61"/>
      <c r="C49" s="61" t="s">
        <v>45</v>
      </c>
      <c r="D49" s="61" t="s">
        <v>52</v>
      </c>
      <c r="E49" s="61" t="s">
        <v>96</v>
      </c>
      <c r="F49" s="61"/>
      <c r="G49" s="61" t="s">
        <v>151</v>
      </c>
      <c r="H49" s="119">
        <v>0</v>
      </c>
      <c r="I49" s="120" t="s">
        <v>98</v>
      </c>
      <c r="J49" s="222" t="s">
        <v>141</v>
      </c>
      <c r="K49" s="223">
        <v>41342</v>
      </c>
      <c r="L49" s="203"/>
      <c r="M49" s="61"/>
      <c r="N49" s="62"/>
    </row>
    <row r="50" spans="1:15">
      <c r="A50" s="61">
        <v>27</v>
      </c>
      <c r="B50" s="61"/>
      <c r="C50" s="61" t="s">
        <v>91</v>
      </c>
      <c r="D50" s="61" t="s">
        <v>52</v>
      </c>
      <c r="E50" s="61" t="s">
        <v>82</v>
      </c>
      <c r="F50" s="61">
        <v>16977389</v>
      </c>
      <c r="G50" s="61" t="s">
        <v>266</v>
      </c>
      <c r="H50" s="119">
        <v>987405</v>
      </c>
      <c r="I50" s="120" t="s">
        <v>70</v>
      </c>
      <c r="J50" s="133">
        <v>41253</v>
      </c>
      <c r="K50" s="133">
        <v>41283</v>
      </c>
      <c r="L50" s="203"/>
      <c r="M50" s="61" t="s">
        <v>126</v>
      </c>
      <c r="N50" s="62"/>
    </row>
    <row r="51" spans="1:15">
      <c r="E51" s="116"/>
      <c r="F51" s="116"/>
      <c r="G51" s="116"/>
    </row>
    <row r="52" spans="1:15">
      <c r="E52" s="116"/>
      <c r="F52" s="116"/>
      <c r="G52" s="116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S125"/>
  <sheetViews>
    <sheetView workbookViewId="0">
      <pane ySplit="1" topLeftCell="A2" activePane="bottomLeft" state="frozen"/>
      <selection pane="bottomLeft" activeCell="C11" sqref="C1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31"/>
      <c r="K2" s="231"/>
      <c r="L2" s="221">
        <v>41457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31"/>
      <c r="K3" s="231"/>
      <c r="L3" s="221">
        <v>41457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31"/>
      <c r="K4" s="231"/>
      <c r="L4" s="221">
        <v>41457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41457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41457</v>
      </c>
      <c r="M6" s="35" t="s">
        <v>77</v>
      </c>
    </row>
    <row r="7" spans="1:15">
      <c r="A7" s="35">
        <v>1</v>
      </c>
      <c r="B7" s="202"/>
      <c r="D7" s="35" t="s">
        <v>259</v>
      </c>
      <c r="E7" s="35" t="s">
        <v>47</v>
      </c>
      <c r="I7" s="40" t="s">
        <v>199</v>
      </c>
      <c r="K7" s="40"/>
      <c r="L7" s="197">
        <v>41457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41463</v>
      </c>
      <c r="M8" s="35" t="s">
        <v>61</v>
      </c>
    </row>
    <row r="9" spans="1:15">
      <c r="A9" s="35">
        <v>8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4103507</v>
      </c>
      <c r="I9" s="40" t="s">
        <v>65</v>
      </c>
      <c r="J9" s="37">
        <v>41416</v>
      </c>
      <c r="K9" s="37">
        <v>41446</v>
      </c>
      <c r="L9" s="130">
        <v>41463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124000</v>
      </c>
      <c r="I10" s="40" t="s">
        <v>62</v>
      </c>
      <c r="K10" s="37">
        <v>41411</v>
      </c>
      <c r="L10" s="130">
        <v>41460</v>
      </c>
      <c r="M10" s="35" t="s">
        <v>58</v>
      </c>
    </row>
    <row r="11" spans="1:15">
      <c r="A11" s="35">
        <v>11</v>
      </c>
      <c r="B11" s="123"/>
      <c r="C11" s="35" t="s">
        <v>91</v>
      </c>
      <c r="D11" s="35" t="s">
        <v>52</v>
      </c>
      <c r="E11" s="116" t="s">
        <v>82</v>
      </c>
      <c r="F11" s="116">
        <v>8949578</v>
      </c>
      <c r="G11" s="116" t="s">
        <v>267</v>
      </c>
      <c r="H11" s="39">
        <v>768365</v>
      </c>
      <c r="I11" s="40" t="s">
        <v>355</v>
      </c>
      <c r="J11" s="37">
        <v>41418</v>
      </c>
      <c r="K11" s="37">
        <v>41448</v>
      </c>
      <c r="L11" s="130">
        <v>41463</v>
      </c>
      <c r="M11" s="35" t="s">
        <v>126</v>
      </c>
    </row>
    <row r="12" spans="1:15">
      <c r="A12" s="125">
        <v>9</v>
      </c>
      <c r="B12" s="123"/>
      <c r="C12" s="35" t="s">
        <v>53</v>
      </c>
      <c r="D12" s="35" t="s">
        <v>52</v>
      </c>
      <c r="E12" s="116" t="s">
        <v>54</v>
      </c>
      <c r="F12" s="116" t="s">
        <v>114</v>
      </c>
      <c r="G12" s="116"/>
      <c r="H12" s="39">
        <v>846500</v>
      </c>
      <c r="I12" s="126" t="s">
        <v>79</v>
      </c>
      <c r="J12" s="35" t="s">
        <v>222</v>
      </c>
      <c r="K12" s="125"/>
      <c r="L12" s="196">
        <v>41481</v>
      </c>
      <c r="M12" s="125" t="s">
        <v>60</v>
      </c>
    </row>
    <row r="13" spans="1:15">
      <c r="A13" s="35">
        <v>11</v>
      </c>
      <c r="B13" s="123"/>
      <c r="C13" s="35" t="s">
        <v>45</v>
      </c>
      <c r="D13" s="35" t="s">
        <v>52</v>
      </c>
      <c r="E13" s="116" t="s">
        <v>82</v>
      </c>
      <c r="F13" s="116">
        <v>11648673</v>
      </c>
      <c r="G13" s="116"/>
      <c r="H13" s="39">
        <v>25900</v>
      </c>
      <c r="I13" s="40" t="s">
        <v>70</v>
      </c>
      <c r="J13" s="37">
        <v>41449</v>
      </c>
      <c r="K13" s="37">
        <v>41478</v>
      </c>
      <c r="L13" s="130">
        <v>41466</v>
      </c>
      <c r="M13" s="35" t="s">
        <v>117</v>
      </c>
    </row>
    <row r="14" spans="1:15">
      <c r="A14" s="35">
        <v>11</v>
      </c>
      <c r="B14" s="123"/>
      <c r="C14" s="35" t="s">
        <v>46</v>
      </c>
      <c r="D14" s="35" t="s">
        <v>52</v>
      </c>
      <c r="E14" s="116" t="s">
        <v>82</v>
      </c>
      <c r="F14" s="116">
        <v>10859980</v>
      </c>
      <c r="G14" s="116"/>
      <c r="H14" s="39">
        <v>801875</v>
      </c>
      <c r="I14" s="40" t="s">
        <v>70</v>
      </c>
      <c r="J14" s="37">
        <v>41418</v>
      </c>
      <c r="K14" s="37">
        <v>41448</v>
      </c>
      <c r="L14" s="130">
        <v>41466</v>
      </c>
      <c r="M14" s="35" t="s">
        <v>148</v>
      </c>
    </row>
    <row r="15" spans="1:15">
      <c r="A15" s="35">
        <v>15</v>
      </c>
      <c r="B15" s="123"/>
      <c r="C15" s="35" t="s">
        <v>46</v>
      </c>
      <c r="D15" s="35" t="s">
        <v>52</v>
      </c>
      <c r="E15" s="116" t="s">
        <v>82</v>
      </c>
      <c r="F15" s="116">
        <v>9282720</v>
      </c>
      <c r="G15" s="116"/>
      <c r="H15" s="39">
        <v>458561</v>
      </c>
      <c r="I15" s="40" t="s">
        <v>70</v>
      </c>
      <c r="J15" s="37">
        <v>41421</v>
      </c>
      <c r="K15" s="37">
        <v>41451</v>
      </c>
      <c r="L15" s="130">
        <v>41470</v>
      </c>
      <c r="M15" s="35" t="s">
        <v>233</v>
      </c>
    </row>
    <row r="16" spans="1:15">
      <c r="A16" s="35">
        <v>15</v>
      </c>
      <c r="B16" s="123"/>
      <c r="C16" s="212" t="s">
        <v>46</v>
      </c>
      <c r="D16" s="212" t="s">
        <v>52</v>
      </c>
      <c r="E16" s="212" t="s">
        <v>82</v>
      </c>
      <c r="F16" s="212">
        <v>7705686</v>
      </c>
      <c r="G16" s="212"/>
      <c r="H16" s="213">
        <v>324982</v>
      </c>
      <c r="I16" s="214" t="s">
        <v>70</v>
      </c>
      <c r="J16" s="215">
        <v>41421</v>
      </c>
      <c r="K16" s="215">
        <v>41451</v>
      </c>
      <c r="L16" s="216">
        <v>41470</v>
      </c>
      <c r="M16" s="212" t="s">
        <v>232</v>
      </c>
    </row>
    <row r="17" spans="1:15">
      <c r="A17" s="35">
        <v>16</v>
      </c>
      <c r="B17" s="123"/>
      <c r="C17" s="35" t="s">
        <v>45</v>
      </c>
      <c r="D17" s="35" t="s">
        <v>52</v>
      </c>
      <c r="E17" s="116" t="s">
        <v>235</v>
      </c>
      <c r="F17" s="116">
        <v>41362146</v>
      </c>
      <c r="G17" s="116"/>
      <c r="H17" s="39">
        <v>145750</v>
      </c>
      <c r="I17" s="40" t="s">
        <v>70</v>
      </c>
      <c r="J17" s="37">
        <v>41457</v>
      </c>
      <c r="K17" s="37">
        <v>41487</v>
      </c>
      <c r="L17" s="130">
        <v>41470</v>
      </c>
      <c r="M17" s="35" t="s">
        <v>87</v>
      </c>
    </row>
    <row r="18" spans="1:15">
      <c r="A18" s="35">
        <v>17</v>
      </c>
      <c r="B18" s="200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291780</v>
      </c>
      <c r="I18" s="40" t="s">
        <v>109</v>
      </c>
      <c r="J18" s="37">
        <v>41349</v>
      </c>
      <c r="K18" s="37">
        <v>41409</v>
      </c>
      <c r="L18" s="130"/>
    </row>
    <row r="19" spans="1:15">
      <c r="A19" s="35">
        <v>17</v>
      </c>
      <c r="B19" s="123"/>
      <c r="C19" s="35" t="s">
        <v>80</v>
      </c>
      <c r="D19" s="35" t="s">
        <v>80</v>
      </c>
      <c r="E19" s="116" t="s">
        <v>81</v>
      </c>
      <c r="F19" s="116" t="s">
        <v>312</v>
      </c>
      <c r="G19" s="116"/>
      <c r="H19" s="39">
        <v>217008</v>
      </c>
      <c r="I19" s="40" t="s">
        <v>67</v>
      </c>
      <c r="J19" s="35" t="s">
        <v>217</v>
      </c>
      <c r="L19" s="130">
        <v>41471</v>
      </c>
      <c r="M19" s="35" t="s">
        <v>313</v>
      </c>
    </row>
    <row r="20" spans="1:15">
      <c r="A20" s="35">
        <v>19</v>
      </c>
      <c r="B20" s="123"/>
      <c r="C20" s="35" t="s">
        <v>46</v>
      </c>
      <c r="D20" s="35" t="s">
        <v>52</v>
      </c>
      <c r="E20" s="116" t="s">
        <v>82</v>
      </c>
      <c r="F20" s="116">
        <v>6635280</v>
      </c>
      <c r="G20" s="116"/>
      <c r="H20" s="39">
        <v>469787</v>
      </c>
      <c r="I20" s="40" t="s">
        <v>70</v>
      </c>
      <c r="J20" s="37">
        <v>41427</v>
      </c>
      <c r="K20" s="37">
        <v>41456</v>
      </c>
      <c r="L20" s="130">
        <v>41474</v>
      </c>
      <c r="M20" s="35" t="s">
        <v>234</v>
      </c>
    </row>
    <row r="21" spans="1:15">
      <c r="A21" s="35">
        <v>19</v>
      </c>
      <c r="B21" s="123"/>
      <c r="C21" s="35" t="s">
        <v>45</v>
      </c>
      <c r="D21" s="35" t="s">
        <v>52</v>
      </c>
      <c r="E21" s="116" t="s">
        <v>85</v>
      </c>
      <c r="F21" s="136" t="s">
        <v>207</v>
      </c>
      <c r="G21" s="136"/>
      <c r="H21" s="39">
        <v>765600</v>
      </c>
      <c r="I21" s="40" t="s">
        <v>70</v>
      </c>
      <c r="J21" s="37">
        <v>41426</v>
      </c>
      <c r="K21" s="37">
        <v>41455</v>
      </c>
      <c r="L21" s="130">
        <v>41474</v>
      </c>
      <c r="M21" s="35" t="s">
        <v>86</v>
      </c>
    </row>
    <row r="22" spans="1:15">
      <c r="A22" s="35">
        <v>21</v>
      </c>
      <c r="B22" s="123"/>
      <c r="D22" s="35" t="s">
        <v>348</v>
      </c>
      <c r="E22" s="116" t="s">
        <v>349</v>
      </c>
      <c r="F22" s="136"/>
      <c r="G22" s="136"/>
      <c r="I22" s="40"/>
      <c r="J22" s="37"/>
      <c r="K22" s="37"/>
      <c r="L22" s="130">
        <v>41474</v>
      </c>
      <c r="M22" s="35" t="s">
        <v>350</v>
      </c>
    </row>
    <row r="23" spans="1:15">
      <c r="A23" s="35">
        <v>23</v>
      </c>
      <c r="B23" s="123"/>
      <c r="C23" s="35" t="s">
        <v>45</v>
      </c>
      <c r="D23" s="35" t="s">
        <v>52</v>
      </c>
      <c r="E23" s="116" t="s">
        <v>84</v>
      </c>
      <c r="F23" s="116" t="s">
        <v>131</v>
      </c>
      <c r="G23" s="116" t="s">
        <v>132</v>
      </c>
      <c r="H23" s="39">
        <v>951362</v>
      </c>
      <c r="I23" s="40" t="s">
        <v>70</v>
      </c>
      <c r="J23" s="35" t="s">
        <v>217</v>
      </c>
      <c r="L23" s="130">
        <v>41478</v>
      </c>
      <c r="M23" s="35" t="s">
        <v>133</v>
      </c>
    </row>
    <row r="24" spans="1:15">
      <c r="A24" s="35">
        <v>24</v>
      </c>
      <c r="B24" s="123"/>
      <c r="C24" s="35" t="s">
        <v>45</v>
      </c>
      <c r="D24" s="116" t="s">
        <v>52</v>
      </c>
      <c r="E24" s="116" t="s">
        <v>69</v>
      </c>
      <c r="F24" s="116">
        <v>7966110</v>
      </c>
      <c r="G24" s="116">
        <v>2128187</v>
      </c>
      <c r="H24" s="39">
        <v>60790</v>
      </c>
      <c r="I24" s="40" t="s">
        <v>70</v>
      </c>
      <c r="J24" s="37">
        <v>41395</v>
      </c>
      <c r="K24" s="37">
        <v>41425</v>
      </c>
      <c r="L24" s="130">
        <v>41479</v>
      </c>
    </row>
    <row r="25" spans="1:15">
      <c r="A25" s="35">
        <v>24</v>
      </c>
      <c r="B25" s="123"/>
      <c r="C25" s="35" t="s">
        <v>45</v>
      </c>
      <c r="D25" s="35" t="s">
        <v>52</v>
      </c>
      <c r="E25" s="116" t="s">
        <v>69</v>
      </c>
      <c r="F25" s="116">
        <v>1321278</v>
      </c>
      <c r="G25" s="116">
        <v>2112433</v>
      </c>
      <c r="H25" s="39">
        <v>21480</v>
      </c>
      <c r="I25" s="40" t="s">
        <v>70</v>
      </c>
      <c r="J25" s="37">
        <v>41395</v>
      </c>
      <c r="K25" s="37">
        <v>41425</v>
      </c>
      <c r="L25" s="130">
        <v>41479</v>
      </c>
    </row>
    <row r="26" spans="1:15">
      <c r="A26" s="35">
        <v>23</v>
      </c>
      <c r="B26" s="123"/>
      <c r="C26" s="35" t="s">
        <v>80</v>
      </c>
      <c r="D26" s="35" t="s">
        <v>80</v>
      </c>
      <c r="E26" s="116" t="s">
        <v>81</v>
      </c>
      <c r="F26" s="116" t="s">
        <v>261</v>
      </c>
      <c r="G26" s="116"/>
      <c r="H26" s="39">
        <v>1053224</v>
      </c>
      <c r="I26" s="40" t="s">
        <v>67</v>
      </c>
      <c r="J26" s="37">
        <v>41430</v>
      </c>
      <c r="K26" s="37">
        <v>41459</v>
      </c>
      <c r="L26" s="130">
        <v>41477</v>
      </c>
      <c r="M26" s="35" t="s">
        <v>125</v>
      </c>
    </row>
    <row r="27" spans="1:15">
      <c r="A27" s="116">
        <v>25</v>
      </c>
      <c r="B27" s="123" t="s">
        <v>331</v>
      </c>
      <c r="C27" s="116" t="s">
        <v>339</v>
      </c>
      <c r="D27" s="116" t="s">
        <v>52</v>
      </c>
      <c r="E27" s="116" t="s">
        <v>82</v>
      </c>
      <c r="F27" s="116">
        <v>16216790</v>
      </c>
      <c r="G27" s="116">
        <v>3138933417</v>
      </c>
      <c r="H27" s="127">
        <v>118558</v>
      </c>
      <c r="I27" s="128" t="s">
        <v>70</v>
      </c>
      <c r="J27" s="129">
        <v>41465</v>
      </c>
      <c r="K27" s="129">
        <v>41495</v>
      </c>
      <c r="L27" s="130">
        <v>41479</v>
      </c>
      <c r="M27" s="116" t="s">
        <v>130</v>
      </c>
      <c r="O27" s="131"/>
    </row>
    <row r="28" spans="1:15">
      <c r="A28" s="35">
        <v>30</v>
      </c>
      <c r="B28" s="123"/>
      <c r="C28" s="35" t="s">
        <v>45</v>
      </c>
      <c r="D28" s="116" t="s">
        <v>52</v>
      </c>
      <c r="E28" s="116" t="s">
        <v>82</v>
      </c>
      <c r="F28" s="116">
        <v>3439042</v>
      </c>
      <c r="G28" s="116" t="s">
        <v>135</v>
      </c>
      <c r="H28" s="39">
        <v>233913</v>
      </c>
      <c r="I28" s="40" t="s">
        <v>70</v>
      </c>
      <c r="J28" s="37">
        <v>41438</v>
      </c>
      <c r="K28" s="37">
        <v>41467</v>
      </c>
      <c r="L28" s="130">
        <v>41479</v>
      </c>
      <c r="M28" s="35" t="s">
        <v>136</v>
      </c>
    </row>
    <row r="29" spans="1:15">
      <c r="C29" s="35" t="s">
        <v>49</v>
      </c>
      <c r="D29" s="116" t="s">
        <v>52</v>
      </c>
      <c r="E29" s="116" t="s">
        <v>82</v>
      </c>
      <c r="F29" s="116"/>
      <c r="G29" s="116"/>
      <c r="I29" s="40" t="s">
        <v>263</v>
      </c>
      <c r="L29" s="198"/>
      <c r="M29" s="35" t="s">
        <v>128</v>
      </c>
    </row>
    <row r="30" spans="1:15">
      <c r="C30" s="35" t="s">
        <v>49</v>
      </c>
      <c r="D30" s="116" t="s">
        <v>52</v>
      </c>
      <c r="E30" s="116" t="s">
        <v>62</v>
      </c>
      <c r="F30" s="116"/>
      <c r="G30" s="116"/>
      <c r="H30" s="39">
        <v>954000</v>
      </c>
      <c r="I30" s="40" t="s">
        <v>263</v>
      </c>
      <c r="L30" s="198"/>
      <c r="M30" s="35" t="s">
        <v>129</v>
      </c>
    </row>
    <row r="31" spans="1:15">
      <c r="A31" s="35">
        <v>5</v>
      </c>
      <c r="B31" s="123"/>
      <c r="C31" s="35" t="s">
        <v>45</v>
      </c>
      <c r="D31" s="35" t="s">
        <v>52</v>
      </c>
      <c r="E31" s="116" t="s">
        <v>62</v>
      </c>
      <c r="F31" s="116">
        <v>1649519421</v>
      </c>
      <c r="G31" s="116">
        <v>3202339219</v>
      </c>
      <c r="H31" s="39">
        <v>79484</v>
      </c>
      <c r="I31" s="40" t="s">
        <v>65</v>
      </c>
      <c r="J31" s="37">
        <v>41414</v>
      </c>
      <c r="K31" s="37">
        <v>41444</v>
      </c>
      <c r="L31" s="130">
        <v>41481</v>
      </c>
      <c r="M31" s="35" t="s">
        <v>115</v>
      </c>
      <c r="N31" s="207" t="s">
        <v>360</v>
      </c>
    </row>
    <row r="32" spans="1:15">
      <c r="A32" s="35">
        <v>30</v>
      </c>
      <c r="B32" s="123"/>
      <c r="C32" s="35" t="s">
        <v>45</v>
      </c>
      <c r="D32" s="35" t="s">
        <v>52</v>
      </c>
      <c r="E32" s="116" t="s">
        <v>66</v>
      </c>
      <c r="F32" s="116">
        <v>2339801</v>
      </c>
      <c r="G32" s="116"/>
      <c r="H32" s="39">
        <v>47330</v>
      </c>
      <c r="I32" s="40" t="s">
        <v>330</v>
      </c>
      <c r="J32" s="36">
        <v>41442</v>
      </c>
      <c r="K32" s="36">
        <v>41470</v>
      </c>
      <c r="L32" s="130">
        <v>41481</v>
      </c>
    </row>
    <row r="33" spans="1:19">
      <c r="A33" s="35">
        <v>5</v>
      </c>
      <c r="B33" s="123"/>
      <c r="C33" s="35" t="s">
        <v>45</v>
      </c>
      <c r="D33" s="35" t="s">
        <v>52</v>
      </c>
      <c r="E33" s="116" t="s">
        <v>68</v>
      </c>
      <c r="F33" s="132" t="s">
        <v>110</v>
      </c>
      <c r="G33" s="116"/>
      <c r="H33" s="39">
        <v>458570</v>
      </c>
      <c r="I33" s="40" t="s">
        <v>109</v>
      </c>
      <c r="J33" s="37">
        <v>41445</v>
      </c>
      <c r="K33" s="37">
        <v>41478</v>
      </c>
      <c r="L33" s="130">
        <v>41491</v>
      </c>
    </row>
    <row r="34" spans="1:19">
      <c r="A34" s="35">
        <v>1</v>
      </c>
      <c r="B34" s="123"/>
      <c r="C34" s="35" t="s">
        <v>45</v>
      </c>
      <c r="D34" s="35" t="s">
        <v>52</v>
      </c>
      <c r="E34" s="116" t="s">
        <v>82</v>
      </c>
      <c r="F34" s="116">
        <v>14107165</v>
      </c>
      <c r="G34" s="116">
        <v>3175124315</v>
      </c>
      <c r="H34" s="39">
        <v>25900</v>
      </c>
      <c r="I34" s="40" t="s">
        <v>70</v>
      </c>
      <c r="J34" s="37">
        <v>41442</v>
      </c>
      <c r="K34" s="37">
        <v>41471</v>
      </c>
      <c r="L34" s="130">
        <v>41481</v>
      </c>
      <c r="M34" s="35" t="s">
        <v>118</v>
      </c>
    </row>
    <row r="35" spans="1:19">
      <c r="A35" s="35">
        <v>5</v>
      </c>
      <c r="C35" s="35" t="s">
        <v>45</v>
      </c>
      <c r="D35" s="35" t="s">
        <v>52</v>
      </c>
      <c r="E35" s="116" t="s">
        <v>71</v>
      </c>
      <c r="F35" s="116">
        <v>8040856503</v>
      </c>
      <c r="G35" s="116"/>
      <c r="H35" s="39">
        <v>539847</v>
      </c>
      <c r="I35" s="40" t="s">
        <v>239</v>
      </c>
      <c r="J35" s="178" t="s">
        <v>146</v>
      </c>
      <c r="K35" s="179">
        <v>41384</v>
      </c>
      <c r="L35" s="130"/>
    </row>
    <row r="37" spans="1:19">
      <c r="E37" s="35" t="s">
        <v>153</v>
      </c>
      <c r="I37" s="140"/>
      <c r="J37" s="140"/>
      <c r="K37" s="140"/>
      <c r="L37" s="141"/>
      <c r="M37" s="140"/>
    </row>
    <row r="38" spans="1:19">
      <c r="C38" s="35" t="s">
        <v>152</v>
      </c>
      <c r="E38" s="116" t="s">
        <v>155</v>
      </c>
      <c r="F38" s="116"/>
      <c r="G38" s="116"/>
    </row>
    <row r="39" spans="1:19">
      <c r="C39" s="116" t="s">
        <v>154</v>
      </c>
      <c r="E39" s="116"/>
      <c r="F39" s="116"/>
      <c r="G39" s="116"/>
    </row>
    <row r="40" spans="1:19">
      <c r="C40" s="116" t="s">
        <v>156</v>
      </c>
      <c r="E40" s="116"/>
      <c r="F40" s="116"/>
      <c r="G40" s="116"/>
    </row>
    <row r="41" spans="1:19">
      <c r="C41" s="116" t="s">
        <v>157</v>
      </c>
      <c r="E41" s="116"/>
      <c r="F41" s="116"/>
      <c r="G41" s="116"/>
    </row>
    <row r="43" spans="1:19">
      <c r="A43" s="61">
        <v>8</v>
      </c>
      <c r="B43" s="61"/>
      <c r="C43" s="61" t="s">
        <v>45</v>
      </c>
      <c r="D43" s="61" t="s">
        <v>52</v>
      </c>
      <c r="E43" s="61" t="s">
        <v>69</v>
      </c>
      <c r="F43" s="61">
        <v>7567034</v>
      </c>
      <c r="G43" s="61">
        <v>3454935</v>
      </c>
      <c r="H43" s="119">
        <v>16200</v>
      </c>
      <c r="I43" s="181" t="s">
        <v>70</v>
      </c>
      <c r="J43" s="133">
        <v>41061</v>
      </c>
      <c r="K43" s="182">
        <v>41090</v>
      </c>
      <c r="L43" s="182"/>
      <c r="M43" s="61" t="s">
        <v>218</v>
      </c>
      <c r="N43" s="62" t="s">
        <v>219</v>
      </c>
      <c r="O43" s="63">
        <v>41074</v>
      </c>
      <c r="P43" s="108" t="s">
        <v>250</v>
      </c>
      <c r="Q43" s="108"/>
      <c r="R43" s="108" t="s">
        <v>251</v>
      </c>
      <c r="S43" s="108"/>
    </row>
    <row r="44" spans="1:19">
      <c r="A44" s="61">
        <v>8</v>
      </c>
      <c r="B44" s="61"/>
      <c r="C44" s="61" t="s">
        <v>45</v>
      </c>
      <c r="D44" s="61" t="s">
        <v>52</v>
      </c>
      <c r="E44" s="61" t="s">
        <v>69</v>
      </c>
      <c r="F44" s="61">
        <v>7567033</v>
      </c>
      <c r="G44" s="61">
        <v>3454941</v>
      </c>
      <c r="H44" s="119">
        <v>16200</v>
      </c>
      <c r="I44" s="181" t="s">
        <v>70</v>
      </c>
      <c r="J44" s="133">
        <v>41061</v>
      </c>
      <c r="K44" s="182">
        <v>41090</v>
      </c>
      <c r="L44" s="182"/>
      <c r="M44" s="61" t="s">
        <v>220</v>
      </c>
      <c r="N44" s="62" t="s">
        <v>221</v>
      </c>
      <c r="O44" s="63">
        <v>41074</v>
      </c>
      <c r="P44" s="108" t="s">
        <v>250</v>
      </c>
      <c r="Q44" s="108"/>
      <c r="R44" s="108" t="s">
        <v>252</v>
      </c>
      <c r="S44" s="108"/>
    </row>
    <row r="45" spans="1:19">
      <c r="E45" s="116" t="s">
        <v>83</v>
      </c>
      <c r="F45" s="116"/>
      <c r="G45" s="116"/>
      <c r="I45" s="140"/>
      <c r="K45" s="140"/>
      <c r="L45" s="140"/>
      <c r="M45" s="35" t="s">
        <v>48</v>
      </c>
    </row>
    <row r="46" spans="1:19">
      <c r="A46" s="61">
        <v>1</v>
      </c>
      <c r="B46" s="61"/>
      <c r="C46" s="61" t="s">
        <v>264</v>
      </c>
      <c r="D46" s="61"/>
      <c r="E46" s="61"/>
      <c r="F46" s="61"/>
      <c r="G46" s="61"/>
      <c r="H46" s="119"/>
      <c r="I46" s="120"/>
      <c r="J46" s="61"/>
      <c r="K46" s="120"/>
      <c r="L46" s="203"/>
      <c r="M46" s="61" t="s">
        <v>265</v>
      </c>
      <c r="N46" s="62"/>
      <c r="O46" s="122"/>
    </row>
    <row r="47" spans="1:19">
      <c r="A47" s="183">
        <v>1</v>
      </c>
      <c r="B47" s="183"/>
      <c r="C47" s="183"/>
      <c r="D47" s="183" t="s">
        <v>73</v>
      </c>
      <c r="E47" s="183" t="s">
        <v>76</v>
      </c>
      <c r="F47" s="183"/>
      <c r="G47" s="183"/>
      <c r="H47" s="228"/>
      <c r="I47" s="229"/>
      <c r="J47" s="183"/>
      <c r="K47" s="229"/>
      <c r="L47" s="204"/>
      <c r="M47" s="183" t="s">
        <v>216</v>
      </c>
    </row>
    <row r="48" spans="1:19">
      <c r="A48" s="35" t="s">
        <v>317</v>
      </c>
      <c r="C48" s="35">
        <v>9001616423</v>
      </c>
      <c r="D48" s="35">
        <v>478675</v>
      </c>
      <c r="E48" s="116"/>
      <c r="F48" s="116"/>
      <c r="G48" s="116"/>
    </row>
    <row r="49" spans="1:15">
      <c r="A49" s="61">
        <v>22</v>
      </c>
      <c r="B49" s="61"/>
      <c r="C49" s="61" t="s">
        <v>45</v>
      </c>
      <c r="D49" s="61" t="s">
        <v>52</v>
      </c>
      <c r="E49" s="61" t="s">
        <v>96</v>
      </c>
      <c r="F49" s="61"/>
      <c r="G49" s="61" t="s">
        <v>151</v>
      </c>
      <c r="H49" s="119">
        <v>0</v>
      </c>
      <c r="I49" s="120" t="s">
        <v>98</v>
      </c>
      <c r="J49" s="222" t="s">
        <v>141</v>
      </c>
      <c r="K49" s="223">
        <v>41342</v>
      </c>
      <c r="L49" s="203"/>
      <c r="M49" s="61"/>
      <c r="N49" s="62"/>
    </row>
    <row r="50" spans="1:15">
      <c r="A50" s="61">
        <v>27</v>
      </c>
      <c r="B50" s="61"/>
      <c r="C50" s="61" t="s">
        <v>91</v>
      </c>
      <c r="D50" s="61" t="s">
        <v>52</v>
      </c>
      <c r="E50" s="61" t="s">
        <v>82</v>
      </c>
      <c r="F50" s="61">
        <v>16977389</v>
      </c>
      <c r="G50" s="61" t="s">
        <v>266</v>
      </c>
      <c r="H50" s="119">
        <v>987405</v>
      </c>
      <c r="I50" s="120" t="s">
        <v>70</v>
      </c>
      <c r="J50" s="133">
        <v>41253</v>
      </c>
      <c r="K50" s="133">
        <v>41283</v>
      </c>
      <c r="L50" s="203"/>
      <c r="M50" s="61" t="s">
        <v>126</v>
      </c>
      <c r="N50" s="62"/>
    </row>
    <row r="51" spans="1:15">
      <c r="E51" s="116"/>
      <c r="F51" s="116"/>
      <c r="G51" s="116"/>
    </row>
    <row r="52" spans="1:15">
      <c r="E52" s="116"/>
      <c r="F52" s="116"/>
      <c r="G52" s="116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  <row r="120" spans="1:15" s="39" customFormat="1">
      <c r="A120" s="35"/>
      <c r="B120" s="116"/>
      <c r="C120" s="35"/>
      <c r="D120" s="35"/>
      <c r="E120" s="116"/>
      <c r="F120" s="116"/>
      <c r="G120" s="116"/>
      <c r="I120" s="35"/>
      <c r="J120" s="35"/>
      <c r="K120" s="35"/>
      <c r="L120" s="35"/>
      <c r="M120" s="35"/>
      <c r="N120" s="42"/>
      <c r="O120" s="118"/>
    </row>
    <row r="121" spans="1:15" s="39" customFormat="1">
      <c r="A121" s="35"/>
      <c r="B121" s="116"/>
      <c r="C121" s="35"/>
      <c r="D121" s="35"/>
      <c r="E121" s="116"/>
      <c r="F121" s="116"/>
      <c r="G121" s="116"/>
      <c r="I121" s="35"/>
      <c r="J121" s="35"/>
      <c r="K121" s="35"/>
      <c r="L121" s="35"/>
      <c r="M121" s="35"/>
      <c r="N121" s="42"/>
      <c r="O121" s="118"/>
    </row>
    <row r="122" spans="1:15" s="39" customFormat="1">
      <c r="A122" s="35"/>
      <c r="B122" s="116"/>
      <c r="C122" s="35"/>
      <c r="D122" s="35"/>
      <c r="E122" s="116"/>
      <c r="F122" s="116"/>
      <c r="G122" s="116"/>
      <c r="I122" s="35"/>
      <c r="J122" s="35"/>
      <c r="K122" s="35"/>
      <c r="L122" s="35"/>
      <c r="M122" s="35"/>
      <c r="N122" s="42"/>
      <c r="O122" s="118"/>
    </row>
    <row r="123" spans="1:15" s="39" customFormat="1">
      <c r="A123" s="35"/>
      <c r="B123" s="116"/>
      <c r="C123" s="35"/>
      <c r="D123" s="35"/>
      <c r="E123" s="116"/>
      <c r="F123" s="116"/>
      <c r="G123" s="116"/>
      <c r="I123" s="35"/>
      <c r="J123" s="35"/>
      <c r="K123" s="35"/>
      <c r="L123" s="35"/>
      <c r="M123" s="35"/>
      <c r="N123" s="42"/>
      <c r="O123" s="118"/>
    </row>
    <row r="124" spans="1:15" s="39" customFormat="1">
      <c r="A124" s="35"/>
      <c r="B124" s="116"/>
      <c r="C124" s="35"/>
      <c r="D124" s="35"/>
      <c r="E124" s="116"/>
      <c r="F124" s="116"/>
      <c r="G124" s="116"/>
      <c r="I124" s="35"/>
      <c r="J124" s="35"/>
      <c r="K124" s="35"/>
      <c r="L124" s="35"/>
      <c r="M124" s="35"/>
      <c r="N124" s="42"/>
      <c r="O124" s="118"/>
    </row>
    <row r="125" spans="1:15" s="39" customFormat="1">
      <c r="A125" s="35"/>
      <c r="B125" s="116"/>
      <c r="C125" s="35"/>
      <c r="D125" s="35"/>
      <c r="E125" s="116"/>
      <c r="F125" s="116"/>
      <c r="G125" s="116"/>
      <c r="I125" s="35"/>
      <c r="J125" s="35"/>
      <c r="K125" s="35"/>
      <c r="L125" s="35"/>
      <c r="M125" s="35"/>
      <c r="N125" s="42"/>
      <c r="O12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:O116"/>
  <sheetViews>
    <sheetView workbookViewId="0">
      <pane ySplit="1" topLeftCell="A2" activePane="bottomLeft" state="frozen"/>
      <selection pane="bottomLeft" activeCell="L35" sqref="L3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36"/>
      <c r="K2" s="236"/>
      <c r="L2" s="221">
        <v>41494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36"/>
      <c r="K3" s="236"/>
      <c r="L3" s="221">
        <v>41492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36"/>
      <c r="K4" s="236"/>
      <c r="L4" s="221">
        <v>41492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41492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41492</v>
      </c>
      <c r="M6" s="35" t="s">
        <v>77</v>
      </c>
    </row>
    <row r="7" spans="1:15">
      <c r="A7" s="35">
        <v>1</v>
      </c>
      <c r="B7" s="202"/>
      <c r="D7" s="35" t="s">
        <v>259</v>
      </c>
      <c r="E7" s="35" t="s">
        <v>47</v>
      </c>
      <c r="I7" s="40" t="s">
        <v>199</v>
      </c>
      <c r="K7" s="40"/>
      <c r="L7" s="197">
        <v>41482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41492</v>
      </c>
      <c r="M8" s="35" t="s">
        <v>61</v>
      </c>
    </row>
    <row r="9" spans="1:15">
      <c r="A9" s="35">
        <v>8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4160000</v>
      </c>
      <c r="I9" s="40" t="s">
        <v>65</v>
      </c>
      <c r="J9" s="37">
        <v>41447</v>
      </c>
      <c r="K9" s="37">
        <v>41476</v>
      </c>
      <c r="L9" s="130">
        <v>41485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123000</v>
      </c>
      <c r="I10" s="40" t="s">
        <v>62</v>
      </c>
      <c r="K10" s="37">
        <v>41472</v>
      </c>
      <c r="L10" s="130">
        <v>41496</v>
      </c>
      <c r="M10" s="35" t="s">
        <v>58</v>
      </c>
    </row>
    <row r="11" spans="1:15">
      <c r="A11" s="35" t="s">
        <v>270</v>
      </c>
      <c r="B11" s="123"/>
      <c r="C11" s="35" t="s">
        <v>91</v>
      </c>
      <c r="D11" s="35" t="s">
        <v>52</v>
      </c>
      <c r="E11" s="116" t="s">
        <v>82</v>
      </c>
      <c r="F11" s="116">
        <v>8949578</v>
      </c>
      <c r="G11" s="116" t="s">
        <v>267</v>
      </c>
      <c r="H11" s="39">
        <v>28200</v>
      </c>
      <c r="I11" s="40" t="s">
        <v>355</v>
      </c>
      <c r="J11" s="37">
        <v>41418</v>
      </c>
      <c r="K11" s="37">
        <v>41448</v>
      </c>
      <c r="L11" s="130">
        <v>41496</v>
      </c>
      <c r="M11" s="35" t="s">
        <v>126</v>
      </c>
    </row>
    <row r="12" spans="1:15">
      <c r="A12" s="125">
        <v>9</v>
      </c>
      <c r="B12" s="123"/>
      <c r="C12" s="35" t="s">
        <v>53</v>
      </c>
      <c r="D12" s="35" t="s">
        <v>52</v>
      </c>
      <c r="E12" s="116" t="s">
        <v>54</v>
      </c>
      <c r="F12" s="116" t="s">
        <v>114</v>
      </c>
      <c r="G12" s="116"/>
      <c r="H12" s="39">
        <v>786500</v>
      </c>
      <c r="I12" s="126" t="s">
        <v>79</v>
      </c>
      <c r="J12" s="35" t="s">
        <v>241</v>
      </c>
      <c r="K12" s="125"/>
      <c r="L12" s="196">
        <v>41507</v>
      </c>
      <c r="M12" s="125" t="s">
        <v>60</v>
      </c>
    </row>
    <row r="13" spans="1:15">
      <c r="A13" s="35">
        <v>12</v>
      </c>
      <c r="B13" s="123"/>
      <c r="C13" s="35" t="s">
        <v>45</v>
      </c>
      <c r="D13" s="35" t="s">
        <v>52</v>
      </c>
      <c r="E13" s="116" t="s">
        <v>82</v>
      </c>
      <c r="F13" s="116">
        <v>11648673</v>
      </c>
      <c r="G13" s="116"/>
      <c r="H13" s="39">
        <v>25900</v>
      </c>
      <c r="I13" s="40" t="s">
        <v>70</v>
      </c>
      <c r="J13" s="37">
        <v>41479</v>
      </c>
      <c r="K13" s="37">
        <v>41509</v>
      </c>
      <c r="L13" s="130">
        <v>41499</v>
      </c>
      <c r="M13" s="35" t="s">
        <v>117</v>
      </c>
    </row>
    <row r="14" spans="1:15">
      <c r="A14" s="35">
        <v>12</v>
      </c>
      <c r="B14" s="123"/>
      <c r="C14" s="35" t="s">
        <v>46</v>
      </c>
      <c r="D14" s="35" t="s">
        <v>52</v>
      </c>
      <c r="E14" s="116" t="s">
        <v>82</v>
      </c>
      <c r="F14" s="116">
        <v>10859980</v>
      </c>
      <c r="G14" s="116"/>
      <c r="H14" s="39">
        <v>787613</v>
      </c>
      <c r="I14" s="40" t="s">
        <v>70</v>
      </c>
      <c r="J14" s="37">
        <v>41449</v>
      </c>
      <c r="K14" s="37">
        <v>41478</v>
      </c>
      <c r="L14" s="130">
        <v>41499</v>
      </c>
      <c r="M14" s="35" t="s">
        <v>148</v>
      </c>
    </row>
    <row r="15" spans="1:15">
      <c r="A15" s="35">
        <v>16</v>
      </c>
      <c r="B15" s="123"/>
      <c r="C15" s="35" t="s">
        <v>46</v>
      </c>
      <c r="D15" s="35" t="s">
        <v>52</v>
      </c>
      <c r="E15" s="116" t="s">
        <v>82</v>
      </c>
      <c r="F15" s="116">
        <v>9282720</v>
      </c>
      <c r="G15" s="116"/>
      <c r="H15" s="39">
        <v>476438</v>
      </c>
      <c r="I15" s="40" t="s">
        <v>70</v>
      </c>
      <c r="J15" s="37">
        <v>41452</v>
      </c>
      <c r="K15" s="37">
        <v>41481</v>
      </c>
      <c r="L15" s="130">
        <v>41501</v>
      </c>
      <c r="M15" s="35" t="s">
        <v>233</v>
      </c>
    </row>
    <row r="16" spans="1:15">
      <c r="A16" s="35">
        <v>16</v>
      </c>
      <c r="B16" s="123"/>
      <c r="C16" s="116" t="s">
        <v>46</v>
      </c>
      <c r="D16" s="116" t="s">
        <v>52</v>
      </c>
      <c r="E16" s="116" t="s">
        <v>82</v>
      </c>
      <c r="F16" s="116">
        <v>7705686</v>
      </c>
      <c r="G16" s="116"/>
      <c r="H16" s="127">
        <v>338391</v>
      </c>
      <c r="I16" s="128" t="s">
        <v>70</v>
      </c>
      <c r="J16" s="129">
        <v>41452</v>
      </c>
      <c r="K16" s="129">
        <v>41481</v>
      </c>
      <c r="L16" s="130">
        <v>41501</v>
      </c>
      <c r="M16" s="116" t="s">
        <v>364</v>
      </c>
    </row>
    <row r="17" spans="1:15">
      <c r="A17" s="35">
        <v>15</v>
      </c>
      <c r="B17" s="123"/>
      <c r="C17" s="35" t="s">
        <v>45</v>
      </c>
      <c r="D17" s="35" t="s">
        <v>52</v>
      </c>
      <c r="E17" s="116" t="s">
        <v>235</v>
      </c>
      <c r="F17" s="116">
        <v>41362146</v>
      </c>
      <c r="G17" s="116"/>
      <c r="H17" s="39">
        <v>144700</v>
      </c>
      <c r="I17" s="40" t="s">
        <v>70</v>
      </c>
      <c r="J17" s="37">
        <v>41488</v>
      </c>
      <c r="K17" s="37">
        <v>41518</v>
      </c>
      <c r="L17" s="130">
        <v>41501</v>
      </c>
      <c r="M17" s="35" t="s">
        <v>87</v>
      </c>
    </row>
    <row r="18" spans="1:15">
      <c r="A18" s="212">
        <v>15</v>
      </c>
      <c r="B18" s="123"/>
      <c r="C18" s="35" t="s">
        <v>370</v>
      </c>
      <c r="D18" s="35" t="s">
        <v>52</v>
      </c>
      <c r="E18" s="116"/>
      <c r="F18" s="243" t="s">
        <v>371</v>
      </c>
      <c r="G18" s="116"/>
      <c r="H18" s="39">
        <v>-12750</v>
      </c>
      <c r="I18" s="40" t="s">
        <v>109</v>
      </c>
      <c r="J18" s="37">
        <v>41460</v>
      </c>
      <c r="K18" s="37">
        <v>41488</v>
      </c>
      <c r="L18" s="130"/>
    </row>
    <row r="19" spans="1:15">
      <c r="A19" s="35">
        <v>16</v>
      </c>
      <c r="B19" s="202"/>
      <c r="C19" s="35" t="s">
        <v>45</v>
      </c>
      <c r="D19" s="35" t="s">
        <v>52</v>
      </c>
      <c r="E19" s="116" t="s">
        <v>88</v>
      </c>
      <c r="F19" s="116">
        <v>10004979</v>
      </c>
      <c r="G19" s="116"/>
      <c r="H19" s="39">
        <v>300180</v>
      </c>
      <c r="I19" s="40" t="s">
        <v>109</v>
      </c>
      <c r="J19" s="37">
        <v>41410</v>
      </c>
      <c r="K19" s="37">
        <v>41468</v>
      </c>
      <c r="L19" s="130">
        <v>41502</v>
      </c>
    </row>
    <row r="20" spans="1:15">
      <c r="A20" s="35">
        <v>16</v>
      </c>
      <c r="B20" s="123"/>
      <c r="C20" s="35" t="s">
        <v>80</v>
      </c>
      <c r="D20" s="35" t="s">
        <v>80</v>
      </c>
      <c r="E20" s="116" t="s">
        <v>81</v>
      </c>
      <c r="F20" s="116" t="s">
        <v>312</v>
      </c>
      <c r="G20" s="116"/>
      <c r="H20" s="39">
        <v>181800</v>
      </c>
      <c r="I20" s="40" t="s">
        <v>67</v>
      </c>
      <c r="J20" s="35" t="s">
        <v>222</v>
      </c>
      <c r="L20" s="130">
        <v>41501</v>
      </c>
      <c r="M20" s="35" t="s">
        <v>313</v>
      </c>
    </row>
    <row r="21" spans="1:15">
      <c r="A21" s="35">
        <v>20</v>
      </c>
      <c r="B21" s="123"/>
      <c r="C21" s="35" t="s">
        <v>46</v>
      </c>
      <c r="D21" s="35" t="s">
        <v>52</v>
      </c>
      <c r="E21" s="116" t="s">
        <v>82</v>
      </c>
      <c r="F21" s="116">
        <v>6635280</v>
      </c>
      <c r="G21" s="116"/>
      <c r="H21" s="39">
        <v>468135</v>
      </c>
      <c r="I21" s="40" t="s">
        <v>70</v>
      </c>
      <c r="J21" s="37">
        <v>41457</v>
      </c>
      <c r="K21" s="37">
        <v>41487</v>
      </c>
      <c r="L21" s="130">
        <v>41506</v>
      </c>
      <c r="M21" s="35" t="s">
        <v>234</v>
      </c>
    </row>
    <row r="22" spans="1:15">
      <c r="A22" s="35">
        <v>20</v>
      </c>
      <c r="B22" s="123"/>
      <c r="C22" s="35" t="s">
        <v>45</v>
      </c>
      <c r="D22" s="35" t="s">
        <v>52</v>
      </c>
      <c r="E22" s="116" t="s">
        <v>85</v>
      </c>
      <c r="F22" s="136" t="s">
        <v>207</v>
      </c>
      <c r="G22" s="136"/>
      <c r="H22" s="39">
        <v>645436</v>
      </c>
      <c r="I22" s="40" t="s">
        <v>70</v>
      </c>
      <c r="J22" s="37">
        <v>41456</v>
      </c>
      <c r="K22" s="37">
        <v>41486</v>
      </c>
      <c r="L22" s="130">
        <v>41506</v>
      </c>
      <c r="M22" s="35" t="s">
        <v>86</v>
      </c>
    </row>
    <row r="23" spans="1:15">
      <c r="A23" s="35">
        <v>20</v>
      </c>
      <c r="B23" s="123"/>
      <c r="C23" s="35" t="s">
        <v>45</v>
      </c>
      <c r="D23" s="35" t="s">
        <v>52</v>
      </c>
      <c r="E23" s="116" t="s">
        <v>84</v>
      </c>
      <c r="F23" s="116"/>
      <c r="G23" s="116" t="s">
        <v>362</v>
      </c>
      <c r="H23" s="39">
        <v>902016</v>
      </c>
      <c r="I23" s="40" t="s">
        <v>70</v>
      </c>
      <c r="J23" s="37">
        <v>41481</v>
      </c>
      <c r="K23" s="37">
        <v>41511</v>
      </c>
      <c r="L23" s="130">
        <v>41506</v>
      </c>
      <c r="M23" s="35" t="s">
        <v>369</v>
      </c>
    </row>
    <row r="24" spans="1:15">
      <c r="A24" s="35">
        <v>21</v>
      </c>
      <c r="B24" s="123"/>
      <c r="D24" s="35" t="s">
        <v>348</v>
      </c>
      <c r="E24" s="116" t="s">
        <v>349</v>
      </c>
      <c r="F24" s="136"/>
      <c r="G24" s="136"/>
      <c r="I24" s="40"/>
      <c r="J24" s="37"/>
      <c r="K24" s="37"/>
      <c r="L24" s="130">
        <v>41507</v>
      </c>
      <c r="M24" s="35" t="s">
        <v>350</v>
      </c>
    </row>
    <row r="25" spans="1:15">
      <c r="A25" s="212">
        <v>22</v>
      </c>
      <c r="B25" s="123"/>
      <c r="C25" s="35" t="s">
        <v>45</v>
      </c>
      <c r="D25" s="35" t="s">
        <v>52</v>
      </c>
      <c r="G25" s="35" t="s">
        <v>363</v>
      </c>
      <c r="H25" s="39">
        <v>42040</v>
      </c>
      <c r="I25" s="40" t="s">
        <v>70</v>
      </c>
      <c r="J25" s="35" t="s">
        <v>222</v>
      </c>
      <c r="K25" s="40"/>
      <c r="L25" s="117">
        <v>41508</v>
      </c>
      <c r="M25" s="35" t="s">
        <v>373</v>
      </c>
    </row>
    <row r="26" spans="1:15">
      <c r="A26" s="35">
        <v>23</v>
      </c>
      <c r="B26" s="123"/>
      <c r="C26" s="35" t="s">
        <v>45</v>
      </c>
      <c r="D26" s="35" t="s">
        <v>52</v>
      </c>
      <c r="E26" s="116" t="s">
        <v>84</v>
      </c>
      <c r="F26" s="116" t="s">
        <v>131</v>
      </c>
      <c r="G26" s="116" t="s">
        <v>132</v>
      </c>
      <c r="H26" s="39">
        <v>951362</v>
      </c>
      <c r="I26" s="40" t="s">
        <v>70</v>
      </c>
      <c r="J26" s="35" t="s">
        <v>222</v>
      </c>
      <c r="L26" s="130">
        <v>41509</v>
      </c>
      <c r="M26" s="35" t="s">
        <v>133</v>
      </c>
    </row>
    <row r="27" spans="1:15">
      <c r="A27" s="35">
        <v>26</v>
      </c>
      <c r="B27" s="123"/>
      <c r="C27" s="35" t="s">
        <v>45</v>
      </c>
      <c r="D27" s="116" t="s">
        <v>52</v>
      </c>
      <c r="E27" s="116" t="s">
        <v>69</v>
      </c>
      <c r="F27" s="116">
        <v>7966110</v>
      </c>
      <c r="G27" s="116">
        <v>2128187</v>
      </c>
      <c r="H27" s="39">
        <v>60790</v>
      </c>
      <c r="I27" s="40" t="s">
        <v>70</v>
      </c>
      <c r="J27" s="37">
        <v>41456</v>
      </c>
      <c r="K27" s="37">
        <v>41486</v>
      </c>
      <c r="L27" s="130">
        <v>41512</v>
      </c>
    </row>
    <row r="28" spans="1:15">
      <c r="A28" s="35">
        <v>26</v>
      </c>
      <c r="B28" s="123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21480</v>
      </c>
      <c r="I28" s="40" t="s">
        <v>70</v>
      </c>
      <c r="J28" s="37">
        <v>41456</v>
      </c>
      <c r="K28" s="37">
        <v>41486</v>
      </c>
      <c r="L28" s="130">
        <v>41512</v>
      </c>
    </row>
    <row r="29" spans="1:15">
      <c r="A29" s="35">
        <v>23</v>
      </c>
      <c r="B29" s="123"/>
      <c r="C29" s="35" t="s">
        <v>80</v>
      </c>
      <c r="D29" s="35" t="s">
        <v>80</v>
      </c>
      <c r="E29" s="116" t="s">
        <v>81</v>
      </c>
      <c r="F29" s="116" t="s">
        <v>261</v>
      </c>
      <c r="G29" s="116"/>
      <c r="H29" s="39">
        <v>856559</v>
      </c>
      <c r="I29" s="40" t="s">
        <v>67</v>
      </c>
      <c r="J29" s="37">
        <v>41460</v>
      </c>
      <c r="K29" s="37">
        <v>41490</v>
      </c>
      <c r="L29" s="130">
        <v>41507</v>
      </c>
      <c r="M29" s="35" t="s">
        <v>125</v>
      </c>
    </row>
    <row r="30" spans="1:15">
      <c r="A30" s="116">
        <v>28</v>
      </c>
      <c r="B30" s="123"/>
      <c r="C30" s="116" t="s">
        <v>339</v>
      </c>
      <c r="D30" s="116" t="s">
        <v>52</v>
      </c>
      <c r="E30" s="116" t="s">
        <v>82</v>
      </c>
      <c r="F30" s="116">
        <v>16216790</v>
      </c>
      <c r="G30" s="116">
        <v>3138933417</v>
      </c>
      <c r="H30" s="127">
        <v>118420</v>
      </c>
      <c r="I30" s="128" t="s">
        <v>70</v>
      </c>
      <c r="J30" s="129">
        <v>41496</v>
      </c>
      <c r="K30" s="129">
        <v>41526</v>
      </c>
      <c r="L30" s="130">
        <v>41514</v>
      </c>
      <c r="M30" s="116" t="s">
        <v>130</v>
      </c>
      <c r="O30" s="131"/>
    </row>
    <row r="31" spans="1:15">
      <c r="A31" s="116">
        <v>27</v>
      </c>
      <c r="B31" s="123"/>
      <c r="C31" s="35" t="s">
        <v>45</v>
      </c>
      <c r="D31" s="35" t="s">
        <v>52</v>
      </c>
      <c r="G31" s="35">
        <v>5476324</v>
      </c>
      <c r="H31" s="39">
        <v>42640</v>
      </c>
      <c r="I31" s="40" t="s">
        <v>70</v>
      </c>
      <c r="J31" s="35" t="s">
        <v>241</v>
      </c>
      <c r="K31" s="40"/>
      <c r="L31" s="117">
        <v>41513</v>
      </c>
      <c r="M31" s="35" t="s">
        <v>372</v>
      </c>
    </row>
    <row r="32" spans="1:15">
      <c r="A32" s="35">
        <v>30</v>
      </c>
      <c r="B32" s="123"/>
      <c r="C32" s="35" t="s">
        <v>45</v>
      </c>
      <c r="D32" s="116" t="s">
        <v>52</v>
      </c>
      <c r="E32" s="116" t="s">
        <v>82</v>
      </c>
      <c r="F32" s="116">
        <v>3439042</v>
      </c>
      <c r="G32" s="116" t="s">
        <v>135</v>
      </c>
      <c r="H32" s="39">
        <v>266458</v>
      </c>
      <c r="I32" s="40" t="s">
        <v>70</v>
      </c>
      <c r="J32" s="37">
        <v>41468</v>
      </c>
      <c r="K32" s="37">
        <v>41498</v>
      </c>
      <c r="L32" s="130">
        <v>41516</v>
      </c>
      <c r="M32" s="35" t="s">
        <v>136</v>
      </c>
    </row>
    <row r="33" spans="1:15">
      <c r="B33" s="123"/>
      <c r="C33" s="35" t="s">
        <v>49</v>
      </c>
      <c r="D33" s="116" t="s">
        <v>52</v>
      </c>
      <c r="E33" s="116" t="s">
        <v>82</v>
      </c>
      <c r="F33" s="116"/>
      <c r="G33" s="116"/>
      <c r="I33" s="40" t="s">
        <v>263</v>
      </c>
      <c r="L33" s="130">
        <v>41542</v>
      </c>
      <c r="M33" s="35" t="s">
        <v>128</v>
      </c>
    </row>
    <row r="34" spans="1:15">
      <c r="B34" s="123"/>
      <c r="C34" s="35" t="s">
        <v>49</v>
      </c>
      <c r="D34" s="116" t="s">
        <v>52</v>
      </c>
      <c r="E34" s="116" t="s">
        <v>62</v>
      </c>
      <c r="F34" s="116"/>
      <c r="G34" s="116"/>
      <c r="H34" s="39">
        <v>954000</v>
      </c>
      <c r="I34" s="40" t="s">
        <v>263</v>
      </c>
      <c r="L34" s="130">
        <v>41542</v>
      </c>
      <c r="M34" s="35" t="s">
        <v>129</v>
      </c>
    </row>
    <row r="35" spans="1:15">
      <c r="A35" s="35">
        <v>5</v>
      </c>
      <c r="B35" s="123"/>
      <c r="C35" s="35" t="s">
        <v>45</v>
      </c>
      <c r="D35" s="35" t="s">
        <v>52</v>
      </c>
      <c r="E35" s="116" t="s">
        <v>62</v>
      </c>
      <c r="F35" s="116">
        <v>1649519421</v>
      </c>
      <c r="G35" s="116">
        <v>3202339219</v>
      </c>
      <c r="H35" s="39">
        <v>79484</v>
      </c>
      <c r="I35" s="40" t="s">
        <v>65</v>
      </c>
      <c r="J35" s="37">
        <v>41475</v>
      </c>
      <c r="K35" s="37">
        <v>41505</v>
      </c>
      <c r="L35" s="130" t="s">
        <v>270</v>
      </c>
      <c r="M35" s="35" t="s">
        <v>115</v>
      </c>
    </row>
    <row r="36" spans="1:15">
      <c r="A36" s="35">
        <v>2</v>
      </c>
      <c r="B36" s="123"/>
      <c r="C36" s="35" t="s">
        <v>45</v>
      </c>
      <c r="D36" s="35" t="s">
        <v>52</v>
      </c>
      <c r="E36" s="116" t="s">
        <v>66</v>
      </c>
      <c r="F36" s="116">
        <v>2339801</v>
      </c>
      <c r="G36" s="116"/>
      <c r="H36" s="39">
        <v>61060</v>
      </c>
      <c r="I36" s="40" t="s">
        <v>330</v>
      </c>
      <c r="J36" s="36">
        <v>41470</v>
      </c>
      <c r="K36" s="36">
        <v>41501</v>
      </c>
      <c r="L36" s="130">
        <v>41519</v>
      </c>
    </row>
    <row r="37" spans="1:15">
      <c r="A37" s="35">
        <v>4</v>
      </c>
      <c r="B37" s="123"/>
      <c r="C37" s="35" t="s">
        <v>45</v>
      </c>
      <c r="D37" s="35" t="s">
        <v>52</v>
      </c>
      <c r="E37" s="116" t="s">
        <v>68</v>
      </c>
      <c r="F37" s="132" t="s">
        <v>110</v>
      </c>
      <c r="G37" s="116"/>
      <c r="H37" s="39">
        <v>398480</v>
      </c>
      <c r="I37" s="40" t="s">
        <v>109</v>
      </c>
      <c r="J37" s="37">
        <v>41478</v>
      </c>
      <c r="K37" s="37">
        <v>41508</v>
      </c>
      <c r="L37" s="130">
        <v>41521</v>
      </c>
    </row>
    <row r="38" spans="1:15">
      <c r="A38" s="35">
        <v>9</v>
      </c>
      <c r="B38" s="123"/>
      <c r="C38" s="35" t="s">
        <v>45</v>
      </c>
      <c r="D38" s="35" t="s">
        <v>52</v>
      </c>
      <c r="E38" s="116" t="s">
        <v>82</v>
      </c>
      <c r="F38" s="116">
        <v>14107165</v>
      </c>
      <c r="G38" s="116">
        <v>3175124315</v>
      </c>
      <c r="H38" s="39">
        <v>25900</v>
      </c>
      <c r="I38" s="40" t="s">
        <v>70</v>
      </c>
      <c r="J38" s="37">
        <v>41503</v>
      </c>
      <c r="K38" s="37">
        <v>41533</v>
      </c>
      <c r="L38" s="130">
        <v>41526</v>
      </c>
      <c r="M38" s="35" t="s">
        <v>118</v>
      </c>
    </row>
    <row r="39" spans="1:15">
      <c r="A39" s="35">
        <v>5</v>
      </c>
      <c r="B39" s="123"/>
      <c r="C39" s="35" t="s">
        <v>45</v>
      </c>
      <c r="D39" s="35" t="s">
        <v>52</v>
      </c>
      <c r="E39" s="116" t="s">
        <v>71</v>
      </c>
      <c r="F39" s="116">
        <v>8040856503</v>
      </c>
      <c r="G39" s="116"/>
      <c r="H39" s="39">
        <v>23296</v>
      </c>
      <c r="I39" s="40" t="s">
        <v>239</v>
      </c>
      <c r="J39" s="178" t="s">
        <v>146</v>
      </c>
      <c r="K39" s="179">
        <v>41506</v>
      </c>
      <c r="L39" s="130">
        <v>41522</v>
      </c>
    </row>
    <row r="41" spans="1:15">
      <c r="A41" s="35" t="s">
        <v>317</v>
      </c>
      <c r="C41" s="35">
        <v>9001616423</v>
      </c>
      <c r="D41" s="35">
        <v>478675</v>
      </c>
      <c r="E41" s="116"/>
      <c r="F41" s="116"/>
      <c r="G41" s="116"/>
    </row>
    <row r="42" spans="1:15">
      <c r="E42" s="116"/>
      <c r="F42" s="116"/>
      <c r="G42" s="116"/>
    </row>
    <row r="43" spans="1:15">
      <c r="C43" s="35" t="s">
        <v>370</v>
      </c>
      <c r="E43" s="116" t="s">
        <v>374</v>
      </c>
      <c r="F43" s="116"/>
      <c r="G43" s="116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dimension ref="A1:O119"/>
  <sheetViews>
    <sheetView workbookViewId="0">
      <pane ySplit="1" topLeftCell="A2" activePane="bottomLeft" state="frozen"/>
      <selection pane="bottomLeft" activeCell="L35" sqref="L3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44"/>
      <c r="K2" s="244"/>
      <c r="L2" s="221">
        <v>41488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44"/>
      <c r="K3" s="244"/>
      <c r="L3" s="221">
        <v>41488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44"/>
      <c r="K4" s="244"/>
      <c r="L4" s="221">
        <v>41488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41488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41488</v>
      </c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197">
        <v>41488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41523</v>
      </c>
      <c r="M8" s="35" t="s">
        <v>61</v>
      </c>
    </row>
    <row r="9" spans="1:15">
      <c r="A9" s="35">
        <v>5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4146408</v>
      </c>
      <c r="I9" s="40" t="s">
        <v>65</v>
      </c>
      <c r="J9" s="37">
        <v>41477</v>
      </c>
      <c r="K9" s="37">
        <v>41507</v>
      </c>
      <c r="L9" s="130">
        <v>41522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123000</v>
      </c>
      <c r="I10" s="40" t="s">
        <v>62</v>
      </c>
      <c r="K10" s="37">
        <v>41472</v>
      </c>
      <c r="L10" s="130">
        <v>41526</v>
      </c>
      <c r="M10" s="35" t="s">
        <v>58</v>
      </c>
    </row>
    <row r="11" spans="1:15">
      <c r="A11" s="212">
        <v>9</v>
      </c>
      <c r="B11" s="123"/>
      <c r="C11" s="212" t="s">
        <v>91</v>
      </c>
      <c r="D11" s="212" t="s">
        <v>52</v>
      </c>
      <c r="E11" s="212" t="s">
        <v>82</v>
      </c>
      <c r="F11" s="212">
        <v>8949578</v>
      </c>
      <c r="G11" s="212" t="s">
        <v>267</v>
      </c>
      <c r="H11" s="213">
        <v>6800</v>
      </c>
      <c r="I11" s="214" t="s">
        <v>355</v>
      </c>
      <c r="J11" s="215">
        <v>41418</v>
      </c>
      <c r="K11" s="215">
        <v>41448</v>
      </c>
      <c r="L11" s="216">
        <v>41526</v>
      </c>
      <c r="M11" s="212" t="s">
        <v>126</v>
      </c>
    </row>
    <row r="12" spans="1:15">
      <c r="A12" s="125">
        <v>9</v>
      </c>
      <c r="B12" s="123"/>
      <c r="C12" s="35" t="s">
        <v>53</v>
      </c>
      <c r="D12" s="35" t="s">
        <v>52</v>
      </c>
      <c r="E12" s="116" t="s">
        <v>54</v>
      </c>
      <c r="F12" s="116" t="s">
        <v>114</v>
      </c>
      <c r="G12" s="116"/>
      <c r="H12" s="39">
        <v>786500</v>
      </c>
      <c r="I12" s="126" t="s">
        <v>79</v>
      </c>
      <c r="J12" s="35" t="s">
        <v>241</v>
      </c>
      <c r="K12" s="125"/>
      <c r="L12" s="196">
        <v>41543</v>
      </c>
      <c r="M12" s="125" t="s">
        <v>60</v>
      </c>
    </row>
    <row r="13" spans="1:15">
      <c r="A13" s="35">
        <v>16</v>
      </c>
      <c r="B13" s="123"/>
      <c r="C13" s="35" t="s">
        <v>45</v>
      </c>
      <c r="D13" s="35" t="s">
        <v>52</v>
      </c>
      <c r="E13" s="116" t="s">
        <v>82</v>
      </c>
      <c r="F13" s="116">
        <v>11648673</v>
      </c>
      <c r="G13" s="116"/>
      <c r="H13" s="39">
        <v>25903</v>
      </c>
      <c r="I13" s="40" t="s">
        <v>70</v>
      </c>
      <c r="J13" s="37">
        <v>41510</v>
      </c>
      <c r="K13" s="37">
        <v>41540</v>
      </c>
      <c r="L13" s="130">
        <v>41533</v>
      </c>
      <c r="M13" s="35" t="s">
        <v>117</v>
      </c>
    </row>
    <row r="14" spans="1:15">
      <c r="A14" s="35">
        <v>16</v>
      </c>
      <c r="B14" s="123"/>
      <c r="C14" s="35" t="s">
        <v>46</v>
      </c>
      <c r="D14" s="35" t="s">
        <v>52</v>
      </c>
      <c r="E14" s="116" t="s">
        <v>82</v>
      </c>
      <c r="F14" s="116">
        <v>10859980</v>
      </c>
      <c r="G14" s="116"/>
      <c r="H14" s="39">
        <v>817791</v>
      </c>
      <c r="I14" s="40" t="s">
        <v>70</v>
      </c>
      <c r="J14" s="37">
        <v>41479</v>
      </c>
      <c r="K14" s="37">
        <v>41509</v>
      </c>
      <c r="L14" s="130">
        <v>41533</v>
      </c>
      <c r="M14" s="35" t="s">
        <v>148</v>
      </c>
    </row>
    <row r="15" spans="1:15">
      <c r="A15" s="212">
        <v>16</v>
      </c>
      <c r="B15" s="123"/>
      <c r="C15" s="212" t="s">
        <v>46</v>
      </c>
      <c r="D15" s="212" t="s">
        <v>52</v>
      </c>
      <c r="E15" s="212" t="s">
        <v>82</v>
      </c>
      <c r="F15" s="212">
        <v>9282720</v>
      </c>
      <c r="G15" s="212"/>
      <c r="H15" s="213">
        <v>27702</v>
      </c>
      <c r="I15" s="214" t="s">
        <v>70</v>
      </c>
      <c r="J15" s="215">
        <v>41482</v>
      </c>
      <c r="K15" s="215">
        <v>41512</v>
      </c>
      <c r="L15" s="130">
        <v>41533</v>
      </c>
      <c r="M15" s="212" t="s">
        <v>233</v>
      </c>
    </row>
    <row r="16" spans="1:15">
      <c r="A16" s="35">
        <v>16</v>
      </c>
      <c r="B16" s="123"/>
      <c r="C16" s="116" t="s">
        <v>46</v>
      </c>
      <c r="D16" s="116" t="s">
        <v>52</v>
      </c>
      <c r="E16" s="116" t="s">
        <v>82</v>
      </c>
      <c r="F16" s="116">
        <v>7705686</v>
      </c>
      <c r="G16" s="116"/>
      <c r="H16" s="127">
        <v>335977</v>
      </c>
      <c r="I16" s="128" t="s">
        <v>70</v>
      </c>
      <c r="J16" s="129">
        <v>41482</v>
      </c>
      <c r="K16" s="129">
        <v>41512</v>
      </c>
      <c r="L16" s="130">
        <v>41533</v>
      </c>
      <c r="M16" s="116" t="s">
        <v>364</v>
      </c>
    </row>
    <row r="17" spans="1:15">
      <c r="A17" s="35">
        <v>16</v>
      </c>
      <c r="B17" s="123"/>
      <c r="C17" s="35" t="s">
        <v>45</v>
      </c>
      <c r="D17" s="35" t="s">
        <v>52</v>
      </c>
      <c r="E17" s="116" t="s">
        <v>235</v>
      </c>
      <c r="F17" s="116">
        <v>41362146</v>
      </c>
      <c r="G17" s="116"/>
      <c r="H17" s="39">
        <v>37000</v>
      </c>
      <c r="I17" s="40" t="s">
        <v>70</v>
      </c>
      <c r="J17" s="37">
        <v>41519</v>
      </c>
      <c r="K17" s="37">
        <v>41548</v>
      </c>
      <c r="L17" s="130">
        <v>41533</v>
      </c>
      <c r="M17" s="35" t="s">
        <v>87</v>
      </c>
    </row>
    <row r="18" spans="1:15">
      <c r="A18" s="212">
        <v>15</v>
      </c>
      <c r="C18" s="248" t="s">
        <v>370</v>
      </c>
      <c r="D18" s="35" t="s">
        <v>52</v>
      </c>
      <c r="E18" s="116"/>
      <c r="F18" s="243" t="s">
        <v>371</v>
      </c>
      <c r="G18" s="116"/>
      <c r="H18" s="39">
        <v>-12750</v>
      </c>
      <c r="I18" s="40" t="s">
        <v>109</v>
      </c>
      <c r="J18" s="37">
        <v>41460</v>
      </c>
      <c r="K18" s="37">
        <v>41488</v>
      </c>
      <c r="L18" s="130"/>
    </row>
    <row r="19" spans="1:15">
      <c r="A19" s="35">
        <v>16</v>
      </c>
      <c r="B19" s="200"/>
      <c r="C19" s="35" t="s">
        <v>45</v>
      </c>
      <c r="D19" s="35" t="s">
        <v>52</v>
      </c>
      <c r="E19" s="116" t="s">
        <v>88</v>
      </c>
      <c r="F19" s="116">
        <v>10004979</v>
      </c>
      <c r="G19" s="116"/>
      <c r="H19" s="39">
        <v>300180</v>
      </c>
      <c r="I19" s="40" t="s">
        <v>109</v>
      </c>
      <c r="J19" s="37">
        <v>41410</v>
      </c>
      <c r="K19" s="37">
        <v>41468</v>
      </c>
      <c r="L19" s="130"/>
    </row>
    <row r="20" spans="1:15">
      <c r="A20" s="35">
        <v>18</v>
      </c>
      <c r="B20" s="202"/>
      <c r="C20" s="248" t="s">
        <v>370</v>
      </c>
      <c r="D20" s="35" t="s">
        <v>52</v>
      </c>
      <c r="E20" s="116" t="s">
        <v>88</v>
      </c>
      <c r="F20" s="116">
        <v>10001727</v>
      </c>
      <c r="G20" s="116"/>
      <c r="H20" s="39">
        <v>51000</v>
      </c>
      <c r="I20" s="40" t="s">
        <v>109</v>
      </c>
      <c r="J20" s="37">
        <v>41444</v>
      </c>
      <c r="K20" s="37">
        <v>41502</v>
      </c>
      <c r="L20" s="130">
        <v>41535</v>
      </c>
    </row>
    <row r="21" spans="1:15">
      <c r="A21" s="35">
        <v>19</v>
      </c>
      <c r="B21" s="123"/>
      <c r="C21" s="35" t="s">
        <v>46</v>
      </c>
      <c r="D21" s="35" t="s">
        <v>52</v>
      </c>
      <c r="E21" s="116" t="s">
        <v>82</v>
      </c>
      <c r="F21" s="116">
        <v>6635280</v>
      </c>
      <c r="G21" s="116"/>
      <c r="H21" s="39">
        <v>488310</v>
      </c>
      <c r="I21" s="40" t="s">
        <v>70</v>
      </c>
      <c r="J21" s="37">
        <v>41488</v>
      </c>
      <c r="K21" s="37">
        <v>41518</v>
      </c>
      <c r="L21" s="130">
        <v>41537</v>
      </c>
      <c r="M21" s="35" t="s">
        <v>234</v>
      </c>
    </row>
    <row r="22" spans="1:15">
      <c r="A22" s="61">
        <v>20</v>
      </c>
      <c r="B22" s="61"/>
      <c r="C22" s="61" t="s">
        <v>45</v>
      </c>
      <c r="D22" s="61" t="s">
        <v>52</v>
      </c>
      <c r="E22" s="61" t="s">
        <v>85</v>
      </c>
      <c r="F22" s="250" t="s">
        <v>207</v>
      </c>
      <c r="G22" s="250"/>
      <c r="H22" s="119">
        <v>645436</v>
      </c>
      <c r="I22" s="120" t="s">
        <v>70</v>
      </c>
      <c r="J22" s="133">
        <v>41456</v>
      </c>
      <c r="K22" s="133">
        <v>41486</v>
      </c>
      <c r="L22" s="203"/>
      <c r="M22" s="61" t="s">
        <v>86</v>
      </c>
    </row>
    <row r="23" spans="1:15">
      <c r="A23" s="35">
        <v>20</v>
      </c>
      <c r="B23" s="123"/>
      <c r="C23" s="35" t="s">
        <v>45</v>
      </c>
      <c r="D23" s="35" t="s">
        <v>52</v>
      </c>
      <c r="E23" s="116" t="s">
        <v>84</v>
      </c>
      <c r="F23" s="116"/>
      <c r="G23" s="116" t="s">
        <v>362</v>
      </c>
      <c r="H23" s="39">
        <v>451008</v>
      </c>
      <c r="I23" s="40" t="s">
        <v>70</v>
      </c>
      <c r="J23" s="37">
        <v>41512</v>
      </c>
      <c r="K23" s="37">
        <v>41542</v>
      </c>
      <c r="L23" s="130">
        <v>41537</v>
      </c>
      <c r="M23" s="35" t="s">
        <v>369</v>
      </c>
    </row>
    <row r="24" spans="1:15">
      <c r="A24" s="35">
        <v>21</v>
      </c>
      <c r="B24" s="123"/>
      <c r="D24" s="35" t="s">
        <v>348</v>
      </c>
      <c r="E24" s="116" t="s">
        <v>349</v>
      </c>
      <c r="F24" s="136"/>
      <c r="G24" s="136"/>
      <c r="I24" s="40"/>
      <c r="J24" s="37"/>
      <c r="K24" s="37"/>
      <c r="L24" s="130">
        <v>41536</v>
      </c>
      <c r="M24" s="35" t="s">
        <v>350</v>
      </c>
    </row>
    <row r="25" spans="1:15">
      <c r="A25" s="212">
        <v>23</v>
      </c>
      <c r="B25" s="123"/>
      <c r="C25" s="248" t="s">
        <v>381</v>
      </c>
      <c r="D25" s="35" t="s">
        <v>52</v>
      </c>
      <c r="G25" s="35" t="s">
        <v>363</v>
      </c>
      <c r="H25" s="39">
        <v>64200</v>
      </c>
      <c r="I25" s="40" t="s">
        <v>70</v>
      </c>
      <c r="J25" s="35" t="s">
        <v>241</v>
      </c>
      <c r="K25" s="40"/>
      <c r="L25" s="117">
        <v>41540</v>
      </c>
      <c r="M25" s="35" t="s">
        <v>373</v>
      </c>
    </row>
    <row r="26" spans="1:15">
      <c r="A26" s="35">
        <v>20</v>
      </c>
      <c r="B26" s="123"/>
      <c r="C26" s="35" t="s">
        <v>45</v>
      </c>
      <c r="D26" s="35" t="s">
        <v>52</v>
      </c>
      <c r="E26" s="116" t="s">
        <v>84</v>
      </c>
      <c r="F26" s="116" t="s">
        <v>131</v>
      </c>
      <c r="G26" s="116" t="s">
        <v>132</v>
      </c>
      <c r="H26" s="39">
        <v>951362</v>
      </c>
      <c r="I26" s="40" t="s">
        <v>70</v>
      </c>
      <c r="J26" s="35" t="s">
        <v>241</v>
      </c>
      <c r="L26" s="130">
        <v>41537</v>
      </c>
      <c r="M26" s="35" t="s">
        <v>133</v>
      </c>
    </row>
    <row r="27" spans="1:15">
      <c r="A27" s="35">
        <v>25</v>
      </c>
      <c r="B27" s="123"/>
      <c r="C27" s="35" t="s">
        <v>45</v>
      </c>
      <c r="D27" s="116" t="s">
        <v>52</v>
      </c>
      <c r="E27" s="116" t="s">
        <v>69</v>
      </c>
      <c r="F27" s="116">
        <v>7966110</v>
      </c>
      <c r="G27" s="116">
        <v>2128187</v>
      </c>
      <c r="H27" s="39">
        <v>60790</v>
      </c>
      <c r="I27" s="40" t="s">
        <v>70</v>
      </c>
      <c r="J27" s="37">
        <v>41487</v>
      </c>
      <c r="K27" s="37">
        <v>41517</v>
      </c>
      <c r="L27" s="130">
        <v>41542</v>
      </c>
      <c r="N27" s="42" t="s">
        <v>383</v>
      </c>
    </row>
    <row r="28" spans="1:15">
      <c r="A28" s="35">
        <v>25</v>
      </c>
      <c r="B28" s="123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21480</v>
      </c>
      <c r="I28" s="40" t="s">
        <v>70</v>
      </c>
      <c r="J28" s="37">
        <v>41487</v>
      </c>
      <c r="K28" s="37">
        <v>41517</v>
      </c>
      <c r="L28" s="130">
        <v>41542</v>
      </c>
    </row>
    <row r="29" spans="1:15">
      <c r="A29" s="35">
        <v>24</v>
      </c>
      <c r="B29" s="123"/>
      <c r="C29" s="35" t="s">
        <v>80</v>
      </c>
      <c r="D29" s="35" t="s">
        <v>80</v>
      </c>
      <c r="E29" s="116" t="s">
        <v>81</v>
      </c>
      <c r="F29" s="116" t="s">
        <v>261</v>
      </c>
      <c r="G29" s="116"/>
      <c r="H29" s="39">
        <v>273757</v>
      </c>
      <c r="I29" s="40" t="s">
        <v>67</v>
      </c>
      <c r="J29" s="37">
        <v>41460</v>
      </c>
      <c r="K29" s="37">
        <v>41490</v>
      </c>
      <c r="L29" s="130">
        <v>41541</v>
      </c>
      <c r="M29" s="35" t="s">
        <v>125</v>
      </c>
    </row>
    <row r="30" spans="1:15">
      <c r="A30" s="116">
        <v>26</v>
      </c>
      <c r="B30" s="220"/>
      <c r="C30" s="116" t="s">
        <v>339</v>
      </c>
      <c r="D30" s="116" t="s">
        <v>52</v>
      </c>
      <c r="E30" s="116" t="s">
        <v>82</v>
      </c>
      <c r="F30" s="116">
        <v>16216790</v>
      </c>
      <c r="G30" s="116">
        <v>3138933417</v>
      </c>
      <c r="H30" s="127">
        <v>118382</v>
      </c>
      <c r="I30" s="128" t="s">
        <v>70</v>
      </c>
      <c r="J30" s="129">
        <v>41527</v>
      </c>
      <c r="K30" s="129">
        <v>41556</v>
      </c>
      <c r="L30" s="130">
        <v>41543</v>
      </c>
      <c r="M30" s="116" t="s">
        <v>130</v>
      </c>
      <c r="O30" s="131"/>
    </row>
    <row r="31" spans="1:15">
      <c r="A31" s="116">
        <v>26</v>
      </c>
      <c r="B31" s="123"/>
      <c r="C31" s="35" t="s">
        <v>382</v>
      </c>
      <c r="D31" s="35" t="s">
        <v>52</v>
      </c>
      <c r="G31" s="35">
        <v>5476324</v>
      </c>
      <c r="H31" s="39">
        <v>64390</v>
      </c>
      <c r="I31" s="40" t="s">
        <v>70</v>
      </c>
      <c r="J31" s="35" t="s">
        <v>257</v>
      </c>
      <c r="K31" s="40"/>
      <c r="L31" s="117">
        <v>41543</v>
      </c>
      <c r="M31" s="35" t="s">
        <v>372</v>
      </c>
    </row>
    <row r="32" spans="1:15">
      <c r="A32" s="35">
        <v>3</v>
      </c>
      <c r="B32" s="123"/>
      <c r="C32" s="35" t="s">
        <v>45</v>
      </c>
      <c r="D32" s="116" t="s">
        <v>52</v>
      </c>
      <c r="E32" s="116" t="s">
        <v>82</v>
      </c>
      <c r="F32" s="116">
        <v>3439042</v>
      </c>
      <c r="G32" s="116" t="s">
        <v>135</v>
      </c>
      <c r="H32" s="39">
        <v>241934</v>
      </c>
      <c r="I32" s="40" t="s">
        <v>70</v>
      </c>
      <c r="J32" s="37">
        <v>41499</v>
      </c>
      <c r="K32" s="37">
        <v>41529</v>
      </c>
      <c r="L32" s="130">
        <v>41550</v>
      </c>
      <c r="M32" s="35" t="s">
        <v>136</v>
      </c>
    </row>
    <row r="33" spans="1:15">
      <c r="B33" s="123"/>
      <c r="C33" s="35" t="s">
        <v>49</v>
      </c>
      <c r="D33" s="116" t="s">
        <v>52</v>
      </c>
      <c r="E33" s="116" t="s">
        <v>82</v>
      </c>
      <c r="F33" s="116"/>
      <c r="G33" s="116"/>
      <c r="I33" s="40" t="s">
        <v>263</v>
      </c>
      <c r="L33" s="130">
        <v>41562</v>
      </c>
      <c r="M33" s="35" t="s">
        <v>128</v>
      </c>
    </row>
    <row r="34" spans="1:15">
      <c r="B34" s="123"/>
      <c r="C34" s="35" t="s">
        <v>49</v>
      </c>
      <c r="D34" s="116" t="s">
        <v>52</v>
      </c>
      <c r="E34" s="116" t="s">
        <v>62</v>
      </c>
      <c r="F34" s="116"/>
      <c r="G34" s="116"/>
      <c r="H34" s="39">
        <v>954000</v>
      </c>
      <c r="I34" s="40" t="s">
        <v>263</v>
      </c>
      <c r="L34" s="130">
        <v>41562</v>
      </c>
      <c r="M34" s="35" t="s">
        <v>129</v>
      </c>
    </row>
    <row r="35" spans="1:15">
      <c r="A35" s="35">
        <v>4</v>
      </c>
      <c r="B35" s="123"/>
      <c r="C35" s="35" t="s">
        <v>45</v>
      </c>
      <c r="D35" s="35" t="s">
        <v>52</v>
      </c>
      <c r="E35" s="116" t="s">
        <v>62</v>
      </c>
      <c r="F35" s="116">
        <v>1649519421</v>
      </c>
      <c r="G35" s="116">
        <v>3202339219</v>
      </c>
      <c r="H35" s="39">
        <v>78858</v>
      </c>
      <c r="I35" s="40" t="s">
        <v>65</v>
      </c>
      <c r="J35" s="37">
        <v>41506</v>
      </c>
      <c r="K35" s="37">
        <v>41536</v>
      </c>
      <c r="L35" s="130">
        <v>41550</v>
      </c>
      <c r="M35" s="35" t="s">
        <v>115</v>
      </c>
    </row>
    <row r="36" spans="1:15">
      <c r="A36" s="35">
        <v>1</v>
      </c>
      <c r="B36" s="123"/>
      <c r="C36" s="35" t="s">
        <v>45</v>
      </c>
      <c r="D36" s="35" t="s">
        <v>52</v>
      </c>
      <c r="E36" s="116" t="s">
        <v>66</v>
      </c>
      <c r="F36" s="116">
        <v>2339801</v>
      </c>
      <c r="G36" s="116"/>
      <c r="H36" s="39">
        <v>52420</v>
      </c>
      <c r="I36" s="40" t="s">
        <v>330</v>
      </c>
      <c r="J36" s="36">
        <v>41501</v>
      </c>
      <c r="K36" s="36">
        <v>41531</v>
      </c>
      <c r="L36" s="130">
        <v>41548</v>
      </c>
    </row>
    <row r="37" spans="1:15">
      <c r="A37" s="35">
        <v>2</v>
      </c>
      <c r="B37" s="123"/>
      <c r="C37" s="35" t="s">
        <v>45</v>
      </c>
      <c r="D37" s="35" t="s">
        <v>52</v>
      </c>
      <c r="E37" s="116" t="s">
        <v>68</v>
      </c>
      <c r="F37" s="132" t="s">
        <v>110</v>
      </c>
      <c r="G37" s="116"/>
      <c r="H37" s="39">
        <v>432320</v>
      </c>
      <c r="I37" s="40" t="s">
        <v>109</v>
      </c>
      <c r="J37" s="37">
        <v>41508</v>
      </c>
      <c r="K37" s="37">
        <v>41537</v>
      </c>
      <c r="L37" s="130">
        <v>41549</v>
      </c>
    </row>
    <row r="38" spans="1:15">
      <c r="A38" s="35">
        <v>3</v>
      </c>
      <c r="B38" s="123"/>
      <c r="C38" s="35" t="s">
        <v>45</v>
      </c>
      <c r="D38" s="35" t="s">
        <v>52</v>
      </c>
      <c r="E38" s="116" t="s">
        <v>82</v>
      </c>
      <c r="F38" s="116">
        <v>14107165</v>
      </c>
      <c r="G38" s="116">
        <v>3175124315</v>
      </c>
      <c r="H38" s="39">
        <v>25900</v>
      </c>
      <c r="I38" s="40" t="s">
        <v>70</v>
      </c>
      <c r="J38" s="37">
        <v>41534</v>
      </c>
      <c r="K38" s="37">
        <v>41563</v>
      </c>
      <c r="L38" s="130">
        <v>41550</v>
      </c>
      <c r="M38" s="35" t="s">
        <v>118</v>
      </c>
    </row>
    <row r="39" spans="1:15">
      <c r="A39" s="35">
        <v>5</v>
      </c>
      <c r="B39" s="123"/>
      <c r="C39" s="35" t="s">
        <v>45</v>
      </c>
      <c r="D39" s="35" t="s">
        <v>52</v>
      </c>
      <c r="E39" s="116" t="s">
        <v>71</v>
      </c>
      <c r="F39" s="116">
        <v>8040856503</v>
      </c>
      <c r="G39" s="116"/>
      <c r="H39" s="39">
        <v>11400</v>
      </c>
      <c r="I39" s="40" t="s">
        <v>239</v>
      </c>
      <c r="J39" s="178" t="s">
        <v>146</v>
      </c>
      <c r="K39" s="179">
        <v>41537</v>
      </c>
      <c r="L39" s="130">
        <v>41551</v>
      </c>
    </row>
    <row r="41" spans="1:15">
      <c r="E41" s="116"/>
      <c r="F41" s="116"/>
      <c r="G41" s="116"/>
      <c r="I41" s="140"/>
      <c r="L41" s="249"/>
    </row>
    <row r="42" spans="1:15">
      <c r="E42" s="116"/>
      <c r="F42" s="116"/>
      <c r="G42" s="116"/>
      <c r="I42" s="140"/>
      <c r="L42" s="249"/>
    </row>
    <row r="43" spans="1:15">
      <c r="A43" s="61">
        <v>16</v>
      </c>
      <c r="B43" s="61"/>
      <c r="C43" s="61" t="s">
        <v>80</v>
      </c>
      <c r="D43" s="61" t="s">
        <v>80</v>
      </c>
      <c r="E43" s="61" t="s">
        <v>81</v>
      </c>
      <c r="F43" s="61" t="s">
        <v>312</v>
      </c>
      <c r="G43" s="61"/>
      <c r="H43" s="119">
        <v>181800</v>
      </c>
      <c r="I43" s="120" t="s">
        <v>67</v>
      </c>
      <c r="J43" s="61" t="s">
        <v>222</v>
      </c>
      <c r="K43" s="61"/>
      <c r="L43" s="203"/>
      <c r="M43" s="61" t="s">
        <v>313</v>
      </c>
    </row>
    <row r="44" spans="1:15">
      <c r="A44" s="35" t="s">
        <v>317</v>
      </c>
      <c r="C44" s="35">
        <v>9001616423</v>
      </c>
      <c r="D44" s="35">
        <v>478675</v>
      </c>
      <c r="E44" s="116"/>
      <c r="F44" s="116"/>
      <c r="G44" s="116"/>
    </row>
    <row r="45" spans="1:15">
      <c r="C45" s="35" t="s">
        <v>370</v>
      </c>
      <c r="E45" s="116" t="s">
        <v>374</v>
      </c>
      <c r="F45" s="116"/>
      <c r="G45" s="116"/>
    </row>
    <row r="46" spans="1:15">
      <c r="E46" s="116"/>
      <c r="F46" s="116"/>
      <c r="G46" s="116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  <row r="118" spans="1:15" s="39" customFormat="1">
      <c r="A118" s="35"/>
      <c r="B118" s="116"/>
      <c r="C118" s="35"/>
      <c r="D118" s="35"/>
      <c r="E118" s="116"/>
      <c r="F118" s="116"/>
      <c r="G118" s="116"/>
      <c r="I118" s="35"/>
      <c r="J118" s="35"/>
      <c r="K118" s="35"/>
      <c r="L118" s="35"/>
      <c r="M118" s="35"/>
      <c r="N118" s="42"/>
      <c r="O118" s="118"/>
    </row>
    <row r="119" spans="1:15" s="39" customFormat="1">
      <c r="A119" s="35"/>
      <c r="B119" s="116"/>
      <c r="C119" s="35"/>
      <c r="D119" s="35"/>
      <c r="E119" s="116"/>
      <c r="F119" s="116"/>
      <c r="G119" s="116"/>
      <c r="I119" s="35"/>
      <c r="J119" s="35"/>
      <c r="K119" s="35"/>
      <c r="L119" s="35"/>
      <c r="M119" s="35"/>
      <c r="N119" s="42"/>
      <c r="O11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dimension ref="A1:O117"/>
  <sheetViews>
    <sheetView workbookViewId="0">
      <pane ySplit="1" topLeftCell="A2" activePane="bottomLeft" state="frozen"/>
      <selection pane="bottomLeft" activeCell="L33" sqref="L3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51"/>
      <c r="K2" s="251"/>
      <c r="L2" s="221">
        <v>41548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51"/>
      <c r="K3" s="251"/>
      <c r="L3" s="221">
        <v>41548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51"/>
      <c r="K4" s="251"/>
      <c r="L4" s="221">
        <v>41548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41548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41548</v>
      </c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197">
        <v>41548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41554</v>
      </c>
      <c r="M8" s="35" t="s">
        <v>61</v>
      </c>
    </row>
    <row r="9" spans="1:15">
      <c r="A9" s="35">
        <v>7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4147358</v>
      </c>
      <c r="I9" s="40" t="s">
        <v>65</v>
      </c>
      <c r="J9" s="37">
        <v>41508</v>
      </c>
      <c r="K9" s="37">
        <v>41538</v>
      </c>
      <c r="L9" s="130">
        <v>41554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124000</v>
      </c>
      <c r="I10" s="40" t="s">
        <v>62</v>
      </c>
      <c r="K10" s="37">
        <v>41472</v>
      </c>
      <c r="L10" s="130">
        <v>41557</v>
      </c>
      <c r="M10" s="35" t="s">
        <v>58</v>
      </c>
    </row>
    <row r="11" spans="1:15">
      <c r="A11" s="125">
        <v>9</v>
      </c>
      <c r="B11" s="123"/>
      <c r="C11" s="35" t="s">
        <v>53</v>
      </c>
      <c r="D11" s="35" t="s">
        <v>52</v>
      </c>
      <c r="E11" s="116" t="s">
        <v>54</v>
      </c>
      <c r="F11" s="116" t="s">
        <v>114</v>
      </c>
      <c r="G11" s="116"/>
      <c r="H11" s="39">
        <v>786500</v>
      </c>
      <c r="I11" s="126" t="s">
        <v>79</v>
      </c>
      <c r="J11" s="35" t="s">
        <v>273</v>
      </c>
      <c r="K11" s="125"/>
      <c r="L11" s="196">
        <v>41571</v>
      </c>
      <c r="M11" s="125" t="s">
        <v>60</v>
      </c>
    </row>
    <row r="12" spans="1:15">
      <c r="A12" s="35">
        <v>10</v>
      </c>
      <c r="B12" s="123"/>
      <c r="C12" s="35" t="s">
        <v>45</v>
      </c>
      <c r="D12" s="35" t="s">
        <v>52</v>
      </c>
      <c r="E12" s="116" t="s">
        <v>82</v>
      </c>
      <c r="F12" s="116">
        <v>11648673</v>
      </c>
      <c r="G12" s="116"/>
      <c r="H12" s="39">
        <v>25803</v>
      </c>
      <c r="I12" s="40" t="s">
        <v>70</v>
      </c>
      <c r="J12" s="37">
        <v>41541</v>
      </c>
      <c r="K12" s="37">
        <v>41570</v>
      </c>
      <c r="L12" s="130">
        <v>41557</v>
      </c>
      <c r="M12" s="35" t="s">
        <v>117</v>
      </c>
    </row>
    <row r="13" spans="1:15">
      <c r="A13" s="35">
        <v>10</v>
      </c>
      <c r="B13" s="123"/>
      <c r="C13" s="35" t="s">
        <v>46</v>
      </c>
      <c r="D13" s="35" t="s">
        <v>52</v>
      </c>
      <c r="E13" s="116" t="s">
        <v>82</v>
      </c>
      <c r="F13" s="116">
        <v>10859980</v>
      </c>
      <c r="G13" s="116"/>
      <c r="H13" s="39">
        <v>881688</v>
      </c>
      <c r="I13" s="40" t="s">
        <v>70</v>
      </c>
      <c r="J13" s="37">
        <v>41510</v>
      </c>
      <c r="K13" s="37">
        <v>41540</v>
      </c>
      <c r="L13" s="130">
        <v>41557</v>
      </c>
      <c r="M13" s="35" t="s">
        <v>148</v>
      </c>
    </row>
    <row r="14" spans="1:15">
      <c r="A14" s="61">
        <v>16</v>
      </c>
      <c r="C14" s="61" t="s">
        <v>46</v>
      </c>
      <c r="D14" s="61" t="s">
        <v>52</v>
      </c>
      <c r="E14" s="61" t="s">
        <v>82</v>
      </c>
      <c r="F14" s="61">
        <v>9282720</v>
      </c>
      <c r="G14" s="61"/>
      <c r="H14" s="119">
        <v>27702</v>
      </c>
      <c r="I14" s="120" t="s">
        <v>70</v>
      </c>
      <c r="J14" s="133">
        <v>41482</v>
      </c>
      <c r="K14" s="133">
        <v>41512</v>
      </c>
      <c r="L14" s="203"/>
      <c r="M14" s="61" t="s">
        <v>233</v>
      </c>
    </row>
    <row r="15" spans="1:15">
      <c r="A15" s="35">
        <v>15</v>
      </c>
      <c r="B15" s="123"/>
      <c r="C15" s="116" t="s">
        <v>46</v>
      </c>
      <c r="D15" s="116" t="s">
        <v>52</v>
      </c>
      <c r="E15" s="116" t="s">
        <v>82</v>
      </c>
      <c r="F15" s="116">
        <v>7705686</v>
      </c>
      <c r="G15" s="116"/>
      <c r="H15" s="127">
        <v>307399</v>
      </c>
      <c r="I15" s="128" t="s">
        <v>70</v>
      </c>
      <c r="J15" s="129">
        <v>41513</v>
      </c>
      <c r="K15" s="129">
        <v>41543</v>
      </c>
      <c r="L15" s="130">
        <v>41563</v>
      </c>
      <c r="M15" s="116" t="s">
        <v>364</v>
      </c>
    </row>
    <row r="16" spans="1:15">
      <c r="A16" s="35">
        <v>16</v>
      </c>
      <c r="B16" s="202"/>
      <c r="C16" s="35" t="s">
        <v>45</v>
      </c>
      <c r="D16" s="35" t="s">
        <v>52</v>
      </c>
      <c r="E16" s="116" t="s">
        <v>235</v>
      </c>
      <c r="F16" s="116">
        <v>41362146</v>
      </c>
      <c r="G16" s="116"/>
      <c r="H16" s="39">
        <v>24100</v>
      </c>
      <c r="I16" s="40" t="s">
        <v>70</v>
      </c>
      <c r="J16" s="37">
        <v>41549</v>
      </c>
      <c r="K16" s="37">
        <v>41579</v>
      </c>
      <c r="L16" s="130">
        <v>41562</v>
      </c>
      <c r="M16" s="35" t="s">
        <v>385</v>
      </c>
    </row>
    <row r="17" spans="1:15">
      <c r="A17" s="212">
        <v>15</v>
      </c>
      <c r="B17" s="123"/>
      <c r="C17" s="248" t="s">
        <v>370</v>
      </c>
      <c r="D17" s="35" t="s">
        <v>52</v>
      </c>
      <c r="E17" s="116"/>
      <c r="F17" s="243" t="s">
        <v>371</v>
      </c>
      <c r="G17" s="116"/>
      <c r="H17" s="39">
        <v>-4230</v>
      </c>
      <c r="I17" s="40" t="s">
        <v>109</v>
      </c>
      <c r="J17" s="37">
        <v>41521</v>
      </c>
      <c r="K17" s="37">
        <v>41550</v>
      </c>
      <c r="L17" s="130"/>
    </row>
    <row r="18" spans="1:15">
      <c r="A18" s="35">
        <v>23</v>
      </c>
      <c r="B18" s="202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290800</v>
      </c>
      <c r="I18" s="40" t="s">
        <v>109</v>
      </c>
      <c r="J18" s="37">
        <v>41469</v>
      </c>
      <c r="K18" s="37">
        <v>41529</v>
      </c>
      <c r="L18" s="130">
        <v>41570</v>
      </c>
    </row>
    <row r="19" spans="1:15">
      <c r="A19" s="35">
        <v>18</v>
      </c>
      <c r="B19" s="200"/>
      <c r="C19" s="248" t="s">
        <v>370</v>
      </c>
      <c r="D19" s="35" t="s">
        <v>52</v>
      </c>
      <c r="E19" s="116" t="s">
        <v>88</v>
      </c>
      <c r="F19" s="116">
        <v>10001727</v>
      </c>
      <c r="G19" s="116"/>
      <c r="H19" s="39">
        <v>51000</v>
      </c>
      <c r="I19" s="40" t="s">
        <v>109</v>
      </c>
      <c r="J19" s="37">
        <v>41444</v>
      </c>
      <c r="K19" s="37">
        <v>41502</v>
      </c>
      <c r="L19" s="130"/>
    </row>
    <row r="20" spans="1:15">
      <c r="A20" s="35">
        <v>21</v>
      </c>
      <c r="B20" s="123"/>
      <c r="C20" s="35" t="s">
        <v>46</v>
      </c>
      <c r="D20" s="35" t="s">
        <v>52</v>
      </c>
      <c r="E20" s="116" t="s">
        <v>82</v>
      </c>
      <c r="F20" s="116">
        <v>6635280</v>
      </c>
      <c r="G20" s="116"/>
      <c r="H20" s="39">
        <v>479470</v>
      </c>
      <c r="I20" s="40" t="s">
        <v>70</v>
      </c>
      <c r="J20" s="37">
        <v>41519</v>
      </c>
      <c r="K20" s="37">
        <v>41548</v>
      </c>
      <c r="L20" s="130">
        <v>41568</v>
      </c>
      <c r="M20" s="35" t="s">
        <v>234</v>
      </c>
    </row>
    <row r="21" spans="1:15">
      <c r="A21" s="61">
        <v>20</v>
      </c>
      <c r="C21" s="61" t="s">
        <v>45</v>
      </c>
      <c r="D21" s="61" t="s">
        <v>52</v>
      </c>
      <c r="E21" s="61" t="s">
        <v>85</v>
      </c>
      <c r="F21" s="250" t="s">
        <v>207</v>
      </c>
      <c r="G21" s="250"/>
      <c r="H21" s="119">
        <v>645436</v>
      </c>
      <c r="I21" s="120" t="s">
        <v>70</v>
      </c>
      <c r="J21" s="133">
        <v>41456</v>
      </c>
      <c r="K21" s="133">
        <v>41486</v>
      </c>
      <c r="L21" s="203"/>
      <c r="M21" s="61" t="s">
        <v>86</v>
      </c>
    </row>
    <row r="22" spans="1:15">
      <c r="A22" s="35">
        <v>23</v>
      </c>
      <c r="B22" s="123"/>
      <c r="C22" s="35" t="s">
        <v>45</v>
      </c>
      <c r="D22" s="35" t="s">
        <v>52</v>
      </c>
      <c r="E22" s="116" t="s">
        <v>84</v>
      </c>
      <c r="F22" s="116"/>
      <c r="G22" s="116" t="s">
        <v>362</v>
      </c>
      <c r="H22" s="39">
        <v>451008</v>
      </c>
      <c r="I22" s="40" t="s">
        <v>70</v>
      </c>
      <c r="J22" s="37">
        <v>41512</v>
      </c>
      <c r="K22" s="37">
        <v>41542</v>
      </c>
      <c r="L22" s="130">
        <v>41570</v>
      </c>
      <c r="M22" s="35" t="s">
        <v>369</v>
      </c>
    </row>
    <row r="23" spans="1:15">
      <c r="A23" s="35">
        <v>21</v>
      </c>
      <c r="B23" s="123"/>
      <c r="D23" s="35" t="s">
        <v>348</v>
      </c>
      <c r="E23" s="116" t="s">
        <v>349</v>
      </c>
      <c r="F23" s="136"/>
      <c r="G23" s="136"/>
      <c r="I23" s="40"/>
      <c r="J23" s="37"/>
      <c r="K23" s="37"/>
      <c r="L23" s="130">
        <v>41565</v>
      </c>
      <c r="M23" s="35" t="s">
        <v>350</v>
      </c>
    </row>
    <row r="24" spans="1:15">
      <c r="A24" s="212">
        <v>22</v>
      </c>
      <c r="B24" s="123"/>
      <c r="C24" s="248" t="s">
        <v>381</v>
      </c>
      <c r="D24" s="35" t="s">
        <v>52</v>
      </c>
      <c r="G24" s="35" t="s">
        <v>363</v>
      </c>
      <c r="H24" s="39">
        <v>62700</v>
      </c>
      <c r="I24" s="40" t="s">
        <v>70</v>
      </c>
      <c r="J24" s="35" t="s">
        <v>273</v>
      </c>
      <c r="K24" s="40"/>
      <c r="L24" s="117">
        <v>41568</v>
      </c>
      <c r="M24" s="35" t="s">
        <v>373</v>
      </c>
    </row>
    <row r="25" spans="1:15">
      <c r="A25" s="35">
        <v>24</v>
      </c>
      <c r="B25" s="123"/>
      <c r="C25" s="35" t="s">
        <v>45</v>
      </c>
      <c r="D25" s="35" t="s">
        <v>52</v>
      </c>
      <c r="E25" s="116" t="s">
        <v>84</v>
      </c>
      <c r="F25" s="116" t="s">
        <v>131</v>
      </c>
      <c r="G25" s="116" t="s">
        <v>132</v>
      </c>
      <c r="H25" s="39">
        <v>475681</v>
      </c>
      <c r="I25" s="40" t="s">
        <v>70</v>
      </c>
      <c r="J25" s="35" t="s">
        <v>257</v>
      </c>
      <c r="L25" s="130">
        <v>41570</v>
      </c>
      <c r="M25" s="35" t="s">
        <v>133</v>
      </c>
    </row>
    <row r="26" spans="1:15">
      <c r="A26" s="35">
        <v>25</v>
      </c>
      <c r="B26" s="123"/>
      <c r="C26" s="35" t="s">
        <v>45</v>
      </c>
      <c r="D26" s="116" t="s">
        <v>52</v>
      </c>
      <c r="E26" s="116" t="s">
        <v>69</v>
      </c>
      <c r="F26" s="116">
        <v>7966110</v>
      </c>
      <c r="G26" s="116">
        <v>2128187</v>
      </c>
      <c r="H26" s="39">
        <v>48630</v>
      </c>
      <c r="I26" s="40" t="s">
        <v>70</v>
      </c>
      <c r="J26" s="37">
        <v>41518</v>
      </c>
      <c r="K26" s="37">
        <v>41547</v>
      </c>
      <c r="L26" s="130">
        <v>41568</v>
      </c>
      <c r="M26" s="61" t="s">
        <v>387</v>
      </c>
      <c r="N26" s="42" t="s">
        <v>383</v>
      </c>
    </row>
    <row r="27" spans="1:15">
      <c r="A27" s="35">
        <v>25</v>
      </c>
      <c r="B27" s="123"/>
      <c r="C27" s="35" t="s">
        <v>45</v>
      </c>
      <c r="D27" s="35" t="s">
        <v>52</v>
      </c>
      <c r="E27" s="116" t="s">
        <v>69</v>
      </c>
      <c r="F27" s="116">
        <v>1321278</v>
      </c>
      <c r="G27" s="116">
        <v>2112433</v>
      </c>
      <c r="H27" s="39">
        <v>21480</v>
      </c>
      <c r="I27" s="40" t="s">
        <v>70</v>
      </c>
      <c r="J27" s="37">
        <v>41518</v>
      </c>
      <c r="K27" s="37">
        <v>41547</v>
      </c>
      <c r="L27" s="130">
        <v>41568</v>
      </c>
    </row>
    <row r="28" spans="1:15">
      <c r="A28" s="116">
        <v>28</v>
      </c>
      <c r="B28" s="220"/>
      <c r="C28" s="116" t="s">
        <v>339</v>
      </c>
      <c r="D28" s="116" t="s">
        <v>52</v>
      </c>
      <c r="E28" s="116" t="s">
        <v>82</v>
      </c>
      <c r="F28" s="116">
        <v>16216790</v>
      </c>
      <c r="G28" s="116">
        <v>3138933417</v>
      </c>
      <c r="H28" s="127">
        <v>118444</v>
      </c>
      <c r="I28" s="128" t="s">
        <v>70</v>
      </c>
      <c r="J28" s="129">
        <v>41557</v>
      </c>
      <c r="K28" s="129">
        <v>41587</v>
      </c>
      <c r="L28" s="130">
        <v>41568</v>
      </c>
      <c r="M28" s="116" t="s">
        <v>130</v>
      </c>
      <c r="O28" s="131"/>
    </row>
    <row r="29" spans="1:15">
      <c r="A29" s="116">
        <v>25</v>
      </c>
      <c r="B29" s="123"/>
      <c r="C29" s="35" t="s">
        <v>382</v>
      </c>
      <c r="D29" s="35" t="s">
        <v>52</v>
      </c>
      <c r="G29" s="35">
        <v>5476324</v>
      </c>
      <c r="H29" s="39">
        <v>72640</v>
      </c>
      <c r="I29" s="40" t="s">
        <v>70</v>
      </c>
      <c r="J29" s="35" t="s">
        <v>273</v>
      </c>
      <c r="K29" s="40"/>
      <c r="L29" s="117">
        <v>41572</v>
      </c>
      <c r="M29" s="35" t="s">
        <v>372</v>
      </c>
    </row>
    <row r="30" spans="1:15">
      <c r="A30" s="35">
        <v>30</v>
      </c>
      <c r="B30" s="123"/>
      <c r="C30" s="35" t="s">
        <v>45</v>
      </c>
      <c r="D30" s="116" t="s">
        <v>52</v>
      </c>
      <c r="E30" s="116" t="s">
        <v>82</v>
      </c>
      <c r="F30" s="116">
        <v>3439042</v>
      </c>
      <c r="G30" s="116" t="s">
        <v>135</v>
      </c>
      <c r="H30" s="39">
        <v>230007</v>
      </c>
      <c r="I30" s="40" t="s">
        <v>70</v>
      </c>
      <c r="J30" s="37">
        <v>41530</v>
      </c>
      <c r="K30" s="37">
        <v>41559</v>
      </c>
      <c r="L30" s="130">
        <v>41577</v>
      </c>
      <c r="M30" s="35" t="s">
        <v>136</v>
      </c>
    </row>
    <row r="31" spans="1:15">
      <c r="B31" s="123"/>
      <c r="C31" s="35" t="s">
        <v>49</v>
      </c>
      <c r="D31" s="116" t="s">
        <v>52</v>
      </c>
      <c r="E31" s="116" t="s">
        <v>82</v>
      </c>
      <c r="F31" s="116"/>
      <c r="G31" s="116"/>
      <c r="I31" s="40" t="s">
        <v>263</v>
      </c>
      <c r="L31" s="130">
        <v>41585</v>
      </c>
      <c r="M31" s="35" t="s">
        <v>128</v>
      </c>
    </row>
    <row r="32" spans="1:15">
      <c r="B32" s="123"/>
      <c r="C32" s="35" t="s">
        <v>49</v>
      </c>
      <c r="D32" s="116" t="s">
        <v>52</v>
      </c>
      <c r="E32" s="116" t="s">
        <v>62</v>
      </c>
      <c r="F32" s="116"/>
      <c r="G32" s="116"/>
      <c r="H32" s="39">
        <v>954000</v>
      </c>
      <c r="I32" s="40" t="s">
        <v>263</v>
      </c>
      <c r="L32" s="130">
        <v>41585</v>
      </c>
      <c r="M32" s="35" t="s">
        <v>129</v>
      </c>
    </row>
    <row r="33" spans="1:15">
      <c r="A33" s="35">
        <v>6</v>
      </c>
      <c r="B33" s="123"/>
      <c r="C33" s="35" t="s">
        <v>45</v>
      </c>
      <c r="D33" s="35" t="s">
        <v>52</v>
      </c>
      <c r="E33" s="116" t="s">
        <v>62</v>
      </c>
      <c r="F33" s="116">
        <v>1649519421</v>
      </c>
      <c r="G33" s="116">
        <v>3202339219</v>
      </c>
      <c r="H33" s="39">
        <v>80335</v>
      </c>
      <c r="I33" s="40" t="s">
        <v>65</v>
      </c>
      <c r="J33" s="37">
        <v>41537</v>
      </c>
      <c r="K33" s="37">
        <v>41566</v>
      </c>
      <c r="L33" s="130">
        <v>41585</v>
      </c>
      <c r="M33" s="35" t="s">
        <v>115</v>
      </c>
    </row>
    <row r="34" spans="1:15">
      <c r="A34" s="35">
        <v>31</v>
      </c>
      <c r="B34" s="123"/>
      <c r="C34" s="35" t="s">
        <v>45</v>
      </c>
      <c r="D34" s="35" t="s">
        <v>52</v>
      </c>
      <c r="E34" s="116" t="s">
        <v>66</v>
      </c>
      <c r="F34" s="116">
        <v>2339801</v>
      </c>
      <c r="G34" s="116"/>
      <c r="H34" s="39">
        <v>53360</v>
      </c>
      <c r="I34" s="40" t="s">
        <v>330</v>
      </c>
      <c r="J34" s="36">
        <v>41531</v>
      </c>
      <c r="K34" s="36">
        <v>41562</v>
      </c>
      <c r="L34" s="130">
        <v>41578</v>
      </c>
    </row>
    <row r="35" spans="1:15">
      <c r="A35" s="35">
        <v>31</v>
      </c>
      <c r="B35" s="123"/>
      <c r="C35" s="35" t="s">
        <v>45</v>
      </c>
      <c r="D35" s="35" t="s">
        <v>52</v>
      </c>
      <c r="E35" s="116" t="s">
        <v>68</v>
      </c>
      <c r="F35" s="132" t="s">
        <v>110</v>
      </c>
      <c r="G35" s="116"/>
      <c r="H35" s="39">
        <v>479330</v>
      </c>
      <c r="I35" s="40" t="s">
        <v>109</v>
      </c>
      <c r="J35" s="37">
        <v>41537</v>
      </c>
      <c r="K35" s="37">
        <v>41569</v>
      </c>
      <c r="L35" s="130">
        <v>41578</v>
      </c>
    </row>
    <row r="36" spans="1:15">
      <c r="A36" s="35">
        <v>5</v>
      </c>
      <c r="B36" s="123"/>
      <c r="C36" s="35" t="s">
        <v>45</v>
      </c>
      <c r="D36" s="35" t="s">
        <v>52</v>
      </c>
      <c r="E36" s="116" t="s">
        <v>82</v>
      </c>
      <c r="F36" s="116">
        <v>14107165</v>
      </c>
      <c r="G36" s="116">
        <v>3175124315</v>
      </c>
      <c r="H36" s="39">
        <v>25900</v>
      </c>
      <c r="I36" s="40" t="s">
        <v>70</v>
      </c>
      <c r="J36" s="37">
        <v>41557</v>
      </c>
      <c r="K36" s="37">
        <v>41594</v>
      </c>
      <c r="L36" s="130">
        <v>41583</v>
      </c>
      <c r="M36" s="35" t="s">
        <v>118</v>
      </c>
    </row>
    <row r="37" spans="1:15">
      <c r="A37" s="35">
        <v>5</v>
      </c>
      <c r="B37" s="123"/>
      <c r="C37" s="35" t="s">
        <v>45</v>
      </c>
      <c r="D37" s="35" t="s">
        <v>52</v>
      </c>
      <c r="E37" s="116" t="s">
        <v>71</v>
      </c>
      <c r="F37" s="116">
        <v>8040856503</v>
      </c>
      <c r="G37" s="116"/>
      <c r="H37" s="39">
        <v>461797</v>
      </c>
      <c r="I37" s="40" t="s">
        <v>239</v>
      </c>
      <c r="J37" s="178" t="s">
        <v>146</v>
      </c>
      <c r="K37" s="179">
        <v>41567</v>
      </c>
      <c r="L37" s="130">
        <v>41583</v>
      </c>
    </row>
    <row r="38" spans="1:15">
      <c r="A38" s="35">
        <v>5</v>
      </c>
      <c r="B38" s="123"/>
      <c r="C38" s="248" t="s">
        <v>388</v>
      </c>
      <c r="D38" s="35" t="s">
        <v>52</v>
      </c>
      <c r="F38" s="35" t="s">
        <v>389</v>
      </c>
      <c r="H38" s="39">
        <v>33110</v>
      </c>
      <c r="I38" s="40" t="s">
        <v>109</v>
      </c>
      <c r="J38" s="37">
        <v>41543</v>
      </c>
      <c r="K38" s="37">
        <v>41572</v>
      </c>
      <c r="L38" s="253">
        <v>41583</v>
      </c>
      <c r="M38" s="178"/>
    </row>
    <row r="39" spans="1:15">
      <c r="E39" s="116"/>
      <c r="F39" s="116"/>
      <c r="G39" s="116"/>
      <c r="I39" s="140"/>
      <c r="L39" s="249"/>
    </row>
    <row r="40" spans="1:15">
      <c r="E40" s="116"/>
      <c r="F40" s="116"/>
      <c r="G40" s="116"/>
      <c r="I40" s="140"/>
      <c r="L40" s="249"/>
    </row>
    <row r="41" spans="1:15">
      <c r="A41" s="61">
        <v>16</v>
      </c>
      <c r="B41" s="61"/>
      <c r="C41" s="61" t="s">
        <v>80</v>
      </c>
      <c r="D41" s="61" t="s">
        <v>80</v>
      </c>
      <c r="E41" s="61" t="s">
        <v>81</v>
      </c>
      <c r="F41" s="61" t="s">
        <v>312</v>
      </c>
      <c r="G41" s="61"/>
      <c r="H41" s="119">
        <v>181800</v>
      </c>
      <c r="I41" s="120" t="s">
        <v>67</v>
      </c>
      <c r="J41" s="61" t="s">
        <v>222</v>
      </c>
      <c r="K41" s="61"/>
      <c r="L41" s="203"/>
      <c r="M41" s="61" t="s">
        <v>313</v>
      </c>
    </row>
    <row r="42" spans="1:15">
      <c r="A42" s="35" t="s">
        <v>317</v>
      </c>
      <c r="C42" s="35">
        <v>9001616423</v>
      </c>
      <c r="D42" s="35">
        <v>478675</v>
      </c>
      <c r="E42" s="116"/>
      <c r="F42" s="116"/>
      <c r="G42" s="116"/>
    </row>
    <row r="43" spans="1:15">
      <c r="C43" s="35" t="s">
        <v>370</v>
      </c>
      <c r="E43" s="116" t="s">
        <v>374</v>
      </c>
      <c r="F43" s="116"/>
      <c r="G43" s="116"/>
    </row>
    <row r="44" spans="1:15">
      <c r="E44" s="116"/>
      <c r="F44" s="116"/>
      <c r="G44" s="116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  <row r="115" spans="1:15" s="39" customFormat="1">
      <c r="A115" s="35"/>
      <c r="B115" s="116"/>
      <c r="C115" s="35"/>
      <c r="D115" s="35"/>
      <c r="E115" s="116"/>
      <c r="F115" s="116"/>
      <c r="G115" s="116"/>
      <c r="I115" s="35"/>
      <c r="J115" s="35"/>
      <c r="K115" s="35"/>
      <c r="L115" s="35"/>
      <c r="M115" s="35"/>
      <c r="N115" s="42"/>
      <c r="O115" s="118"/>
    </row>
    <row r="116" spans="1:15" s="39" customFormat="1">
      <c r="A116" s="35"/>
      <c r="B116" s="116"/>
      <c r="C116" s="35"/>
      <c r="D116" s="35"/>
      <c r="E116" s="116"/>
      <c r="F116" s="116"/>
      <c r="G116" s="116"/>
      <c r="I116" s="35"/>
      <c r="J116" s="35"/>
      <c r="K116" s="35"/>
      <c r="L116" s="35"/>
      <c r="M116" s="35"/>
      <c r="N116" s="42"/>
      <c r="O116" s="118"/>
    </row>
    <row r="117" spans="1:15" s="39" customFormat="1">
      <c r="A117" s="35"/>
      <c r="B117" s="116"/>
      <c r="C117" s="35"/>
      <c r="D117" s="35"/>
      <c r="E117" s="116"/>
      <c r="F117" s="116"/>
      <c r="G117" s="116"/>
      <c r="I117" s="35"/>
      <c r="J117" s="35"/>
      <c r="K117" s="35"/>
      <c r="L117" s="35"/>
      <c r="M117" s="35"/>
      <c r="N117" s="42"/>
      <c r="O117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dimension ref="A1:O114"/>
  <sheetViews>
    <sheetView workbookViewId="0">
      <pane ySplit="1" topLeftCell="A2" activePane="bottomLeft" state="frozen"/>
      <selection pane="bottomLeft" activeCell="G26" sqref="G2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52"/>
      <c r="K2" s="252"/>
      <c r="L2" s="221">
        <v>41579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52"/>
      <c r="K3" s="252"/>
      <c r="L3" s="221">
        <v>41579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52"/>
      <c r="K4" s="252"/>
      <c r="L4" s="221">
        <v>41579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41579</v>
      </c>
      <c r="M5" s="116" t="s">
        <v>77</v>
      </c>
      <c r="N5" s="201"/>
      <c r="O5" s="131"/>
    </row>
    <row r="6" spans="1:15">
      <c r="A6" s="35">
        <v>1</v>
      </c>
      <c r="B6" s="183"/>
      <c r="D6" s="35" t="s">
        <v>73</v>
      </c>
      <c r="E6" s="35" t="s">
        <v>75</v>
      </c>
      <c r="I6" s="40"/>
      <c r="L6" s="221"/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197">
        <v>41579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41584</v>
      </c>
      <c r="M8" s="35" t="s">
        <v>61</v>
      </c>
    </row>
    <row r="9" spans="1:15">
      <c r="A9" s="35">
        <v>7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4153608</v>
      </c>
      <c r="I9" s="40" t="s">
        <v>65</v>
      </c>
      <c r="J9" s="37">
        <v>41539</v>
      </c>
      <c r="K9" s="37">
        <v>41568</v>
      </c>
      <c r="L9" s="130">
        <v>41585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124000</v>
      </c>
      <c r="I10" s="40" t="s">
        <v>62</v>
      </c>
      <c r="K10" s="37">
        <v>41472</v>
      </c>
      <c r="L10" s="130">
        <v>41586</v>
      </c>
      <c r="M10" s="35" t="s">
        <v>58</v>
      </c>
    </row>
    <row r="11" spans="1:15">
      <c r="A11" s="125">
        <v>8</v>
      </c>
      <c r="B11" s="123"/>
      <c r="C11" s="35" t="s">
        <v>53</v>
      </c>
      <c r="D11" s="35" t="s">
        <v>52</v>
      </c>
      <c r="E11" s="116" t="s">
        <v>54</v>
      </c>
      <c r="F11" s="116" t="s">
        <v>114</v>
      </c>
      <c r="G11" s="116"/>
      <c r="H11" s="39">
        <v>810500</v>
      </c>
      <c r="I11" s="126" t="s">
        <v>79</v>
      </c>
      <c r="J11" s="35" t="s">
        <v>293</v>
      </c>
      <c r="K11" s="125"/>
      <c r="L11" s="196">
        <v>41586</v>
      </c>
      <c r="M11" s="125" t="s">
        <v>60</v>
      </c>
    </row>
    <row r="12" spans="1:15">
      <c r="A12" s="35">
        <v>12</v>
      </c>
      <c r="B12" s="123"/>
      <c r="C12" s="35" t="s">
        <v>45</v>
      </c>
      <c r="D12" s="35" t="s">
        <v>52</v>
      </c>
      <c r="E12" s="116" t="s">
        <v>82</v>
      </c>
      <c r="F12" s="116">
        <v>11648673</v>
      </c>
      <c r="G12" s="116"/>
      <c r="H12" s="39">
        <v>25703</v>
      </c>
      <c r="I12" s="40" t="s">
        <v>70</v>
      </c>
      <c r="J12" s="37">
        <v>41571</v>
      </c>
      <c r="K12" s="37">
        <v>41601</v>
      </c>
      <c r="L12" s="130">
        <v>41590</v>
      </c>
      <c r="M12" s="35" t="s">
        <v>117</v>
      </c>
    </row>
    <row r="13" spans="1:15">
      <c r="A13" s="35">
        <v>12</v>
      </c>
      <c r="B13" s="123"/>
      <c r="C13" s="35" t="s">
        <v>46</v>
      </c>
      <c r="D13" s="35" t="s">
        <v>52</v>
      </c>
      <c r="E13" s="116" t="s">
        <v>82</v>
      </c>
      <c r="F13" s="116">
        <v>10859980</v>
      </c>
      <c r="G13" s="116"/>
      <c r="H13" s="39">
        <v>809995</v>
      </c>
      <c r="I13" s="40" t="s">
        <v>70</v>
      </c>
      <c r="J13" s="37">
        <v>41541</v>
      </c>
      <c r="K13" s="37">
        <v>41570</v>
      </c>
      <c r="L13" s="130">
        <v>41590</v>
      </c>
      <c r="M13" s="35" t="s">
        <v>148</v>
      </c>
    </row>
    <row r="14" spans="1:15">
      <c r="A14" s="35">
        <v>14</v>
      </c>
      <c r="B14" s="123"/>
      <c r="C14" s="116" t="s">
        <v>46</v>
      </c>
      <c r="D14" s="116" t="s">
        <v>52</v>
      </c>
      <c r="E14" s="116" t="s">
        <v>82</v>
      </c>
      <c r="F14" s="116">
        <v>7705686</v>
      </c>
      <c r="G14" s="116"/>
      <c r="H14" s="127">
        <v>314921</v>
      </c>
      <c r="I14" s="128" t="s">
        <v>70</v>
      </c>
      <c r="J14" s="129">
        <v>41544</v>
      </c>
      <c r="K14" s="129">
        <v>41573</v>
      </c>
      <c r="L14" s="130">
        <v>41590</v>
      </c>
      <c r="M14" s="116" t="s">
        <v>364</v>
      </c>
    </row>
    <row r="15" spans="1:15">
      <c r="A15" s="35">
        <v>18</v>
      </c>
      <c r="B15" s="202"/>
      <c r="C15" s="35" t="s">
        <v>45</v>
      </c>
      <c r="D15" s="35" t="s">
        <v>52</v>
      </c>
      <c r="E15" s="116" t="s">
        <v>235</v>
      </c>
      <c r="F15" s="116">
        <v>41362146</v>
      </c>
      <c r="G15" s="116"/>
      <c r="H15" s="39">
        <v>32000</v>
      </c>
      <c r="I15" s="40" t="s">
        <v>70</v>
      </c>
      <c r="J15" s="37">
        <v>41580</v>
      </c>
      <c r="K15" s="37">
        <v>41609</v>
      </c>
      <c r="L15" s="130">
        <v>41590</v>
      </c>
      <c r="M15" s="35" t="s">
        <v>385</v>
      </c>
    </row>
    <row r="16" spans="1:15">
      <c r="A16" s="212">
        <v>14</v>
      </c>
      <c r="B16" s="123"/>
      <c r="C16" s="248" t="s">
        <v>370</v>
      </c>
      <c r="D16" s="35" t="s">
        <v>52</v>
      </c>
      <c r="E16" s="116"/>
      <c r="F16" s="243" t="s">
        <v>371</v>
      </c>
      <c r="G16" s="116"/>
      <c r="H16" s="39">
        <v>3760</v>
      </c>
      <c r="I16" s="40" t="s">
        <v>109</v>
      </c>
      <c r="J16" s="37">
        <v>41550</v>
      </c>
      <c r="K16" s="37">
        <v>41579</v>
      </c>
      <c r="L16" s="130">
        <v>41592</v>
      </c>
    </row>
    <row r="17" spans="1:15">
      <c r="A17" s="35">
        <v>23</v>
      </c>
      <c r="B17" s="200"/>
      <c r="C17" s="35" t="s">
        <v>45</v>
      </c>
      <c r="D17" s="35" t="s">
        <v>52</v>
      </c>
      <c r="E17" s="116" t="s">
        <v>88</v>
      </c>
      <c r="F17" s="116">
        <v>10004979</v>
      </c>
      <c r="G17" s="116"/>
      <c r="H17" s="39">
        <v>290800</v>
      </c>
      <c r="I17" s="40" t="s">
        <v>109</v>
      </c>
      <c r="J17" s="37">
        <v>41469</v>
      </c>
      <c r="K17" s="37">
        <v>41529</v>
      </c>
      <c r="L17" s="130"/>
    </row>
    <row r="18" spans="1:15">
      <c r="A18" s="35">
        <v>19</v>
      </c>
      <c r="B18" s="202"/>
      <c r="C18" s="248" t="s">
        <v>370</v>
      </c>
      <c r="D18" s="35" t="s">
        <v>52</v>
      </c>
      <c r="E18" s="116" t="s">
        <v>88</v>
      </c>
      <c r="F18" s="116">
        <v>10001727</v>
      </c>
      <c r="G18" s="116"/>
      <c r="H18" s="39">
        <v>87270</v>
      </c>
      <c r="I18" s="40" t="s">
        <v>109</v>
      </c>
      <c r="J18" s="37">
        <v>41444</v>
      </c>
      <c r="K18" s="37">
        <v>41502</v>
      </c>
      <c r="L18" s="130">
        <v>41592</v>
      </c>
    </row>
    <row r="19" spans="1:15">
      <c r="A19" s="35">
        <v>21</v>
      </c>
      <c r="B19" s="123"/>
      <c r="C19" s="35" t="s">
        <v>46</v>
      </c>
      <c r="D19" s="35" t="s">
        <v>52</v>
      </c>
      <c r="E19" s="116" t="s">
        <v>82</v>
      </c>
      <c r="F19" s="116">
        <v>6635280</v>
      </c>
      <c r="G19" s="116"/>
      <c r="H19" s="39">
        <v>503471</v>
      </c>
      <c r="I19" s="40" t="s">
        <v>70</v>
      </c>
      <c r="J19" s="37">
        <v>41549</v>
      </c>
      <c r="K19" s="37">
        <v>41579</v>
      </c>
      <c r="L19" s="130">
        <v>41596</v>
      </c>
      <c r="M19" s="35" t="s">
        <v>234</v>
      </c>
    </row>
    <row r="20" spans="1:15">
      <c r="A20" s="35">
        <v>22</v>
      </c>
      <c r="B20" s="123"/>
      <c r="C20" s="35" t="s">
        <v>45</v>
      </c>
      <c r="D20" s="35" t="s">
        <v>52</v>
      </c>
      <c r="E20" s="116" t="s">
        <v>84</v>
      </c>
      <c r="F20" s="116"/>
      <c r="G20" s="116" t="s">
        <v>362</v>
      </c>
      <c r="H20" s="39">
        <v>451008</v>
      </c>
      <c r="I20" s="40" t="s">
        <v>70</v>
      </c>
      <c r="J20" s="37">
        <v>41573</v>
      </c>
      <c r="K20" s="37">
        <v>41603</v>
      </c>
      <c r="L20" s="130">
        <v>41596</v>
      </c>
      <c r="M20" s="35" t="s">
        <v>369</v>
      </c>
    </row>
    <row r="21" spans="1:15">
      <c r="A21" s="35">
        <v>21</v>
      </c>
      <c r="B21" s="123"/>
      <c r="D21" s="35" t="s">
        <v>348</v>
      </c>
      <c r="E21" s="116" t="s">
        <v>349</v>
      </c>
      <c r="F21" s="136"/>
      <c r="G21" s="136"/>
      <c r="I21" s="40"/>
      <c r="J21" s="37"/>
      <c r="K21" s="37"/>
      <c r="L21" s="130">
        <v>41596</v>
      </c>
      <c r="M21" s="35" t="s">
        <v>350</v>
      </c>
    </row>
    <row r="22" spans="1:15">
      <c r="A22" s="212">
        <v>21</v>
      </c>
      <c r="B22" s="123"/>
      <c r="C22" s="248" t="s">
        <v>381</v>
      </c>
      <c r="D22" s="35" t="s">
        <v>52</v>
      </c>
      <c r="G22" s="35" t="s">
        <v>363</v>
      </c>
      <c r="H22" s="39">
        <v>63390</v>
      </c>
      <c r="I22" s="40" t="s">
        <v>70</v>
      </c>
      <c r="J22" s="35" t="s">
        <v>273</v>
      </c>
      <c r="K22" s="40"/>
      <c r="L22" s="117">
        <v>41596</v>
      </c>
      <c r="M22" s="35" t="s">
        <v>373</v>
      </c>
    </row>
    <row r="23" spans="1:15">
      <c r="A23" s="35">
        <v>22</v>
      </c>
      <c r="B23" s="123"/>
      <c r="C23" s="35" t="s">
        <v>45</v>
      </c>
      <c r="D23" s="35" t="s">
        <v>52</v>
      </c>
      <c r="E23" s="116" t="s">
        <v>84</v>
      </c>
      <c r="F23" s="116" t="s">
        <v>131</v>
      </c>
      <c r="G23" s="116" t="s">
        <v>132</v>
      </c>
      <c r="H23" s="39">
        <v>475681</v>
      </c>
      <c r="I23" s="40" t="s">
        <v>70</v>
      </c>
      <c r="J23" s="35" t="s">
        <v>257</v>
      </c>
      <c r="L23" s="130">
        <v>41600</v>
      </c>
      <c r="M23" s="35" t="s">
        <v>133</v>
      </c>
    </row>
    <row r="24" spans="1:15">
      <c r="A24" s="61">
        <v>25</v>
      </c>
      <c r="B24" s="61"/>
      <c r="C24" s="61" t="s">
        <v>45</v>
      </c>
      <c r="D24" s="61" t="s">
        <v>52</v>
      </c>
      <c r="E24" s="61" t="s">
        <v>69</v>
      </c>
      <c r="F24" s="61">
        <v>7966110</v>
      </c>
      <c r="G24" s="61">
        <v>2128187</v>
      </c>
      <c r="H24" s="119">
        <v>48630</v>
      </c>
      <c r="I24" s="120" t="s">
        <v>70</v>
      </c>
      <c r="J24" s="133">
        <v>41518</v>
      </c>
      <c r="K24" s="133">
        <v>41547</v>
      </c>
      <c r="L24" s="203"/>
      <c r="M24" s="61" t="s">
        <v>387</v>
      </c>
      <c r="N24" s="42" t="s">
        <v>383</v>
      </c>
    </row>
    <row r="25" spans="1:15">
      <c r="A25" s="35">
        <v>27</v>
      </c>
      <c r="B25" s="123"/>
      <c r="C25" s="35" t="s">
        <v>45</v>
      </c>
      <c r="D25" s="35" t="s">
        <v>52</v>
      </c>
      <c r="E25" s="116" t="s">
        <v>69</v>
      </c>
      <c r="F25" s="116">
        <v>1321278</v>
      </c>
      <c r="G25" s="116">
        <v>2112433</v>
      </c>
      <c r="H25" s="39">
        <v>21480</v>
      </c>
      <c r="I25" s="40" t="s">
        <v>70</v>
      </c>
      <c r="J25" s="37">
        <v>41518</v>
      </c>
      <c r="K25" s="37">
        <v>41547</v>
      </c>
      <c r="L25" s="130">
        <v>41605</v>
      </c>
    </row>
    <row r="26" spans="1:15">
      <c r="A26" s="116">
        <v>27</v>
      </c>
      <c r="B26" s="220"/>
      <c r="C26" s="116" t="s">
        <v>339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122526</v>
      </c>
      <c r="I26" s="128" t="s">
        <v>70</v>
      </c>
      <c r="J26" s="129">
        <v>41588</v>
      </c>
      <c r="K26" s="129">
        <v>41617</v>
      </c>
      <c r="L26" s="130">
        <v>41605</v>
      </c>
      <c r="M26" s="116" t="s">
        <v>130</v>
      </c>
      <c r="O26" s="131"/>
    </row>
    <row r="27" spans="1:15">
      <c r="A27" s="116">
        <v>27</v>
      </c>
      <c r="B27" s="123"/>
      <c r="C27" s="35" t="s">
        <v>382</v>
      </c>
      <c r="D27" s="35" t="s">
        <v>52</v>
      </c>
      <c r="G27" s="35">
        <v>5476324</v>
      </c>
      <c r="H27" s="39">
        <v>72990</v>
      </c>
      <c r="I27" s="40" t="s">
        <v>70</v>
      </c>
      <c r="J27" s="35" t="s">
        <v>293</v>
      </c>
      <c r="K27" s="40"/>
      <c r="L27" s="117">
        <v>41596</v>
      </c>
      <c r="M27" s="35" t="s">
        <v>372</v>
      </c>
    </row>
    <row r="28" spans="1:15">
      <c r="A28" s="35">
        <v>28</v>
      </c>
      <c r="B28" s="123"/>
      <c r="C28" s="35" t="s">
        <v>45</v>
      </c>
      <c r="D28" s="116" t="s">
        <v>52</v>
      </c>
      <c r="E28" s="116" t="s">
        <v>82</v>
      </c>
      <c r="F28" s="116">
        <v>3439042</v>
      </c>
      <c r="G28" s="116" t="s">
        <v>135</v>
      </c>
      <c r="H28" s="39">
        <v>259659</v>
      </c>
      <c r="I28" s="40" t="s">
        <v>70</v>
      </c>
      <c r="J28" s="37">
        <v>41560</v>
      </c>
      <c r="K28" s="37">
        <v>41590</v>
      </c>
      <c r="L28" s="130">
        <v>41607</v>
      </c>
      <c r="M28" s="35" t="s">
        <v>136</v>
      </c>
    </row>
    <row r="29" spans="1:15">
      <c r="B29" s="123"/>
      <c r="C29" s="35" t="s">
        <v>49</v>
      </c>
      <c r="D29" s="116" t="s">
        <v>52</v>
      </c>
      <c r="E29" s="116" t="s">
        <v>82</v>
      </c>
      <c r="F29" s="116"/>
      <c r="G29" s="116"/>
      <c r="I29" s="40" t="s">
        <v>263</v>
      </c>
      <c r="L29" s="130">
        <v>41613</v>
      </c>
      <c r="M29" s="35" t="s">
        <v>128</v>
      </c>
    </row>
    <row r="30" spans="1:15">
      <c r="B30" s="123"/>
      <c r="C30" s="35" t="s">
        <v>49</v>
      </c>
      <c r="D30" s="116" t="s">
        <v>52</v>
      </c>
      <c r="E30" s="116" t="s">
        <v>62</v>
      </c>
      <c r="F30" s="116"/>
      <c r="G30" s="116"/>
      <c r="H30" s="39">
        <v>954000</v>
      </c>
      <c r="I30" s="40" t="s">
        <v>263</v>
      </c>
      <c r="L30" s="130">
        <v>41613</v>
      </c>
      <c r="M30" s="35" t="s">
        <v>129</v>
      </c>
    </row>
    <row r="31" spans="1:15">
      <c r="A31" s="35">
        <v>4</v>
      </c>
      <c r="B31" s="200"/>
      <c r="C31" s="35" t="s">
        <v>45</v>
      </c>
      <c r="D31" s="35" t="s">
        <v>52</v>
      </c>
      <c r="E31" s="116" t="s">
        <v>62</v>
      </c>
      <c r="F31" s="116">
        <v>1649519421</v>
      </c>
      <c r="G31" s="116">
        <v>3202339219</v>
      </c>
      <c r="H31" s="39">
        <v>71611</v>
      </c>
      <c r="I31" s="40" t="s">
        <v>65</v>
      </c>
      <c r="J31" s="37">
        <v>41567</v>
      </c>
      <c r="K31" s="37">
        <v>41597</v>
      </c>
      <c r="L31" s="130"/>
      <c r="M31" s="35" t="s">
        <v>115</v>
      </c>
    </row>
    <row r="32" spans="1:15">
      <c r="A32" s="35">
        <v>3</v>
      </c>
      <c r="B32" s="123"/>
      <c r="C32" s="35" t="s">
        <v>45</v>
      </c>
      <c r="D32" s="35" t="s">
        <v>52</v>
      </c>
      <c r="E32" s="116" t="s">
        <v>66</v>
      </c>
      <c r="F32" s="116">
        <v>2339801</v>
      </c>
      <c r="G32" s="116"/>
      <c r="H32" s="39">
        <v>47720</v>
      </c>
      <c r="I32" s="40" t="s">
        <v>330</v>
      </c>
      <c r="J32" s="36">
        <v>41562</v>
      </c>
      <c r="K32" s="36">
        <v>41594</v>
      </c>
      <c r="L32" s="130">
        <v>41611</v>
      </c>
    </row>
    <row r="33" spans="1:15">
      <c r="A33" s="35">
        <v>2</v>
      </c>
      <c r="B33" s="123"/>
      <c r="C33" s="35" t="s">
        <v>45</v>
      </c>
      <c r="D33" s="35" t="s">
        <v>52</v>
      </c>
      <c r="E33" s="116" t="s">
        <v>68</v>
      </c>
      <c r="F33" s="132" t="s">
        <v>110</v>
      </c>
      <c r="G33" s="116"/>
      <c r="H33" s="39">
        <v>376220</v>
      </c>
      <c r="I33" s="40" t="s">
        <v>109</v>
      </c>
      <c r="J33" s="37">
        <v>41569</v>
      </c>
      <c r="K33" s="37">
        <v>41599</v>
      </c>
      <c r="L33" s="130">
        <v>41610</v>
      </c>
    </row>
    <row r="34" spans="1:15">
      <c r="A34" s="35">
        <v>3</v>
      </c>
      <c r="B34" s="123"/>
      <c r="C34" s="35" t="s">
        <v>45</v>
      </c>
      <c r="D34" s="35" t="s">
        <v>52</v>
      </c>
      <c r="E34" s="116" t="s">
        <v>82</v>
      </c>
      <c r="F34" s="116">
        <v>14107165</v>
      </c>
      <c r="G34" s="116">
        <v>3175124315</v>
      </c>
      <c r="H34" s="39">
        <v>26911</v>
      </c>
      <c r="I34" s="40" t="s">
        <v>70</v>
      </c>
      <c r="J34" s="37">
        <v>41595</v>
      </c>
      <c r="K34" s="37">
        <v>41624</v>
      </c>
      <c r="L34" s="130">
        <v>41611</v>
      </c>
      <c r="M34" s="35" t="s">
        <v>118</v>
      </c>
    </row>
    <row r="35" spans="1:15">
      <c r="A35" s="35">
        <v>5</v>
      </c>
      <c r="B35" s="123"/>
      <c r="C35" s="35" t="s">
        <v>45</v>
      </c>
      <c r="D35" s="35" t="s">
        <v>52</v>
      </c>
      <c r="E35" s="116" t="s">
        <v>71</v>
      </c>
      <c r="F35" s="116">
        <v>8040856503</v>
      </c>
      <c r="G35" s="116"/>
      <c r="H35" s="39">
        <v>105585</v>
      </c>
      <c r="I35" s="40" t="s">
        <v>239</v>
      </c>
      <c r="J35" s="178" t="s">
        <v>146</v>
      </c>
      <c r="K35" s="179">
        <v>41598</v>
      </c>
      <c r="L35" s="130">
        <v>41613</v>
      </c>
    </row>
    <row r="36" spans="1:15">
      <c r="A36" s="35">
        <v>5</v>
      </c>
      <c r="C36" s="248" t="s">
        <v>388</v>
      </c>
      <c r="D36" s="35" t="s">
        <v>52</v>
      </c>
      <c r="F36" s="35" t="s">
        <v>389</v>
      </c>
      <c r="H36" s="39">
        <v>33110</v>
      </c>
      <c r="I36" s="40" t="s">
        <v>109</v>
      </c>
      <c r="J36" s="37">
        <v>41543</v>
      </c>
      <c r="K36" s="37">
        <v>41572</v>
      </c>
      <c r="L36" s="178"/>
      <c r="M36" s="178"/>
    </row>
    <row r="37" spans="1:15">
      <c r="E37" s="116"/>
      <c r="F37" s="116"/>
      <c r="G37" s="116"/>
      <c r="I37" s="140"/>
      <c r="L37" s="249"/>
    </row>
    <row r="38" spans="1:15">
      <c r="E38" s="116"/>
      <c r="F38" s="116"/>
      <c r="G38" s="116"/>
      <c r="I38" s="140"/>
      <c r="L38" s="249"/>
    </row>
    <row r="39" spans="1:15">
      <c r="A39" s="35" t="s">
        <v>317</v>
      </c>
      <c r="C39" s="35">
        <v>9001616423</v>
      </c>
      <c r="D39" s="35">
        <v>478675</v>
      </c>
      <c r="E39" s="116"/>
      <c r="F39" s="116"/>
      <c r="G39" s="116"/>
    </row>
    <row r="40" spans="1:15">
      <c r="C40" s="35" t="s">
        <v>370</v>
      </c>
      <c r="E40" s="116" t="s">
        <v>374</v>
      </c>
      <c r="F40" s="116"/>
      <c r="G40" s="116"/>
    </row>
    <row r="41" spans="1:15">
      <c r="E41" s="116"/>
      <c r="F41" s="116"/>
      <c r="G41" s="116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  <row r="114" spans="1:15" s="39" customFormat="1">
      <c r="A114" s="35"/>
      <c r="B114" s="116"/>
      <c r="C114" s="35"/>
      <c r="D114" s="35"/>
      <c r="E114" s="116"/>
      <c r="F114" s="116"/>
      <c r="G114" s="116"/>
      <c r="I114" s="35"/>
      <c r="J114" s="35"/>
      <c r="K114" s="35"/>
      <c r="L114" s="35"/>
      <c r="M114" s="35"/>
      <c r="N114" s="42"/>
      <c r="O114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113"/>
  <sheetViews>
    <sheetView workbookViewId="0">
      <pane ySplit="1" topLeftCell="A2" activePane="bottomLeft" state="frozen"/>
      <selection pane="bottomLeft" activeCell="B34" sqref="B3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54"/>
      <c r="K2" s="254"/>
      <c r="L2" s="221">
        <v>41610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54"/>
      <c r="K3" s="254"/>
      <c r="L3" s="221">
        <v>41610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54"/>
      <c r="K4" s="254"/>
      <c r="L4" s="221">
        <v>41610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41610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75</v>
      </c>
      <c r="I6" s="40"/>
      <c r="L6" s="221">
        <v>41610</v>
      </c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197">
        <v>41610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145</v>
      </c>
      <c r="L8" s="130">
        <v>41614</v>
      </c>
      <c r="M8" s="35" t="s">
        <v>61</v>
      </c>
    </row>
    <row r="9" spans="1:15">
      <c r="A9" s="35">
        <v>6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4146559</v>
      </c>
      <c r="I9" s="40" t="s">
        <v>65</v>
      </c>
      <c r="J9" s="37">
        <v>41569</v>
      </c>
      <c r="K9" s="37">
        <v>41599</v>
      </c>
      <c r="L9" s="130">
        <v>41613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123000</v>
      </c>
      <c r="I10" s="40" t="s">
        <v>62</v>
      </c>
      <c r="K10" s="37">
        <v>41625</v>
      </c>
      <c r="L10" s="130">
        <v>41613</v>
      </c>
      <c r="M10" s="35" t="s">
        <v>58</v>
      </c>
    </row>
    <row r="11" spans="1:15">
      <c r="A11" s="125">
        <v>17</v>
      </c>
      <c r="B11" s="123"/>
      <c r="C11" s="35" t="s">
        <v>53</v>
      </c>
      <c r="D11" s="35" t="s">
        <v>52</v>
      </c>
      <c r="E11" s="116" t="s">
        <v>54</v>
      </c>
      <c r="F11" s="116" t="s">
        <v>114</v>
      </c>
      <c r="G11" s="116"/>
      <c r="H11" s="39">
        <v>825700</v>
      </c>
      <c r="I11" s="126" t="s">
        <v>79</v>
      </c>
      <c r="J11" s="35" t="s">
        <v>307</v>
      </c>
      <c r="K11" s="125"/>
      <c r="L11" s="196">
        <v>41613</v>
      </c>
      <c r="M11" s="125" t="s">
        <v>60</v>
      </c>
    </row>
    <row r="12" spans="1:15">
      <c r="A12" s="35">
        <v>9</v>
      </c>
      <c r="B12" s="123"/>
      <c r="C12" s="35" t="s">
        <v>45</v>
      </c>
      <c r="D12" s="35" t="s">
        <v>52</v>
      </c>
      <c r="E12" s="116" t="s">
        <v>82</v>
      </c>
      <c r="F12" s="116">
        <v>24165511</v>
      </c>
      <c r="G12" s="116">
        <v>3202339219</v>
      </c>
      <c r="H12" s="39">
        <v>18028</v>
      </c>
      <c r="I12" s="40" t="s">
        <v>70</v>
      </c>
      <c r="J12" s="37">
        <v>41599</v>
      </c>
      <c r="K12" s="37">
        <v>41628</v>
      </c>
      <c r="L12" s="130">
        <v>41617</v>
      </c>
      <c r="M12" s="35" t="s">
        <v>117</v>
      </c>
    </row>
    <row r="13" spans="1:15">
      <c r="A13" s="35">
        <v>10</v>
      </c>
      <c r="B13" s="123"/>
      <c r="C13" s="35" t="s">
        <v>45</v>
      </c>
      <c r="D13" s="35" t="s">
        <v>52</v>
      </c>
      <c r="E13" s="116" t="s">
        <v>82</v>
      </c>
      <c r="F13" s="116">
        <v>11648673</v>
      </c>
      <c r="G13" s="116"/>
      <c r="H13" s="39">
        <v>26614</v>
      </c>
      <c r="I13" s="40" t="s">
        <v>70</v>
      </c>
      <c r="J13" s="37">
        <v>41602</v>
      </c>
      <c r="K13" s="37">
        <v>41631</v>
      </c>
      <c r="L13" s="130">
        <v>41617</v>
      </c>
      <c r="M13" s="35" t="s">
        <v>117</v>
      </c>
    </row>
    <row r="14" spans="1:15">
      <c r="A14" s="35">
        <v>10</v>
      </c>
      <c r="B14" s="123"/>
      <c r="C14" s="35" t="s">
        <v>46</v>
      </c>
      <c r="D14" s="35" t="s">
        <v>52</v>
      </c>
      <c r="E14" s="116" t="s">
        <v>82</v>
      </c>
      <c r="F14" s="116">
        <v>10859980</v>
      </c>
      <c r="G14" s="116"/>
      <c r="H14" s="39">
        <v>762753</v>
      </c>
      <c r="I14" s="40" t="s">
        <v>70</v>
      </c>
      <c r="J14" s="37">
        <v>41571</v>
      </c>
      <c r="K14" s="37">
        <v>41601</v>
      </c>
      <c r="L14" s="130">
        <v>41619</v>
      </c>
      <c r="M14" s="35" t="s">
        <v>391</v>
      </c>
    </row>
    <row r="15" spans="1:15">
      <c r="A15" s="35">
        <v>14</v>
      </c>
      <c r="B15" s="123"/>
      <c r="C15" s="116" t="s">
        <v>46</v>
      </c>
      <c r="D15" s="116" t="s">
        <v>52</v>
      </c>
      <c r="E15" s="116" t="s">
        <v>82</v>
      </c>
      <c r="F15" s="116">
        <v>7705686</v>
      </c>
      <c r="G15" s="116"/>
      <c r="H15" s="127">
        <v>339185</v>
      </c>
      <c r="I15" s="128" t="s">
        <v>70</v>
      </c>
      <c r="J15" s="129">
        <v>41574</v>
      </c>
      <c r="K15" s="129">
        <v>41604</v>
      </c>
      <c r="L15" s="130">
        <v>41617</v>
      </c>
      <c r="M15" s="116" t="s">
        <v>364</v>
      </c>
    </row>
    <row r="16" spans="1:15">
      <c r="A16" s="35">
        <v>16</v>
      </c>
      <c r="B16" s="202"/>
      <c r="C16" s="35" t="s">
        <v>45</v>
      </c>
      <c r="D16" s="35" t="s">
        <v>52</v>
      </c>
      <c r="E16" s="116" t="s">
        <v>235</v>
      </c>
      <c r="F16" s="116">
        <v>41362146</v>
      </c>
      <c r="G16" s="116"/>
      <c r="H16" s="39">
        <v>32000</v>
      </c>
      <c r="I16" s="40" t="s">
        <v>70</v>
      </c>
      <c r="J16" s="37">
        <v>41610</v>
      </c>
      <c r="K16" s="37">
        <v>41640</v>
      </c>
      <c r="L16" s="130">
        <v>41619</v>
      </c>
      <c r="M16" s="35" t="s">
        <v>385</v>
      </c>
    </row>
    <row r="17" spans="1:15">
      <c r="A17" s="212">
        <v>16</v>
      </c>
      <c r="B17" s="123"/>
      <c r="C17" s="248" t="s">
        <v>370</v>
      </c>
      <c r="D17" s="35" t="s">
        <v>52</v>
      </c>
      <c r="E17" s="116"/>
      <c r="F17" s="243" t="s">
        <v>371</v>
      </c>
      <c r="G17" s="116"/>
      <c r="H17" s="39">
        <v>13620</v>
      </c>
      <c r="I17" s="40" t="s">
        <v>109</v>
      </c>
      <c r="J17" s="37">
        <v>41579</v>
      </c>
      <c r="K17" s="37">
        <v>41612</v>
      </c>
      <c r="L17" s="130">
        <v>41624</v>
      </c>
    </row>
    <row r="18" spans="1:15">
      <c r="A18" s="35">
        <v>17</v>
      </c>
      <c r="B18" s="202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462880</v>
      </c>
      <c r="I18" s="40" t="s">
        <v>109</v>
      </c>
      <c r="J18" s="37">
        <v>41530</v>
      </c>
      <c r="K18" s="37">
        <v>41590</v>
      </c>
      <c r="L18" s="130">
        <v>41619</v>
      </c>
    </row>
    <row r="19" spans="1:15">
      <c r="A19" s="35">
        <v>19</v>
      </c>
      <c r="B19" s="200"/>
      <c r="C19" s="248" t="s">
        <v>370</v>
      </c>
      <c r="D19" s="35" t="s">
        <v>52</v>
      </c>
      <c r="E19" s="116" t="s">
        <v>88</v>
      </c>
      <c r="F19" s="116">
        <v>10001727</v>
      </c>
      <c r="G19" s="116"/>
      <c r="H19" s="39">
        <v>87270</v>
      </c>
      <c r="I19" s="40" t="s">
        <v>109</v>
      </c>
      <c r="J19" s="37">
        <v>41444</v>
      </c>
      <c r="K19" s="37">
        <v>41502</v>
      </c>
      <c r="L19" s="130"/>
    </row>
    <row r="20" spans="1:15">
      <c r="A20" s="35">
        <v>19</v>
      </c>
      <c r="B20" s="123"/>
      <c r="C20" s="35" t="s">
        <v>46</v>
      </c>
      <c r="D20" s="35" t="s">
        <v>52</v>
      </c>
      <c r="E20" s="116" t="s">
        <v>82</v>
      </c>
      <c r="F20" s="116">
        <v>6635280</v>
      </c>
      <c r="G20" s="116"/>
      <c r="H20" s="39">
        <v>525799</v>
      </c>
      <c r="I20" s="40" t="s">
        <v>70</v>
      </c>
      <c r="J20" s="37">
        <v>41580</v>
      </c>
      <c r="K20" s="37">
        <v>41609</v>
      </c>
      <c r="L20" s="130">
        <v>41627</v>
      </c>
      <c r="M20" s="35" t="s">
        <v>234</v>
      </c>
    </row>
    <row r="21" spans="1:15">
      <c r="A21" s="35">
        <v>23</v>
      </c>
      <c r="B21" s="123"/>
      <c r="C21" s="35" t="s">
        <v>45</v>
      </c>
      <c r="D21" s="35" t="s">
        <v>52</v>
      </c>
      <c r="E21" s="116" t="s">
        <v>84</v>
      </c>
      <c r="F21" s="116"/>
      <c r="G21" s="116" t="s">
        <v>362</v>
      </c>
      <c r="H21" s="39">
        <v>451008</v>
      </c>
      <c r="I21" s="40" t="s">
        <v>70</v>
      </c>
      <c r="J21" s="37">
        <v>41604</v>
      </c>
      <c r="K21" s="37">
        <v>41633</v>
      </c>
      <c r="L21" s="130">
        <v>41619</v>
      </c>
      <c r="M21" s="35" t="s">
        <v>369</v>
      </c>
    </row>
    <row r="22" spans="1:15">
      <c r="A22" s="35">
        <v>21</v>
      </c>
      <c r="B22" s="123"/>
      <c r="D22" s="35" t="s">
        <v>348</v>
      </c>
      <c r="E22" s="116" t="s">
        <v>349</v>
      </c>
      <c r="F22" s="136"/>
      <c r="G22" s="136"/>
      <c r="I22" s="40"/>
      <c r="J22" s="37"/>
      <c r="K22" s="37"/>
      <c r="L22" s="130">
        <v>41628</v>
      </c>
      <c r="M22" s="35" t="s">
        <v>350</v>
      </c>
    </row>
    <row r="23" spans="1:15">
      <c r="A23" s="212">
        <v>20</v>
      </c>
      <c r="B23" s="123"/>
      <c r="C23" s="248" t="s">
        <v>381</v>
      </c>
      <c r="D23" s="35" t="s">
        <v>52</v>
      </c>
      <c r="G23" s="35" t="s">
        <v>363</v>
      </c>
      <c r="H23" s="39">
        <v>66980</v>
      </c>
      <c r="I23" s="40" t="s">
        <v>70</v>
      </c>
      <c r="J23" s="35" t="s">
        <v>293</v>
      </c>
      <c r="K23" s="40"/>
      <c r="L23" s="117">
        <v>41628</v>
      </c>
      <c r="M23" s="35" t="s">
        <v>373</v>
      </c>
    </row>
    <row r="24" spans="1:15">
      <c r="A24" s="35">
        <v>23</v>
      </c>
      <c r="B24" s="123"/>
      <c r="C24" s="35" t="s">
        <v>45</v>
      </c>
      <c r="D24" s="35" t="s">
        <v>52</v>
      </c>
      <c r="E24" s="116" t="s">
        <v>84</v>
      </c>
      <c r="F24" s="116" t="s">
        <v>131</v>
      </c>
      <c r="G24" s="116" t="s">
        <v>132</v>
      </c>
      <c r="H24" s="39">
        <v>475681</v>
      </c>
      <c r="I24" s="40" t="s">
        <v>70</v>
      </c>
      <c r="J24" s="35" t="s">
        <v>257</v>
      </c>
      <c r="L24" s="130">
        <v>41631</v>
      </c>
      <c r="M24" s="35" t="s">
        <v>133</v>
      </c>
    </row>
    <row r="25" spans="1:15">
      <c r="A25" s="35">
        <v>24</v>
      </c>
      <c r="B25" s="123"/>
      <c r="C25" s="35" t="s">
        <v>45</v>
      </c>
      <c r="D25" s="35" t="s">
        <v>52</v>
      </c>
      <c r="E25" s="116" t="s">
        <v>69</v>
      </c>
      <c r="F25" s="116">
        <v>1321278</v>
      </c>
      <c r="G25" s="116">
        <v>2112433</v>
      </c>
      <c r="H25" s="39">
        <v>21480</v>
      </c>
      <c r="I25" s="40" t="s">
        <v>70</v>
      </c>
      <c r="J25" s="37">
        <v>41518</v>
      </c>
      <c r="K25" s="37">
        <v>41547</v>
      </c>
      <c r="L25" s="130">
        <v>41631</v>
      </c>
    </row>
    <row r="26" spans="1:15">
      <c r="A26" s="116">
        <v>27</v>
      </c>
      <c r="B26" s="220"/>
      <c r="C26" s="116" t="s">
        <v>339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129681</v>
      </c>
      <c r="I26" s="128" t="s">
        <v>70</v>
      </c>
      <c r="J26" s="129">
        <v>41618</v>
      </c>
      <c r="K26" s="129">
        <v>41648</v>
      </c>
      <c r="L26" s="130">
        <v>41635</v>
      </c>
      <c r="M26" s="116" t="s">
        <v>130</v>
      </c>
      <c r="O26" s="131"/>
    </row>
    <row r="27" spans="1:15">
      <c r="A27" s="116">
        <v>27</v>
      </c>
      <c r="B27" s="123"/>
      <c r="C27" s="35" t="s">
        <v>382</v>
      </c>
      <c r="D27" s="35" t="s">
        <v>52</v>
      </c>
      <c r="G27" s="35">
        <v>5476324</v>
      </c>
      <c r="H27" s="39">
        <v>72839</v>
      </c>
      <c r="I27" s="40" t="s">
        <v>70</v>
      </c>
      <c r="J27" s="35" t="s">
        <v>307</v>
      </c>
      <c r="K27" s="40"/>
      <c r="L27" s="117">
        <v>41634</v>
      </c>
      <c r="M27" s="35" t="s">
        <v>372</v>
      </c>
    </row>
    <row r="28" spans="1:15">
      <c r="A28" s="35">
        <v>31</v>
      </c>
      <c r="B28" s="123"/>
      <c r="C28" s="35" t="s">
        <v>45</v>
      </c>
      <c r="D28" s="116" t="s">
        <v>52</v>
      </c>
      <c r="E28" s="116" t="s">
        <v>82</v>
      </c>
      <c r="F28" s="116">
        <v>3439042</v>
      </c>
      <c r="G28" s="116" t="s">
        <v>135</v>
      </c>
      <c r="H28" s="39">
        <v>266528</v>
      </c>
      <c r="I28" s="40" t="s">
        <v>70</v>
      </c>
      <c r="J28" s="37">
        <v>41226</v>
      </c>
      <c r="K28" s="37">
        <v>41620</v>
      </c>
      <c r="L28" s="130">
        <v>41635</v>
      </c>
      <c r="M28" s="35" t="s">
        <v>136</v>
      </c>
    </row>
    <row r="29" spans="1:15">
      <c r="C29" s="35" t="s">
        <v>49</v>
      </c>
      <c r="D29" s="116" t="s">
        <v>52</v>
      </c>
      <c r="E29" s="116" t="s">
        <v>82</v>
      </c>
      <c r="F29" s="116"/>
      <c r="G29" s="116"/>
      <c r="I29" s="40" t="s">
        <v>263</v>
      </c>
      <c r="L29" s="198"/>
      <c r="M29" s="35" t="s">
        <v>128</v>
      </c>
    </row>
    <row r="30" spans="1:15">
      <c r="C30" s="35" t="s">
        <v>49</v>
      </c>
      <c r="D30" s="116" t="s">
        <v>52</v>
      </c>
      <c r="E30" s="116" t="s">
        <v>62</v>
      </c>
      <c r="F30" s="116"/>
      <c r="G30" s="116"/>
      <c r="H30" s="39">
        <v>954000</v>
      </c>
      <c r="I30" s="40" t="s">
        <v>263</v>
      </c>
      <c r="L30" s="198"/>
      <c r="M30" s="35" t="s">
        <v>129</v>
      </c>
    </row>
    <row r="31" spans="1:15">
      <c r="A31" s="35">
        <v>2</v>
      </c>
      <c r="B31" s="123"/>
      <c r="C31" s="35" t="s">
        <v>45</v>
      </c>
      <c r="D31" s="35" t="s">
        <v>52</v>
      </c>
      <c r="E31" s="116" t="s">
        <v>66</v>
      </c>
      <c r="F31" s="116">
        <v>2339801</v>
      </c>
      <c r="G31" s="116"/>
      <c r="H31" s="39">
        <v>45780</v>
      </c>
      <c r="I31" s="40" t="s">
        <v>330</v>
      </c>
      <c r="J31" s="36">
        <v>41594</v>
      </c>
      <c r="K31" s="36">
        <v>41622</v>
      </c>
      <c r="L31" s="130">
        <v>41638</v>
      </c>
    </row>
    <row r="32" spans="1:15">
      <c r="A32" s="35">
        <v>7</v>
      </c>
      <c r="B32" s="123"/>
      <c r="C32" s="35" t="s">
        <v>45</v>
      </c>
      <c r="D32" s="35" t="s">
        <v>52</v>
      </c>
      <c r="E32" s="116" t="s">
        <v>68</v>
      </c>
      <c r="F32" s="132" t="s">
        <v>110</v>
      </c>
      <c r="G32" s="116"/>
      <c r="H32" s="39">
        <v>397910</v>
      </c>
      <c r="I32" s="40" t="s">
        <v>109</v>
      </c>
      <c r="J32" s="37">
        <v>41599</v>
      </c>
      <c r="K32" s="37">
        <v>41628</v>
      </c>
      <c r="L32" s="130">
        <v>41642</v>
      </c>
    </row>
    <row r="33" spans="1:15">
      <c r="A33" s="35">
        <v>7</v>
      </c>
      <c r="B33" s="123"/>
      <c r="C33" s="35" t="s">
        <v>45</v>
      </c>
      <c r="D33" s="35" t="s">
        <v>52</v>
      </c>
      <c r="E33" s="116" t="s">
        <v>82</v>
      </c>
      <c r="F33" s="116">
        <v>14107165</v>
      </c>
      <c r="G33" s="116">
        <v>3175124315</v>
      </c>
      <c r="H33" s="39">
        <v>26822</v>
      </c>
      <c r="I33" s="40" t="s">
        <v>70</v>
      </c>
      <c r="J33" s="37">
        <v>41625</v>
      </c>
      <c r="K33" s="37">
        <v>41655</v>
      </c>
      <c r="L33" s="130">
        <v>41281</v>
      </c>
      <c r="M33" s="35" t="s">
        <v>118</v>
      </c>
    </row>
    <row r="34" spans="1:15">
      <c r="A34" s="35">
        <v>5</v>
      </c>
      <c r="B34" s="123"/>
      <c r="C34" s="35" t="s">
        <v>45</v>
      </c>
      <c r="D34" s="35" t="s">
        <v>52</v>
      </c>
      <c r="E34" s="116" t="s">
        <v>71</v>
      </c>
      <c r="F34" s="116">
        <v>8040856503</v>
      </c>
      <c r="G34" s="116"/>
      <c r="H34" s="39">
        <v>909712</v>
      </c>
      <c r="I34" s="40" t="s">
        <v>239</v>
      </c>
      <c r="J34" s="178" t="s">
        <v>146</v>
      </c>
      <c r="K34" s="179">
        <v>41628</v>
      </c>
      <c r="L34" s="130">
        <v>41642</v>
      </c>
    </row>
    <row r="35" spans="1:15">
      <c r="A35" s="35">
        <v>5</v>
      </c>
      <c r="C35" s="248" t="s">
        <v>388</v>
      </c>
      <c r="D35" s="35" t="s">
        <v>52</v>
      </c>
      <c r="F35" s="35" t="s">
        <v>389</v>
      </c>
      <c r="H35" s="39">
        <v>33110</v>
      </c>
      <c r="I35" s="40" t="s">
        <v>109</v>
      </c>
      <c r="J35" s="37">
        <v>41543</v>
      </c>
      <c r="K35" s="37">
        <v>41572</v>
      </c>
      <c r="L35" s="178"/>
      <c r="M35" s="178"/>
    </row>
    <row r="36" spans="1:15">
      <c r="E36" s="116"/>
      <c r="F36" s="116"/>
      <c r="G36" s="116"/>
      <c r="I36" s="140"/>
      <c r="L36" s="249"/>
    </row>
    <row r="37" spans="1:15">
      <c r="E37" s="116"/>
      <c r="F37" s="116"/>
      <c r="G37" s="116"/>
      <c r="I37" s="140"/>
      <c r="L37" s="249"/>
    </row>
    <row r="38" spans="1:15">
      <c r="A38" s="35" t="s">
        <v>317</v>
      </c>
      <c r="C38" s="35">
        <v>9001616423</v>
      </c>
      <c r="D38" s="35">
        <v>478675</v>
      </c>
      <c r="E38" s="116"/>
      <c r="F38" s="116"/>
      <c r="G38" s="116"/>
    </row>
    <row r="39" spans="1:15">
      <c r="C39" s="35" t="s">
        <v>370</v>
      </c>
      <c r="E39" s="116" t="s">
        <v>374</v>
      </c>
      <c r="F39" s="116"/>
      <c r="G39" s="116"/>
    </row>
    <row r="40" spans="1:15">
      <c r="E40" s="116"/>
      <c r="F40" s="116"/>
      <c r="G40" s="116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  <row r="113" spans="1:15" s="39" customFormat="1">
      <c r="A113" s="35"/>
      <c r="B113" s="116"/>
      <c r="C113" s="35"/>
      <c r="D113" s="35"/>
      <c r="E113" s="116"/>
      <c r="F113" s="116"/>
      <c r="G113" s="116"/>
      <c r="I113" s="35"/>
      <c r="J113" s="35"/>
      <c r="K113" s="35"/>
      <c r="L113" s="35"/>
      <c r="M113" s="35"/>
      <c r="N113" s="42"/>
      <c r="O113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dimension ref="A1:O107"/>
  <sheetViews>
    <sheetView workbookViewId="0">
      <pane ySplit="1" topLeftCell="A2" activePane="bottomLeft" state="frozen"/>
      <selection pane="bottomLeft" activeCell="J9" sqref="J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57"/>
      <c r="K2" s="257"/>
      <c r="L2" s="221">
        <v>41641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57"/>
      <c r="K3" s="257"/>
      <c r="L3" s="221">
        <v>41641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57"/>
      <c r="K4" s="257"/>
      <c r="L4" s="221">
        <v>41641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74</v>
      </c>
      <c r="F5" s="116"/>
      <c r="G5" s="116"/>
      <c r="H5" s="127"/>
      <c r="I5" s="128"/>
      <c r="J5" s="116"/>
      <c r="K5" s="116"/>
      <c r="L5" s="221">
        <v>41641</v>
      </c>
      <c r="M5" s="116" t="s">
        <v>77</v>
      </c>
      <c r="N5" s="201"/>
      <c r="O5" s="131"/>
    </row>
    <row r="6" spans="1:15">
      <c r="A6" s="35">
        <v>1</v>
      </c>
      <c r="B6" s="183"/>
      <c r="D6" s="35" t="s">
        <v>73</v>
      </c>
      <c r="E6" s="35" t="s">
        <v>75</v>
      </c>
      <c r="I6" s="40"/>
      <c r="L6" s="221"/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197">
        <v>41634</v>
      </c>
      <c r="M7" s="35" t="s">
        <v>47</v>
      </c>
    </row>
    <row r="8" spans="1:15">
      <c r="A8" s="35">
        <v>6</v>
      </c>
      <c r="B8" s="123"/>
      <c r="D8" s="35" t="s">
        <v>56</v>
      </c>
      <c r="E8" s="35" t="s">
        <v>58</v>
      </c>
      <c r="G8" s="35">
        <v>3102055020</v>
      </c>
      <c r="H8" s="39">
        <v>600000</v>
      </c>
      <c r="I8" s="40" t="s">
        <v>64</v>
      </c>
      <c r="J8" s="35" t="s">
        <v>319</v>
      </c>
      <c r="L8" s="130">
        <v>41647</v>
      </c>
      <c r="M8" s="35" t="s">
        <v>61</v>
      </c>
    </row>
    <row r="9" spans="1:15">
      <c r="A9" s="35">
        <v>8</v>
      </c>
      <c r="B9" s="123"/>
      <c r="C9" s="35" t="s">
        <v>46</v>
      </c>
      <c r="D9" s="35" t="s">
        <v>52</v>
      </c>
      <c r="E9" s="116" t="s">
        <v>62</v>
      </c>
      <c r="F9" s="116">
        <v>8218644485</v>
      </c>
      <c r="G9" s="116"/>
      <c r="H9" s="39">
        <v>4147229</v>
      </c>
      <c r="I9" s="40" t="s">
        <v>65</v>
      </c>
      <c r="J9" s="37">
        <v>41600</v>
      </c>
      <c r="K9" s="37">
        <v>41629</v>
      </c>
      <c r="L9" s="130">
        <v>41647</v>
      </c>
      <c r="M9" s="35" t="s">
        <v>147</v>
      </c>
    </row>
    <row r="10" spans="1:15">
      <c r="A10" s="35">
        <v>10</v>
      </c>
      <c r="B10" s="123"/>
      <c r="C10" s="35" t="s">
        <v>62</v>
      </c>
      <c r="D10" s="35" t="s">
        <v>52</v>
      </c>
      <c r="E10" s="116" t="s">
        <v>62</v>
      </c>
      <c r="F10" s="116">
        <v>1224565687</v>
      </c>
      <c r="G10" s="116">
        <v>3102055020</v>
      </c>
      <c r="H10" s="39">
        <v>127000</v>
      </c>
      <c r="I10" s="40" t="s">
        <v>62</v>
      </c>
      <c r="K10" s="37">
        <v>41625</v>
      </c>
      <c r="L10" s="130">
        <v>41646</v>
      </c>
      <c r="M10" s="35" t="s">
        <v>58</v>
      </c>
    </row>
    <row r="11" spans="1:15">
      <c r="A11" s="125">
        <v>17</v>
      </c>
      <c r="B11" s="183"/>
      <c r="C11" s="35" t="s">
        <v>53</v>
      </c>
      <c r="D11" s="35" t="s">
        <v>52</v>
      </c>
      <c r="E11" s="116" t="s">
        <v>54</v>
      </c>
      <c r="F11" s="116" t="s">
        <v>114</v>
      </c>
      <c r="G11" s="116"/>
      <c r="H11" s="39">
        <v>825700</v>
      </c>
      <c r="I11" s="126" t="s">
        <v>79</v>
      </c>
      <c r="J11" s="35" t="s">
        <v>307</v>
      </c>
      <c r="K11" s="125"/>
      <c r="L11" s="196"/>
      <c r="M11" s="125" t="s">
        <v>60</v>
      </c>
    </row>
    <row r="12" spans="1:15">
      <c r="A12" s="35">
        <v>8</v>
      </c>
      <c r="B12" s="123"/>
      <c r="C12" s="35" t="s">
        <v>45</v>
      </c>
      <c r="D12" s="35" t="s">
        <v>52</v>
      </c>
      <c r="E12" s="116" t="s">
        <v>82</v>
      </c>
      <c r="F12" s="116">
        <v>24165511</v>
      </c>
      <c r="G12" s="116">
        <v>3202339219</v>
      </c>
      <c r="H12" s="39">
        <v>38928</v>
      </c>
      <c r="I12" s="40" t="s">
        <v>70</v>
      </c>
      <c r="J12" s="37">
        <v>41629</v>
      </c>
      <c r="K12" s="37">
        <v>41659</v>
      </c>
      <c r="L12" s="130">
        <v>41647</v>
      </c>
      <c r="M12" s="35" t="s">
        <v>117</v>
      </c>
    </row>
    <row r="13" spans="1:15">
      <c r="A13" s="35">
        <v>13</v>
      </c>
      <c r="B13" s="123"/>
      <c r="C13" s="35" t="s">
        <v>45</v>
      </c>
      <c r="D13" s="35" t="s">
        <v>52</v>
      </c>
      <c r="E13" s="116" t="s">
        <v>82</v>
      </c>
      <c r="F13" s="116">
        <v>11648673</v>
      </c>
      <c r="G13" s="116"/>
      <c r="H13" s="39">
        <v>26525</v>
      </c>
      <c r="I13" s="40" t="s">
        <v>70</v>
      </c>
      <c r="J13" s="37">
        <v>41632</v>
      </c>
      <c r="K13" s="37">
        <v>41662</v>
      </c>
      <c r="L13" s="130">
        <v>41652</v>
      </c>
      <c r="M13" s="35" t="s">
        <v>117</v>
      </c>
    </row>
    <row r="14" spans="1:15">
      <c r="A14" s="35">
        <v>13</v>
      </c>
      <c r="B14" s="123"/>
      <c r="C14" s="35" t="s">
        <v>46</v>
      </c>
      <c r="D14" s="35" t="s">
        <v>52</v>
      </c>
      <c r="E14" s="116" t="s">
        <v>82</v>
      </c>
      <c r="F14" s="116">
        <v>10859980</v>
      </c>
      <c r="G14" s="116"/>
      <c r="H14" s="39">
        <v>734963</v>
      </c>
      <c r="I14" s="40" t="s">
        <v>70</v>
      </c>
      <c r="J14" s="37">
        <v>41602</v>
      </c>
      <c r="K14" s="37">
        <v>41631</v>
      </c>
      <c r="L14" s="130">
        <v>41652</v>
      </c>
      <c r="M14" s="35" t="s">
        <v>391</v>
      </c>
    </row>
    <row r="15" spans="1:15">
      <c r="A15" s="35">
        <v>14</v>
      </c>
      <c r="B15" s="123"/>
      <c r="C15" s="116" t="s">
        <v>46</v>
      </c>
      <c r="D15" s="116" t="s">
        <v>52</v>
      </c>
      <c r="E15" s="116" t="s">
        <v>82</v>
      </c>
      <c r="F15" s="116">
        <v>7705686</v>
      </c>
      <c r="G15" s="116"/>
      <c r="H15" s="127">
        <v>339185</v>
      </c>
      <c r="I15" s="128" t="s">
        <v>70</v>
      </c>
      <c r="J15" s="129">
        <v>41574</v>
      </c>
      <c r="K15" s="129">
        <v>41604</v>
      </c>
      <c r="L15" s="130">
        <v>41653</v>
      </c>
      <c r="M15" s="116" t="s">
        <v>364</v>
      </c>
    </row>
    <row r="16" spans="1:15">
      <c r="A16" s="35">
        <v>15</v>
      </c>
      <c r="B16" s="202"/>
      <c r="C16" s="35" t="s">
        <v>45</v>
      </c>
      <c r="D16" s="35" t="s">
        <v>52</v>
      </c>
      <c r="E16" s="116" t="s">
        <v>235</v>
      </c>
      <c r="F16" s="116">
        <v>41362146</v>
      </c>
      <c r="G16" s="116"/>
      <c r="H16" s="39">
        <v>33201</v>
      </c>
      <c r="I16" s="40" t="s">
        <v>70</v>
      </c>
      <c r="J16" s="37">
        <v>41641</v>
      </c>
      <c r="K16" s="37">
        <v>41671</v>
      </c>
      <c r="L16" s="130">
        <v>41654</v>
      </c>
      <c r="M16" s="35" t="s">
        <v>385</v>
      </c>
    </row>
    <row r="17" spans="1:15">
      <c r="A17" s="212">
        <v>22</v>
      </c>
      <c r="B17" s="123"/>
      <c r="C17" s="248" t="s">
        <v>370</v>
      </c>
      <c r="D17" s="35" t="s">
        <v>52</v>
      </c>
      <c r="E17" s="116"/>
      <c r="F17" s="243" t="s">
        <v>371</v>
      </c>
      <c r="G17" s="116"/>
      <c r="H17" s="39">
        <v>10200</v>
      </c>
      <c r="I17" s="40" t="s">
        <v>109</v>
      </c>
      <c r="J17" s="37">
        <v>41612</v>
      </c>
      <c r="K17" s="37">
        <v>41643</v>
      </c>
      <c r="L17" s="130">
        <v>41661</v>
      </c>
    </row>
    <row r="18" spans="1:15">
      <c r="A18" s="35">
        <v>17</v>
      </c>
      <c r="B18" s="200"/>
      <c r="C18" s="35" t="s">
        <v>45</v>
      </c>
      <c r="D18" s="35" t="s">
        <v>52</v>
      </c>
      <c r="E18" s="116" t="s">
        <v>88</v>
      </c>
      <c r="F18" s="116">
        <v>10004979</v>
      </c>
      <c r="G18" s="116"/>
      <c r="H18" s="39">
        <v>462880</v>
      </c>
      <c r="I18" s="40" t="s">
        <v>109</v>
      </c>
      <c r="J18" s="37">
        <v>41530</v>
      </c>
      <c r="K18" s="37">
        <v>41590</v>
      </c>
      <c r="L18" s="130"/>
    </row>
    <row r="19" spans="1:15">
      <c r="A19" s="35">
        <v>20</v>
      </c>
      <c r="B19" s="202"/>
      <c r="C19" s="248" t="s">
        <v>370</v>
      </c>
      <c r="D19" s="35" t="s">
        <v>52</v>
      </c>
      <c r="E19" s="116" t="s">
        <v>88</v>
      </c>
      <c r="F19" s="116">
        <v>10001727</v>
      </c>
      <c r="G19" s="116"/>
      <c r="H19" s="39">
        <v>78410</v>
      </c>
      <c r="I19" s="40" t="s">
        <v>109</v>
      </c>
      <c r="J19" s="37">
        <v>41564</v>
      </c>
      <c r="K19" s="37">
        <v>41624</v>
      </c>
      <c r="L19" s="130">
        <v>41659</v>
      </c>
    </row>
    <row r="20" spans="1:15">
      <c r="A20" s="35">
        <v>17</v>
      </c>
      <c r="B20" s="123"/>
      <c r="C20" s="35" t="s">
        <v>46</v>
      </c>
      <c r="D20" s="35" t="s">
        <v>52</v>
      </c>
      <c r="E20" s="116" t="s">
        <v>82</v>
      </c>
      <c r="F20" s="116">
        <v>6635280</v>
      </c>
      <c r="G20" s="116"/>
      <c r="H20" s="39">
        <v>479823</v>
      </c>
      <c r="I20" s="40" t="s">
        <v>70</v>
      </c>
      <c r="J20" s="37">
        <v>41610</v>
      </c>
      <c r="K20" s="37">
        <v>41640</v>
      </c>
      <c r="L20" s="130">
        <v>41656</v>
      </c>
      <c r="M20" s="35" t="s">
        <v>234</v>
      </c>
    </row>
    <row r="21" spans="1:15">
      <c r="A21" s="35">
        <v>22</v>
      </c>
      <c r="B21" s="123"/>
      <c r="C21" s="35" t="s">
        <v>45</v>
      </c>
      <c r="D21" s="35" t="s">
        <v>52</v>
      </c>
      <c r="E21" s="116" t="s">
        <v>84</v>
      </c>
      <c r="F21" s="116"/>
      <c r="G21" s="116" t="s">
        <v>362</v>
      </c>
      <c r="H21" s="39">
        <v>469048</v>
      </c>
      <c r="I21" s="40" t="s">
        <v>70</v>
      </c>
      <c r="J21" s="37">
        <v>41634</v>
      </c>
      <c r="K21" s="37">
        <v>41664</v>
      </c>
      <c r="L21" s="130">
        <v>41661</v>
      </c>
      <c r="M21" s="35" t="s">
        <v>369</v>
      </c>
    </row>
    <row r="22" spans="1:15">
      <c r="A22" s="35">
        <v>21</v>
      </c>
      <c r="B22" s="123"/>
      <c r="D22" s="35" t="s">
        <v>348</v>
      </c>
      <c r="E22" s="116" t="s">
        <v>349</v>
      </c>
      <c r="F22" s="136"/>
      <c r="G22" s="136"/>
      <c r="I22" s="40"/>
      <c r="J22" s="37"/>
      <c r="K22" s="37"/>
      <c r="L22" s="130">
        <v>41655</v>
      </c>
      <c r="M22" s="35" t="s">
        <v>350</v>
      </c>
    </row>
    <row r="23" spans="1:15">
      <c r="A23" s="212">
        <v>17</v>
      </c>
      <c r="B23" s="123"/>
      <c r="C23" s="248" t="s">
        <v>381</v>
      </c>
      <c r="D23" s="35" t="s">
        <v>52</v>
      </c>
      <c r="F23" s="35">
        <v>332459135</v>
      </c>
      <c r="G23" s="35" t="s">
        <v>363</v>
      </c>
      <c r="H23" s="39">
        <v>75156</v>
      </c>
      <c r="I23" s="40" t="s">
        <v>70</v>
      </c>
      <c r="J23" s="35" t="s">
        <v>307</v>
      </c>
      <c r="K23" s="40"/>
      <c r="L23" s="117">
        <v>41655</v>
      </c>
      <c r="M23" s="35" t="s">
        <v>373</v>
      </c>
    </row>
    <row r="24" spans="1:15">
      <c r="A24" s="35">
        <v>23</v>
      </c>
      <c r="B24" s="123"/>
      <c r="C24" s="35" t="s">
        <v>45</v>
      </c>
      <c r="D24" s="35" t="s">
        <v>52</v>
      </c>
      <c r="E24" s="116" t="s">
        <v>84</v>
      </c>
      <c r="F24" s="116" t="s">
        <v>131</v>
      </c>
      <c r="G24" s="116" t="s">
        <v>132</v>
      </c>
      <c r="H24" s="39">
        <v>490428</v>
      </c>
      <c r="I24" s="40" t="s">
        <v>70</v>
      </c>
      <c r="J24" s="35" t="s">
        <v>307</v>
      </c>
      <c r="L24" s="130">
        <v>41661</v>
      </c>
      <c r="M24" s="35" t="s">
        <v>133</v>
      </c>
    </row>
    <row r="25" spans="1:15">
      <c r="A25" s="35">
        <v>28</v>
      </c>
      <c r="B25" s="123"/>
      <c r="C25" s="35" t="s">
        <v>45</v>
      </c>
      <c r="D25" s="35" t="s">
        <v>52</v>
      </c>
      <c r="E25" s="116" t="s">
        <v>69</v>
      </c>
      <c r="F25" s="116">
        <v>1321278</v>
      </c>
      <c r="G25" s="116">
        <v>2112433</v>
      </c>
      <c r="H25" s="39">
        <v>21480</v>
      </c>
      <c r="I25" s="40" t="s">
        <v>70</v>
      </c>
      <c r="J25" s="37">
        <v>41609</v>
      </c>
      <c r="K25" s="37">
        <v>41639</v>
      </c>
      <c r="L25" s="130">
        <v>41667</v>
      </c>
    </row>
    <row r="26" spans="1:15">
      <c r="A26" s="116">
        <v>27</v>
      </c>
      <c r="B26" s="220"/>
      <c r="C26" s="116" t="s">
        <v>339</v>
      </c>
      <c r="D26" s="116" t="s">
        <v>52</v>
      </c>
      <c r="E26" s="116" t="s">
        <v>82</v>
      </c>
      <c r="F26" s="116">
        <v>16216790</v>
      </c>
      <c r="G26" s="116">
        <v>3138933417</v>
      </c>
      <c r="H26" s="127">
        <v>122763</v>
      </c>
      <c r="I26" s="128" t="s">
        <v>70</v>
      </c>
      <c r="J26" s="129">
        <v>41649</v>
      </c>
      <c r="K26" s="129">
        <v>41679</v>
      </c>
      <c r="L26" s="130">
        <v>41666</v>
      </c>
      <c r="M26" s="116" t="s">
        <v>130</v>
      </c>
      <c r="O26" s="131"/>
    </row>
    <row r="27" spans="1:15">
      <c r="A27" s="116">
        <v>28</v>
      </c>
      <c r="B27" s="123"/>
      <c r="C27" s="35" t="s">
        <v>382</v>
      </c>
      <c r="D27" s="35" t="s">
        <v>52</v>
      </c>
      <c r="G27" s="35">
        <v>5476324</v>
      </c>
      <c r="H27" s="39">
        <v>64541</v>
      </c>
      <c r="I27" s="40" t="s">
        <v>70</v>
      </c>
      <c r="J27" s="35" t="s">
        <v>319</v>
      </c>
      <c r="K27" s="40"/>
      <c r="L27" s="117">
        <v>41667</v>
      </c>
      <c r="M27" s="35" t="s">
        <v>372</v>
      </c>
    </row>
    <row r="28" spans="1:15">
      <c r="A28" s="35">
        <v>29</v>
      </c>
      <c r="B28" s="123"/>
      <c r="C28" s="35" t="s">
        <v>45</v>
      </c>
      <c r="D28" s="116" t="s">
        <v>52</v>
      </c>
      <c r="E28" s="116" t="s">
        <v>82</v>
      </c>
      <c r="F28" s="116">
        <v>3439042</v>
      </c>
      <c r="G28" s="116" t="s">
        <v>135</v>
      </c>
      <c r="H28" s="39">
        <v>245847</v>
      </c>
      <c r="I28" s="40" t="s">
        <v>70</v>
      </c>
      <c r="J28" s="37">
        <v>41621</v>
      </c>
      <c r="K28" s="37">
        <v>41651</v>
      </c>
      <c r="L28" s="130">
        <v>41668</v>
      </c>
      <c r="M28" s="35" t="s">
        <v>136</v>
      </c>
    </row>
    <row r="29" spans="1:15">
      <c r="B29" s="123"/>
      <c r="C29" s="35" t="s">
        <v>49</v>
      </c>
      <c r="D29" s="116" t="s">
        <v>52</v>
      </c>
      <c r="E29" s="116" t="s">
        <v>62</v>
      </c>
      <c r="F29" s="116"/>
      <c r="G29" s="116"/>
      <c r="H29" s="39">
        <v>954000</v>
      </c>
      <c r="I29" s="40" t="s">
        <v>263</v>
      </c>
      <c r="L29" s="130">
        <v>41688</v>
      </c>
      <c r="M29" s="35" t="s">
        <v>129</v>
      </c>
    </row>
    <row r="30" spans="1:15">
      <c r="E30" s="116"/>
      <c r="F30" s="116"/>
      <c r="G30" s="116"/>
      <c r="I30" s="140"/>
      <c r="L30" s="249"/>
    </row>
    <row r="31" spans="1:15">
      <c r="E31" s="116"/>
      <c r="F31" s="116"/>
      <c r="G31" s="116"/>
      <c r="I31" s="140"/>
      <c r="L31" s="249"/>
    </row>
    <row r="32" spans="1:15">
      <c r="A32" s="35" t="s">
        <v>317</v>
      </c>
      <c r="C32" s="35">
        <v>9001616423</v>
      </c>
      <c r="D32" s="35">
        <v>478675</v>
      </c>
      <c r="E32" s="116"/>
      <c r="F32" s="116"/>
      <c r="G32" s="116"/>
    </row>
    <row r="33" spans="1:15">
      <c r="C33" s="35" t="s">
        <v>370</v>
      </c>
      <c r="E33" s="116" t="s">
        <v>374</v>
      </c>
      <c r="F33" s="116"/>
      <c r="G33" s="116"/>
    </row>
    <row r="34" spans="1:15">
      <c r="E34" s="116"/>
      <c r="F34" s="116"/>
      <c r="G34" s="116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dimension ref="A1:O112"/>
  <sheetViews>
    <sheetView workbookViewId="0">
      <pane ySplit="1" topLeftCell="A2" activePane="bottomLeft" state="frozen"/>
      <selection pane="bottomLeft" activeCell="J13" sqref="J1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58"/>
      <c r="K2" s="258"/>
      <c r="L2" s="221">
        <v>41671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399</v>
      </c>
      <c r="F3" s="64"/>
      <c r="G3" s="64"/>
      <c r="H3" s="65"/>
      <c r="I3" s="66"/>
      <c r="J3" s="258"/>
      <c r="K3" s="258"/>
      <c r="L3" s="221">
        <v>41671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58"/>
      <c r="K4" s="258"/>
      <c r="L4" s="221">
        <v>41671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397</v>
      </c>
      <c r="F5" s="116"/>
      <c r="G5" s="116"/>
      <c r="H5" s="127"/>
      <c r="I5" s="128"/>
      <c r="J5" s="116"/>
      <c r="K5" s="116"/>
      <c r="L5" s="221">
        <v>41671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398</v>
      </c>
      <c r="I6" s="40"/>
      <c r="L6" s="221">
        <v>41671</v>
      </c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197">
        <v>41670</v>
      </c>
      <c r="M7" s="35" t="s">
        <v>47</v>
      </c>
    </row>
    <row r="8" spans="1:15">
      <c r="A8" s="35">
        <v>3</v>
      </c>
      <c r="B8" s="123"/>
      <c r="C8" s="35" t="s">
        <v>45</v>
      </c>
      <c r="D8" s="35" t="s">
        <v>52</v>
      </c>
      <c r="E8" s="116" t="s">
        <v>66</v>
      </c>
      <c r="F8" s="116">
        <v>2339801</v>
      </c>
      <c r="G8" s="116"/>
      <c r="H8" s="39">
        <v>33720</v>
      </c>
      <c r="I8" s="40" t="s">
        <v>330</v>
      </c>
      <c r="J8" s="36">
        <v>41622</v>
      </c>
      <c r="K8" s="36">
        <v>41656</v>
      </c>
      <c r="L8" s="130">
        <v>41673</v>
      </c>
    </row>
    <row r="9" spans="1:15">
      <c r="A9" s="35">
        <v>3</v>
      </c>
      <c r="B9" s="123"/>
      <c r="C9" s="35" t="s">
        <v>45</v>
      </c>
      <c r="D9" s="35" t="s">
        <v>52</v>
      </c>
      <c r="E9" s="116" t="s">
        <v>68</v>
      </c>
      <c r="F9" s="132" t="s">
        <v>110</v>
      </c>
      <c r="G9" s="116"/>
      <c r="H9" s="39">
        <v>325650</v>
      </c>
      <c r="I9" s="40" t="s">
        <v>109</v>
      </c>
      <c r="J9" s="37">
        <v>41628</v>
      </c>
      <c r="K9" s="37">
        <v>41661</v>
      </c>
      <c r="L9" s="130">
        <v>41673</v>
      </c>
    </row>
    <row r="10" spans="1:15">
      <c r="A10" s="35">
        <v>3</v>
      </c>
      <c r="B10" s="123"/>
      <c r="C10" s="35" t="s">
        <v>45</v>
      </c>
      <c r="D10" s="35" t="s">
        <v>52</v>
      </c>
      <c r="E10" s="116" t="s">
        <v>82</v>
      </c>
      <c r="F10" s="116">
        <v>14107165</v>
      </c>
      <c r="G10" s="116">
        <v>3175124315</v>
      </c>
      <c r="H10" s="39">
        <v>26733</v>
      </c>
      <c r="I10" s="40" t="s">
        <v>70</v>
      </c>
      <c r="J10" s="37">
        <v>41656</v>
      </c>
      <c r="K10" s="37">
        <v>41686</v>
      </c>
      <c r="L10" s="130">
        <v>41673</v>
      </c>
      <c r="M10" s="35" t="s">
        <v>118</v>
      </c>
    </row>
    <row r="11" spans="1:15">
      <c r="A11" s="35">
        <v>5</v>
      </c>
      <c r="B11" s="123"/>
      <c r="C11" s="35" t="s">
        <v>45</v>
      </c>
      <c r="D11" s="35" t="s">
        <v>52</v>
      </c>
      <c r="E11" s="116" t="s">
        <v>71</v>
      </c>
      <c r="F11" s="116">
        <v>8040856503</v>
      </c>
      <c r="G11" s="116"/>
      <c r="H11" s="39">
        <v>186442</v>
      </c>
      <c r="I11" s="40" t="s">
        <v>239</v>
      </c>
      <c r="J11" s="178" t="s">
        <v>146</v>
      </c>
      <c r="K11" s="179">
        <v>41659</v>
      </c>
      <c r="L11" s="130">
        <v>41675</v>
      </c>
    </row>
    <row r="12" spans="1:15">
      <c r="A12" s="35">
        <v>5</v>
      </c>
      <c r="C12" s="248" t="s">
        <v>388</v>
      </c>
      <c r="D12" s="35" t="s">
        <v>52</v>
      </c>
      <c r="F12" s="35" t="s">
        <v>389</v>
      </c>
      <c r="H12" s="39">
        <v>33110</v>
      </c>
      <c r="I12" s="40" t="s">
        <v>109</v>
      </c>
      <c r="J12" s="37">
        <v>41543</v>
      </c>
      <c r="K12" s="37">
        <v>41572</v>
      </c>
      <c r="L12" s="178"/>
      <c r="M12" s="178"/>
    </row>
    <row r="13" spans="1:15">
      <c r="A13" s="35">
        <v>6</v>
      </c>
      <c r="B13" s="123"/>
      <c r="D13" s="35" t="s">
        <v>56</v>
      </c>
      <c r="E13" s="35" t="s">
        <v>58</v>
      </c>
      <c r="G13" s="35">
        <v>3102055020</v>
      </c>
      <c r="H13" s="39">
        <v>600000</v>
      </c>
      <c r="I13" s="40" t="s">
        <v>64</v>
      </c>
      <c r="J13" s="35" t="s">
        <v>329</v>
      </c>
      <c r="L13" s="130">
        <v>41677</v>
      </c>
      <c r="M13" s="35" t="s">
        <v>61</v>
      </c>
    </row>
    <row r="14" spans="1:15">
      <c r="A14" s="35">
        <v>6</v>
      </c>
      <c r="B14" s="123"/>
      <c r="C14" s="35" t="s">
        <v>46</v>
      </c>
      <c r="D14" s="35" t="s">
        <v>52</v>
      </c>
      <c r="E14" s="116" t="s">
        <v>62</v>
      </c>
      <c r="F14" s="116">
        <v>8218644485</v>
      </c>
      <c r="G14" s="116"/>
      <c r="H14" s="39">
        <v>4303618</v>
      </c>
      <c r="I14" s="40" t="s">
        <v>65</v>
      </c>
      <c r="J14" s="37">
        <v>41600</v>
      </c>
      <c r="K14" s="37">
        <v>41629</v>
      </c>
      <c r="L14" s="130">
        <v>41676</v>
      </c>
      <c r="M14" s="35" t="s">
        <v>147</v>
      </c>
    </row>
    <row r="15" spans="1:15">
      <c r="A15" s="125">
        <v>28</v>
      </c>
      <c r="B15" s="134"/>
      <c r="C15" s="35" t="s">
        <v>53</v>
      </c>
      <c r="D15" s="35" t="s">
        <v>52</v>
      </c>
      <c r="E15" s="116" t="s">
        <v>54</v>
      </c>
      <c r="F15" s="116" t="s">
        <v>114</v>
      </c>
      <c r="G15" s="116"/>
      <c r="H15" s="39">
        <v>645600</v>
      </c>
      <c r="I15" s="126" t="s">
        <v>79</v>
      </c>
      <c r="J15" s="35" t="s">
        <v>329</v>
      </c>
      <c r="K15" s="125"/>
      <c r="L15" s="196"/>
      <c r="M15" s="125" t="s">
        <v>60</v>
      </c>
    </row>
    <row r="16" spans="1:15">
      <c r="A16" s="35">
        <v>6</v>
      </c>
      <c r="B16" s="123"/>
      <c r="C16" s="35" t="s">
        <v>45</v>
      </c>
      <c r="D16" s="35" t="s">
        <v>52</v>
      </c>
      <c r="E16" s="116" t="s">
        <v>82</v>
      </c>
      <c r="F16" s="116">
        <v>24165511</v>
      </c>
      <c r="G16" s="116">
        <v>3202339219</v>
      </c>
      <c r="H16" s="39">
        <v>52848</v>
      </c>
      <c r="I16" s="40" t="s">
        <v>70</v>
      </c>
      <c r="J16" s="37">
        <v>41660</v>
      </c>
      <c r="K16" s="37">
        <v>41690</v>
      </c>
      <c r="L16" s="130">
        <v>41676</v>
      </c>
      <c r="M16" s="35" t="s">
        <v>117</v>
      </c>
    </row>
    <row r="17" spans="1:15">
      <c r="A17" s="35">
        <v>10</v>
      </c>
      <c r="B17" s="123"/>
      <c r="C17" s="35" t="s">
        <v>45</v>
      </c>
      <c r="D17" s="35" t="s">
        <v>52</v>
      </c>
      <c r="E17" s="116" t="s">
        <v>82</v>
      </c>
      <c r="F17" s="116">
        <v>11648673</v>
      </c>
      <c r="G17" s="116">
        <v>3182853603</v>
      </c>
      <c r="H17" s="39">
        <v>26436</v>
      </c>
      <c r="I17" s="40" t="s">
        <v>70</v>
      </c>
      <c r="J17" s="37">
        <v>41663</v>
      </c>
      <c r="K17" s="37">
        <v>41693</v>
      </c>
      <c r="L17" s="130">
        <v>41680</v>
      </c>
      <c r="M17" s="35" t="s">
        <v>117</v>
      </c>
    </row>
    <row r="18" spans="1:15">
      <c r="A18" s="35">
        <v>10</v>
      </c>
      <c r="B18" s="123"/>
      <c r="C18" s="35" t="s">
        <v>46</v>
      </c>
      <c r="D18" s="35" t="s">
        <v>52</v>
      </c>
      <c r="E18" s="116" t="s">
        <v>82</v>
      </c>
      <c r="F18" s="116">
        <v>10859980</v>
      </c>
      <c r="G18" s="116"/>
      <c r="H18" s="39">
        <v>754308</v>
      </c>
      <c r="I18" s="40" t="s">
        <v>70</v>
      </c>
      <c r="J18" s="37">
        <v>41632</v>
      </c>
      <c r="K18" s="37">
        <v>41662</v>
      </c>
      <c r="L18" s="130">
        <v>41680</v>
      </c>
      <c r="M18" s="35" t="s">
        <v>391</v>
      </c>
    </row>
    <row r="19" spans="1:15">
      <c r="A19" s="35">
        <v>13</v>
      </c>
      <c r="B19" s="123"/>
      <c r="C19" s="116" t="s">
        <v>46</v>
      </c>
      <c r="D19" s="116" t="s">
        <v>52</v>
      </c>
      <c r="E19" s="116" t="s">
        <v>82</v>
      </c>
      <c r="F19" s="116">
        <v>7705686</v>
      </c>
      <c r="G19" s="116"/>
      <c r="H19" s="127">
        <v>313063</v>
      </c>
      <c r="I19" s="128" t="s">
        <v>70</v>
      </c>
      <c r="J19" s="129">
        <v>41635</v>
      </c>
      <c r="K19" s="129">
        <v>41665</v>
      </c>
      <c r="L19" s="130">
        <v>41683</v>
      </c>
      <c r="M19" s="116" t="s">
        <v>364</v>
      </c>
    </row>
    <row r="20" spans="1:15">
      <c r="A20" s="35">
        <v>14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33201</v>
      </c>
      <c r="I20" s="40" t="s">
        <v>70</v>
      </c>
      <c r="J20" s="37">
        <v>41672</v>
      </c>
      <c r="K20" s="37">
        <v>41699</v>
      </c>
      <c r="L20" s="130">
        <v>41684</v>
      </c>
      <c r="M20" s="35" t="s">
        <v>385</v>
      </c>
    </row>
    <row r="21" spans="1:15">
      <c r="A21" s="35">
        <v>17</v>
      </c>
      <c r="B21" s="123"/>
      <c r="C21" s="35" t="s">
        <v>62</v>
      </c>
      <c r="D21" s="35" t="s">
        <v>52</v>
      </c>
      <c r="E21" s="116" t="s">
        <v>62</v>
      </c>
      <c r="F21" s="116">
        <v>1224565687</v>
      </c>
      <c r="G21" s="116">
        <v>3102055020</v>
      </c>
      <c r="H21" s="39">
        <v>126000</v>
      </c>
      <c r="I21" s="40" t="s">
        <v>62</v>
      </c>
      <c r="K21" s="37">
        <v>41656</v>
      </c>
      <c r="L21" s="130">
        <v>41681</v>
      </c>
      <c r="M21" s="35" t="s">
        <v>58</v>
      </c>
    </row>
    <row r="22" spans="1:15">
      <c r="A22" s="212">
        <v>14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14190</v>
      </c>
      <c r="I22" s="40" t="s">
        <v>109</v>
      </c>
      <c r="J22" s="37">
        <v>41643</v>
      </c>
      <c r="K22" s="37">
        <v>41674</v>
      </c>
      <c r="L22" s="130">
        <v>41683</v>
      </c>
    </row>
    <row r="23" spans="1:15">
      <c r="A23" s="35">
        <v>14</v>
      </c>
      <c r="B23" s="202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223050</v>
      </c>
      <c r="I23" s="40" t="s">
        <v>400</v>
      </c>
      <c r="J23" s="37">
        <v>41591</v>
      </c>
      <c r="K23" s="37">
        <v>41649</v>
      </c>
      <c r="L23" s="130">
        <v>41684</v>
      </c>
    </row>
    <row r="24" spans="1:15">
      <c r="A24" s="35">
        <v>20</v>
      </c>
      <c r="B24" s="200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78410</v>
      </c>
      <c r="I24" s="40" t="s">
        <v>400</v>
      </c>
      <c r="J24" s="37">
        <v>41564</v>
      </c>
      <c r="K24" s="37">
        <v>41624</v>
      </c>
      <c r="L24" s="130"/>
    </row>
    <row r="25" spans="1:15">
      <c r="A25" s="35">
        <v>18</v>
      </c>
      <c r="B25" s="123"/>
      <c r="C25" s="35" t="s">
        <v>46</v>
      </c>
      <c r="D25" s="35" t="s">
        <v>52</v>
      </c>
      <c r="E25" s="116" t="s">
        <v>82</v>
      </c>
      <c r="F25" s="116">
        <v>6635280</v>
      </c>
      <c r="G25" s="116"/>
      <c r="H25" s="39">
        <v>479823</v>
      </c>
      <c r="I25" s="40" t="s">
        <v>70</v>
      </c>
      <c r="J25" s="37">
        <v>41641</v>
      </c>
      <c r="K25" s="37">
        <v>41671</v>
      </c>
      <c r="L25" s="130">
        <v>41688</v>
      </c>
      <c r="M25" s="35" t="s">
        <v>234</v>
      </c>
    </row>
    <row r="26" spans="1:15">
      <c r="A26" s="35">
        <v>21</v>
      </c>
      <c r="B26" s="123"/>
      <c r="C26" s="35" t="s">
        <v>45</v>
      </c>
      <c r="D26" s="35" t="s">
        <v>52</v>
      </c>
      <c r="E26" s="116" t="s">
        <v>84</v>
      </c>
      <c r="F26" s="116"/>
      <c r="G26" s="116" t="s">
        <v>362</v>
      </c>
      <c r="H26" s="39">
        <v>469048</v>
      </c>
      <c r="I26" s="40" t="s">
        <v>70</v>
      </c>
      <c r="J26" s="37">
        <v>41665</v>
      </c>
      <c r="K26" s="37">
        <v>41695</v>
      </c>
      <c r="L26" s="130">
        <v>41687</v>
      </c>
      <c r="M26" s="35" t="s">
        <v>369</v>
      </c>
    </row>
    <row r="27" spans="1:15">
      <c r="A27" s="35">
        <v>21</v>
      </c>
      <c r="B27" s="123"/>
      <c r="D27" s="35" t="s">
        <v>348</v>
      </c>
      <c r="E27" s="116" t="s">
        <v>349</v>
      </c>
      <c r="F27" s="136"/>
      <c r="G27" s="136"/>
      <c r="I27" s="40"/>
      <c r="J27" s="37"/>
      <c r="K27" s="37"/>
      <c r="L27" s="130">
        <v>41688</v>
      </c>
      <c r="M27" s="35" t="s">
        <v>350</v>
      </c>
    </row>
    <row r="28" spans="1:15">
      <c r="A28" s="212">
        <v>19</v>
      </c>
      <c r="B28" s="123"/>
      <c r="C28" s="248" t="s">
        <v>381</v>
      </c>
      <c r="D28" s="35" t="s">
        <v>52</v>
      </c>
      <c r="F28" s="35">
        <v>332459135</v>
      </c>
      <c r="G28" s="35" t="s">
        <v>363</v>
      </c>
      <c r="H28" s="39">
        <v>69250</v>
      </c>
      <c r="I28" s="40" t="s">
        <v>70</v>
      </c>
      <c r="J28" s="35" t="s">
        <v>319</v>
      </c>
      <c r="K28" s="40"/>
      <c r="L28" s="117">
        <v>41689</v>
      </c>
      <c r="M28" s="35" t="s">
        <v>373</v>
      </c>
    </row>
    <row r="29" spans="1:15">
      <c r="A29" s="35">
        <v>24</v>
      </c>
      <c r="B29" s="123"/>
      <c r="C29" s="35" t="s">
        <v>45</v>
      </c>
      <c r="D29" s="35" t="s">
        <v>52</v>
      </c>
      <c r="E29" s="116" t="s">
        <v>84</v>
      </c>
      <c r="F29" s="116" t="s">
        <v>131</v>
      </c>
      <c r="G29" s="116" t="s">
        <v>132</v>
      </c>
      <c r="H29" s="39">
        <v>490428</v>
      </c>
      <c r="I29" s="40" t="s">
        <v>70</v>
      </c>
      <c r="J29" s="35" t="s">
        <v>319</v>
      </c>
      <c r="L29" s="130">
        <v>41689</v>
      </c>
      <c r="M29" s="35" t="s">
        <v>133</v>
      </c>
    </row>
    <row r="30" spans="1:15">
      <c r="A30" s="35">
        <v>28</v>
      </c>
      <c r="B30" s="123"/>
      <c r="C30" s="35" t="s">
        <v>45</v>
      </c>
      <c r="D30" s="35" t="s">
        <v>52</v>
      </c>
      <c r="E30" s="116" t="s">
        <v>69</v>
      </c>
      <c r="F30" s="116">
        <v>1321278</v>
      </c>
      <c r="G30" s="116">
        <v>2112433</v>
      </c>
      <c r="H30" s="39">
        <v>21480</v>
      </c>
      <c r="I30" s="40" t="s">
        <v>70</v>
      </c>
      <c r="J30" s="37">
        <v>41609</v>
      </c>
      <c r="K30" s="37">
        <v>41639</v>
      </c>
      <c r="L30" s="130">
        <v>41689</v>
      </c>
    </row>
    <row r="31" spans="1:15">
      <c r="A31" s="116">
        <v>27</v>
      </c>
      <c r="B31" s="220"/>
      <c r="C31" s="116" t="s">
        <v>339</v>
      </c>
      <c r="D31" s="116" t="s">
        <v>52</v>
      </c>
      <c r="E31" s="116" t="s">
        <v>82</v>
      </c>
      <c r="F31" s="116">
        <v>16216790</v>
      </c>
      <c r="G31" s="116">
        <v>3138933417</v>
      </c>
      <c r="H31" s="127">
        <v>134526</v>
      </c>
      <c r="I31" s="128" t="s">
        <v>70</v>
      </c>
      <c r="J31" s="129">
        <v>41649</v>
      </c>
      <c r="K31" s="129">
        <v>41679</v>
      </c>
      <c r="L31" s="130">
        <v>41689</v>
      </c>
      <c r="M31" s="116" t="s">
        <v>130</v>
      </c>
      <c r="O31" s="131"/>
    </row>
    <row r="32" spans="1:15">
      <c r="A32" s="116">
        <v>26</v>
      </c>
      <c r="B32" s="123"/>
      <c r="C32" s="35" t="s">
        <v>382</v>
      </c>
      <c r="D32" s="35" t="s">
        <v>52</v>
      </c>
      <c r="F32" s="35">
        <v>600406244</v>
      </c>
      <c r="G32" s="35">
        <v>5476324</v>
      </c>
      <c r="H32" s="39">
        <v>67150</v>
      </c>
      <c r="I32" s="40" t="s">
        <v>70</v>
      </c>
      <c r="J32" s="35" t="s">
        <v>329</v>
      </c>
      <c r="K32" s="40"/>
      <c r="L32" s="117">
        <v>41689</v>
      </c>
      <c r="M32" s="35" t="s">
        <v>372</v>
      </c>
    </row>
    <row r="33" spans="1:15">
      <c r="A33" s="35">
        <v>29</v>
      </c>
      <c r="B33" s="123"/>
      <c r="C33" s="35" t="s">
        <v>45</v>
      </c>
      <c r="D33" s="116" t="s">
        <v>52</v>
      </c>
      <c r="E33" s="116" t="s">
        <v>82</v>
      </c>
      <c r="F33" s="116">
        <v>3439042</v>
      </c>
      <c r="G33" s="116" t="s">
        <v>135</v>
      </c>
      <c r="H33" s="39">
        <v>244173</v>
      </c>
      <c r="I33" s="40" t="s">
        <v>70</v>
      </c>
      <c r="J33" s="37">
        <v>41652</v>
      </c>
      <c r="K33" s="37">
        <v>41682</v>
      </c>
      <c r="L33" s="130">
        <v>41689</v>
      </c>
      <c r="M33" s="35" t="s">
        <v>136</v>
      </c>
    </row>
    <row r="34" spans="1:15">
      <c r="C34" s="35" t="s">
        <v>49</v>
      </c>
      <c r="D34" s="116" t="s">
        <v>52</v>
      </c>
      <c r="E34" s="116" t="s">
        <v>62</v>
      </c>
      <c r="F34" s="116"/>
      <c r="G34" s="116"/>
      <c r="H34" s="39">
        <v>954000</v>
      </c>
      <c r="I34" s="40" t="s">
        <v>263</v>
      </c>
      <c r="L34" s="198"/>
      <c r="M34" s="35" t="s">
        <v>129</v>
      </c>
    </row>
    <row r="35" spans="1:15">
      <c r="E35" s="116"/>
      <c r="F35" s="116"/>
      <c r="G35" s="116"/>
      <c r="I35" s="140"/>
      <c r="L35" s="249"/>
    </row>
    <row r="36" spans="1:15">
      <c r="E36" s="116"/>
      <c r="F36" s="116"/>
      <c r="G36" s="116"/>
      <c r="I36" s="140"/>
      <c r="L36" s="249"/>
    </row>
    <row r="37" spans="1:15">
      <c r="C37" s="35" t="s">
        <v>370</v>
      </c>
      <c r="E37" s="116" t="s">
        <v>374</v>
      </c>
      <c r="F37" s="116"/>
      <c r="G37" s="116"/>
    </row>
    <row r="38" spans="1:15">
      <c r="E38" s="116"/>
      <c r="F38" s="116"/>
      <c r="G38" s="116"/>
    </row>
    <row r="39" spans="1:15">
      <c r="E39" s="116"/>
      <c r="F39" s="116"/>
      <c r="G39" s="116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dimension ref="A1:O112"/>
  <sheetViews>
    <sheetView workbookViewId="0">
      <pane ySplit="1" topLeftCell="A2" activePane="bottomLeft" state="frozen"/>
      <selection pane="bottomLeft" activeCell="J14" sqref="J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59"/>
      <c r="K2" s="259"/>
      <c r="L2" s="221">
        <v>41701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399</v>
      </c>
      <c r="F3" s="64"/>
      <c r="G3" s="64"/>
      <c r="H3" s="65"/>
      <c r="I3" s="66"/>
      <c r="J3" s="259"/>
      <c r="K3" s="259"/>
      <c r="L3" s="221">
        <v>41701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59"/>
      <c r="K4" s="259"/>
      <c r="L4" s="221">
        <v>41701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403</v>
      </c>
      <c r="F5" s="116"/>
      <c r="G5" s="116"/>
      <c r="H5" s="127"/>
      <c r="I5" s="128"/>
      <c r="J5" s="116"/>
      <c r="K5" s="116"/>
      <c r="L5" s="221">
        <v>41701</v>
      </c>
      <c r="M5" s="116" t="s">
        <v>77</v>
      </c>
      <c r="N5" s="201"/>
      <c r="O5" s="131"/>
    </row>
    <row r="6" spans="1:15">
      <c r="A6" s="35">
        <v>1</v>
      </c>
      <c r="B6" s="134"/>
      <c r="D6" s="35" t="s">
        <v>73</v>
      </c>
      <c r="E6" s="35" t="s">
        <v>398</v>
      </c>
      <c r="I6" s="40"/>
      <c r="L6" s="221">
        <v>41701</v>
      </c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221">
        <v>41701</v>
      </c>
      <c r="M7" s="35" t="s">
        <v>47</v>
      </c>
    </row>
    <row r="8" spans="1:15">
      <c r="A8" s="35">
        <v>4</v>
      </c>
      <c r="B8" s="123"/>
      <c r="C8" s="35" t="s">
        <v>45</v>
      </c>
      <c r="D8" s="35" t="s">
        <v>52</v>
      </c>
      <c r="E8" s="116" t="s">
        <v>66</v>
      </c>
      <c r="F8" s="116">
        <v>2339801</v>
      </c>
      <c r="G8" s="116"/>
      <c r="H8" s="39">
        <v>43470</v>
      </c>
      <c r="I8" s="40" t="s">
        <v>330</v>
      </c>
      <c r="J8" s="36">
        <v>41656</v>
      </c>
      <c r="K8" s="36">
        <v>41684</v>
      </c>
      <c r="L8" s="130"/>
    </row>
    <row r="9" spans="1:15">
      <c r="A9" s="35">
        <v>4</v>
      </c>
      <c r="B9" s="123"/>
      <c r="C9" s="35" t="s">
        <v>45</v>
      </c>
      <c r="D9" s="35" t="s">
        <v>52</v>
      </c>
      <c r="E9" s="116" t="s">
        <v>68</v>
      </c>
      <c r="F9" s="132" t="s">
        <v>110</v>
      </c>
      <c r="G9" s="116"/>
      <c r="H9" s="39">
        <v>375950</v>
      </c>
      <c r="I9" s="40" t="s">
        <v>109</v>
      </c>
      <c r="J9" s="37">
        <v>41661</v>
      </c>
      <c r="K9" s="37">
        <v>41690</v>
      </c>
      <c r="L9" s="130"/>
    </row>
    <row r="10" spans="1:15">
      <c r="A10" s="35">
        <v>5</v>
      </c>
      <c r="B10" s="123"/>
      <c r="C10" s="35" t="s">
        <v>45</v>
      </c>
      <c r="D10" s="35" t="s">
        <v>52</v>
      </c>
      <c r="E10" s="116" t="s">
        <v>82</v>
      </c>
      <c r="F10" s="116">
        <v>14107165</v>
      </c>
      <c r="G10" s="116">
        <v>3175124315</v>
      </c>
      <c r="H10" s="39">
        <v>26644</v>
      </c>
      <c r="I10" s="40" t="s">
        <v>70</v>
      </c>
      <c r="J10" s="37">
        <v>41687</v>
      </c>
      <c r="K10" s="37">
        <v>41714</v>
      </c>
      <c r="L10" s="130"/>
      <c r="M10" s="35" t="s">
        <v>118</v>
      </c>
    </row>
    <row r="11" spans="1:15">
      <c r="A11" s="35">
        <v>5</v>
      </c>
      <c r="B11" s="123"/>
      <c r="C11" s="35" t="s">
        <v>45</v>
      </c>
      <c r="D11" s="35" t="s">
        <v>52</v>
      </c>
      <c r="E11" s="116" t="s">
        <v>71</v>
      </c>
      <c r="F11" s="116">
        <v>8040856503</v>
      </c>
      <c r="G11" s="116"/>
      <c r="H11" s="39">
        <v>186442</v>
      </c>
      <c r="I11" s="40" t="s">
        <v>239</v>
      </c>
      <c r="J11" s="178" t="s">
        <v>146</v>
      </c>
      <c r="K11" s="179">
        <v>41659</v>
      </c>
      <c r="L11" s="130"/>
    </row>
    <row r="12" spans="1:15">
      <c r="A12" s="35">
        <v>5</v>
      </c>
      <c r="C12" s="248" t="s">
        <v>388</v>
      </c>
      <c r="D12" s="35" t="s">
        <v>52</v>
      </c>
      <c r="F12" s="35" t="s">
        <v>389</v>
      </c>
      <c r="H12" s="39">
        <v>33110</v>
      </c>
      <c r="I12" s="40" t="s">
        <v>109</v>
      </c>
      <c r="J12" s="37">
        <v>41543</v>
      </c>
      <c r="K12" s="37">
        <v>41572</v>
      </c>
      <c r="L12" s="178"/>
      <c r="M12" s="178"/>
    </row>
    <row r="13" spans="1:15">
      <c r="A13" s="35">
        <v>6</v>
      </c>
      <c r="B13" s="123"/>
      <c r="D13" s="35" t="s">
        <v>56</v>
      </c>
      <c r="E13" s="35" t="s">
        <v>58</v>
      </c>
      <c r="G13" s="35">
        <v>3102055020</v>
      </c>
      <c r="H13" s="39">
        <v>600000</v>
      </c>
      <c r="I13" s="40" t="s">
        <v>64</v>
      </c>
      <c r="J13" s="35" t="s">
        <v>140</v>
      </c>
      <c r="L13" s="130"/>
      <c r="M13" s="35" t="s">
        <v>61</v>
      </c>
    </row>
    <row r="14" spans="1:15">
      <c r="A14" s="35">
        <v>10</v>
      </c>
      <c r="B14" s="202"/>
      <c r="C14" s="35" t="s">
        <v>46</v>
      </c>
      <c r="D14" s="35" t="s">
        <v>52</v>
      </c>
      <c r="E14" s="116" t="s">
        <v>62</v>
      </c>
      <c r="F14" s="116">
        <v>8218644485</v>
      </c>
      <c r="G14" s="116"/>
      <c r="H14" s="39">
        <v>4238982</v>
      </c>
      <c r="I14" s="40" t="s">
        <v>65</v>
      </c>
      <c r="J14" s="37">
        <v>41661</v>
      </c>
      <c r="K14" s="37">
        <v>41691</v>
      </c>
      <c r="L14" s="130">
        <v>41708</v>
      </c>
      <c r="M14" s="35" t="s">
        <v>147</v>
      </c>
    </row>
    <row r="15" spans="1:15">
      <c r="A15" s="125">
        <v>10</v>
      </c>
      <c r="B15" s="123"/>
      <c r="C15" s="35" t="s">
        <v>53</v>
      </c>
      <c r="D15" s="35" t="s">
        <v>52</v>
      </c>
      <c r="E15" s="116" t="s">
        <v>54</v>
      </c>
      <c r="F15" s="116" t="s">
        <v>114</v>
      </c>
      <c r="G15" s="116"/>
      <c r="H15" s="39">
        <v>645600</v>
      </c>
      <c r="I15" s="126" t="s">
        <v>79</v>
      </c>
      <c r="J15" s="35" t="s">
        <v>140</v>
      </c>
      <c r="K15" s="125"/>
      <c r="L15" s="130">
        <v>41708</v>
      </c>
      <c r="M15" s="125" t="s">
        <v>60</v>
      </c>
    </row>
    <row r="16" spans="1:15">
      <c r="A16" s="35">
        <v>10</v>
      </c>
      <c r="B16" s="123"/>
      <c r="C16" s="35" t="s">
        <v>45</v>
      </c>
      <c r="D16" s="35" t="s">
        <v>52</v>
      </c>
      <c r="E16" s="116" t="s">
        <v>82</v>
      </c>
      <c r="F16" s="116">
        <v>24165511</v>
      </c>
      <c r="G16" s="116">
        <v>3202339219</v>
      </c>
      <c r="H16" s="39">
        <v>39748</v>
      </c>
      <c r="I16" s="40" t="s">
        <v>70</v>
      </c>
      <c r="J16" s="37">
        <v>41691</v>
      </c>
      <c r="K16" s="37">
        <v>41718</v>
      </c>
      <c r="L16" s="130">
        <v>41708</v>
      </c>
      <c r="M16" s="35" t="s">
        <v>117</v>
      </c>
    </row>
    <row r="17" spans="1:15">
      <c r="A17" s="35">
        <v>13</v>
      </c>
      <c r="B17" s="123"/>
      <c r="C17" s="35" t="s">
        <v>45</v>
      </c>
      <c r="D17" s="35" t="s">
        <v>52</v>
      </c>
      <c r="E17" s="116" t="s">
        <v>82</v>
      </c>
      <c r="F17" s="116">
        <v>11648673</v>
      </c>
      <c r="G17" s="116">
        <v>3182853603</v>
      </c>
      <c r="H17" s="39">
        <v>26347</v>
      </c>
      <c r="I17" s="40" t="s">
        <v>70</v>
      </c>
      <c r="J17" s="37">
        <v>41694</v>
      </c>
      <c r="K17" s="37">
        <v>41721</v>
      </c>
      <c r="L17" s="130">
        <v>41711</v>
      </c>
      <c r="M17" s="35" t="s">
        <v>117</v>
      </c>
    </row>
    <row r="18" spans="1:15">
      <c r="A18" s="35">
        <v>13</v>
      </c>
      <c r="B18" s="123"/>
      <c r="C18" s="35" t="s">
        <v>46</v>
      </c>
      <c r="D18" s="35" t="s">
        <v>52</v>
      </c>
      <c r="E18" s="116" t="s">
        <v>82</v>
      </c>
      <c r="F18" s="116">
        <v>10859980</v>
      </c>
      <c r="G18" s="116"/>
      <c r="H18" s="39">
        <v>770462</v>
      </c>
      <c r="I18" s="40" t="s">
        <v>70</v>
      </c>
      <c r="J18" s="37">
        <v>41663</v>
      </c>
      <c r="K18" s="37">
        <v>41693</v>
      </c>
      <c r="L18" s="130">
        <v>41711</v>
      </c>
      <c r="M18" s="35" t="s">
        <v>391</v>
      </c>
    </row>
    <row r="19" spans="1:15">
      <c r="A19" s="35">
        <v>17</v>
      </c>
      <c r="B19" s="123"/>
      <c r="C19" s="116" t="s">
        <v>46</v>
      </c>
      <c r="D19" s="116" t="s">
        <v>52</v>
      </c>
      <c r="E19" s="116" t="s">
        <v>82</v>
      </c>
      <c r="F19" s="116">
        <v>7705686</v>
      </c>
      <c r="G19" s="116"/>
      <c r="H19" s="127">
        <v>313063</v>
      </c>
      <c r="I19" s="128" t="s">
        <v>70</v>
      </c>
      <c r="J19" s="129">
        <v>41635</v>
      </c>
      <c r="K19" s="129">
        <v>41665</v>
      </c>
      <c r="L19" s="130">
        <v>41715</v>
      </c>
      <c r="M19" s="116" t="s">
        <v>364</v>
      </c>
    </row>
    <row r="20" spans="1:15">
      <c r="A20" s="35">
        <v>14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33201</v>
      </c>
      <c r="I20" s="40" t="s">
        <v>70</v>
      </c>
      <c r="J20" s="37">
        <v>41700</v>
      </c>
      <c r="K20" s="37">
        <v>41730</v>
      </c>
      <c r="L20" s="130">
        <v>41711</v>
      </c>
      <c r="M20" s="35" t="s">
        <v>385</v>
      </c>
    </row>
    <row r="21" spans="1:15">
      <c r="A21" s="35">
        <v>17</v>
      </c>
      <c r="B21" s="123"/>
      <c r="C21" s="35" t="s">
        <v>62</v>
      </c>
      <c r="D21" s="35" t="s">
        <v>52</v>
      </c>
      <c r="E21" s="116" t="s">
        <v>62</v>
      </c>
      <c r="F21" s="116">
        <v>1224565687</v>
      </c>
      <c r="G21" s="116">
        <v>3102055020</v>
      </c>
      <c r="H21" s="39">
        <v>126000</v>
      </c>
      <c r="I21" s="40" t="s">
        <v>62</v>
      </c>
      <c r="K21" s="37">
        <v>41687</v>
      </c>
      <c r="L21" s="130">
        <v>41708</v>
      </c>
      <c r="M21" s="35" t="s">
        <v>58</v>
      </c>
    </row>
    <row r="22" spans="1:15">
      <c r="A22" s="212">
        <v>17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12450</v>
      </c>
      <c r="I22" s="40" t="s">
        <v>109</v>
      </c>
      <c r="J22" s="37">
        <v>41674</v>
      </c>
      <c r="K22" s="37">
        <v>41703</v>
      </c>
      <c r="L22" s="130">
        <v>41715</v>
      </c>
    </row>
    <row r="23" spans="1:15">
      <c r="A23" s="35">
        <v>14</v>
      </c>
      <c r="B23" s="200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223050</v>
      </c>
      <c r="I23" s="40" t="s">
        <v>400</v>
      </c>
      <c r="J23" s="37">
        <v>41591</v>
      </c>
      <c r="K23" s="37">
        <v>41649</v>
      </c>
      <c r="L23" s="130"/>
    </row>
    <row r="24" spans="1:15">
      <c r="A24" s="35">
        <v>17</v>
      </c>
      <c r="B24" s="202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79890</v>
      </c>
      <c r="I24" s="40" t="s">
        <v>400</v>
      </c>
      <c r="J24" s="37">
        <v>41625</v>
      </c>
      <c r="K24" s="37">
        <v>41682</v>
      </c>
      <c r="L24" s="130">
        <v>41715</v>
      </c>
    </row>
    <row r="25" spans="1:15">
      <c r="A25" s="35">
        <v>20</v>
      </c>
      <c r="B25" s="123"/>
      <c r="C25" s="35" t="s">
        <v>46</v>
      </c>
      <c r="D25" s="35" t="s">
        <v>52</v>
      </c>
      <c r="E25" s="116" t="s">
        <v>82</v>
      </c>
      <c r="F25" s="116">
        <v>6635280</v>
      </c>
      <c r="G25" s="116"/>
      <c r="H25" s="39">
        <v>502831</v>
      </c>
      <c r="I25" s="40" t="s">
        <v>70</v>
      </c>
      <c r="J25" s="37">
        <v>41672</v>
      </c>
      <c r="K25" s="37">
        <v>41699</v>
      </c>
      <c r="L25" s="130">
        <v>41718</v>
      </c>
      <c r="M25" s="35" t="s">
        <v>234</v>
      </c>
    </row>
    <row r="26" spans="1:15">
      <c r="A26" s="35">
        <v>21</v>
      </c>
      <c r="B26" s="123"/>
      <c r="C26" s="35" t="s">
        <v>45</v>
      </c>
      <c r="D26" s="35" t="s">
        <v>52</v>
      </c>
      <c r="E26" s="116" t="s">
        <v>84</v>
      </c>
      <c r="F26" s="116"/>
      <c r="G26" s="116" t="s">
        <v>362</v>
      </c>
      <c r="H26" s="39">
        <v>469048</v>
      </c>
      <c r="I26" s="40" t="s">
        <v>70</v>
      </c>
      <c r="J26" s="37">
        <v>41696</v>
      </c>
      <c r="K26" s="37">
        <v>41723</v>
      </c>
      <c r="L26" s="130">
        <v>41719</v>
      </c>
      <c r="M26" s="35" t="s">
        <v>369</v>
      </c>
    </row>
    <row r="27" spans="1:15">
      <c r="A27" s="35">
        <v>20</v>
      </c>
      <c r="B27" s="123"/>
      <c r="D27" s="35" t="s">
        <v>348</v>
      </c>
      <c r="E27" s="116" t="s">
        <v>349</v>
      </c>
      <c r="F27" s="136"/>
      <c r="G27" s="136"/>
      <c r="I27" s="40"/>
      <c r="J27" s="37"/>
      <c r="K27" s="37"/>
      <c r="L27" s="130">
        <v>41718</v>
      </c>
      <c r="M27" s="35" t="s">
        <v>350</v>
      </c>
    </row>
    <row r="28" spans="1:15">
      <c r="A28" s="212">
        <v>19</v>
      </c>
      <c r="B28" s="123"/>
      <c r="C28" s="248" t="s">
        <v>381</v>
      </c>
      <c r="D28" s="35" t="s">
        <v>52</v>
      </c>
      <c r="F28" s="35">
        <v>332459135</v>
      </c>
      <c r="G28" s="35" t="s">
        <v>363</v>
      </c>
      <c r="H28" s="39">
        <v>63989</v>
      </c>
      <c r="I28" s="40" t="s">
        <v>70</v>
      </c>
      <c r="J28" s="35" t="s">
        <v>329</v>
      </c>
      <c r="K28" s="40"/>
      <c r="L28" s="117">
        <v>41717</v>
      </c>
      <c r="M28" s="35" t="s">
        <v>373</v>
      </c>
    </row>
    <row r="29" spans="1:15">
      <c r="A29" s="35">
        <v>25</v>
      </c>
      <c r="B29" s="123"/>
      <c r="C29" s="35" t="s">
        <v>45</v>
      </c>
      <c r="D29" s="35" t="s">
        <v>52</v>
      </c>
      <c r="E29" s="116" t="s">
        <v>84</v>
      </c>
      <c r="F29" s="116" t="s">
        <v>131</v>
      </c>
      <c r="G29" s="116" t="s">
        <v>132</v>
      </c>
      <c r="H29" s="39">
        <v>490428</v>
      </c>
      <c r="I29" s="40" t="s">
        <v>70</v>
      </c>
      <c r="J29" s="35" t="s">
        <v>329</v>
      </c>
      <c r="L29" s="130">
        <v>41719</v>
      </c>
      <c r="M29" s="35" t="s">
        <v>133</v>
      </c>
    </row>
    <row r="30" spans="1:15">
      <c r="A30" s="35">
        <v>26</v>
      </c>
      <c r="B30" s="123"/>
      <c r="C30" s="35" t="s">
        <v>45</v>
      </c>
      <c r="D30" s="35" t="s">
        <v>52</v>
      </c>
      <c r="E30" s="116" t="s">
        <v>69</v>
      </c>
      <c r="F30" s="116">
        <v>1321278</v>
      </c>
      <c r="G30" s="116">
        <v>2112433</v>
      </c>
      <c r="H30" s="39">
        <v>25780</v>
      </c>
      <c r="I30" s="40" t="s">
        <v>70</v>
      </c>
      <c r="J30" s="37">
        <v>41671</v>
      </c>
      <c r="K30" s="37">
        <v>41698</v>
      </c>
      <c r="L30" s="130">
        <v>41725</v>
      </c>
    </row>
    <row r="31" spans="1:15">
      <c r="A31" s="116">
        <v>27</v>
      </c>
      <c r="B31" s="220"/>
      <c r="C31" s="35" t="s">
        <v>45</v>
      </c>
      <c r="D31" s="116" t="s">
        <v>52</v>
      </c>
      <c r="E31" s="116" t="s">
        <v>82</v>
      </c>
      <c r="F31" s="116">
        <v>16216790</v>
      </c>
      <c r="G31" s="116">
        <v>3138933417</v>
      </c>
      <c r="H31" s="127">
        <v>123082</v>
      </c>
      <c r="I31" s="128" t="s">
        <v>70</v>
      </c>
      <c r="J31" s="129">
        <v>41708</v>
      </c>
      <c r="K31" s="129">
        <v>41738</v>
      </c>
      <c r="L31" s="130">
        <v>41725</v>
      </c>
      <c r="M31" s="116" t="s">
        <v>130</v>
      </c>
      <c r="O31" s="131"/>
    </row>
    <row r="32" spans="1:15">
      <c r="A32" s="116">
        <v>27</v>
      </c>
      <c r="B32" s="123"/>
      <c r="C32" s="35" t="s">
        <v>382</v>
      </c>
      <c r="D32" s="35" t="s">
        <v>52</v>
      </c>
      <c r="F32" s="35">
        <v>600406244</v>
      </c>
      <c r="G32" s="35">
        <v>5476324</v>
      </c>
      <c r="H32" s="39">
        <v>67103</v>
      </c>
      <c r="I32" s="40" t="s">
        <v>70</v>
      </c>
      <c r="J32" s="35" t="s">
        <v>140</v>
      </c>
      <c r="K32" s="40"/>
      <c r="L32" s="117">
        <v>41725</v>
      </c>
      <c r="M32" s="35" t="s">
        <v>372</v>
      </c>
    </row>
    <row r="33" spans="1:15">
      <c r="A33" s="35">
        <v>31</v>
      </c>
      <c r="B33" s="123"/>
      <c r="C33" s="35" t="s">
        <v>45</v>
      </c>
      <c r="D33" s="116" t="s">
        <v>52</v>
      </c>
      <c r="E33" s="116" t="s">
        <v>82</v>
      </c>
      <c r="F33" s="116">
        <v>3439042</v>
      </c>
      <c r="G33" s="116" t="s">
        <v>135</v>
      </c>
      <c r="H33" s="39">
        <v>254832</v>
      </c>
      <c r="I33" s="40" t="s">
        <v>70</v>
      </c>
      <c r="J33" s="37">
        <v>41683</v>
      </c>
      <c r="K33" s="37">
        <v>41710</v>
      </c>
      <c r="L33" s="130">
        <v>41729</v>
      </c>
      <c r="M33" s="35" t="s">
        <v>136</v>
      </c>
    </row>
    <row r="34" spans="1:15">
      <c r="B34" s="123"/>
      <c r="C34" s="35" t="s">
        <v>49</v>
      </c>
      <c r="D34" s="116" t="s">
        <v>52</v>
      </c>
      <c r="E34" s="116" t="s">
        <v>62</v>
      </c>
      <c r="F34" s="116"/>
      <c r="G34" s="116"/>
      <c r="H34" s="39">
        <v>5506002</v>
      </c>
      <c r="I34" s="40" t="s">
        <v>263</v>
      </c>
      <c r="L34" s="130">
        <v>41759</v>
      </c>
    </row>
    <row r="35" spans="1:15">
      <c r="E35" s="116"/>
      <c r="F35" s="116"/>
      <c r="G35" s="116"/>
      <c r="I35" s="140"/>
      <c r="L35" s="249"/>
    </row>
    <row r="36" spans="1:15">
      <c r="E36" s="116"/>
      <c r="F36" s="116"/>
      <c r="G36" s="116"/>
      <c r="I36" s="140"/>
      <c r="L36" s="249"/>
    </row>
    <row r="37" spans="1:15">
      <c r="C37" s="35" t="s">
        <v>370</v>
      </c>
      <c r="E37" s="116" t="s">
        <v>374</v>
      </c>
      <c r="F37" s="116"/>
      <c r="G37" s="116"/>
    </row>
    <row r="38" spans="1:15">
      <c r="E38" s="116"/>
      <c r="F38" s="116"/>
      <c r="G38" s="116"/>
    </row>
    <row r="39" spans="1:15">
      <c r="E39" s="116"/>
      <c r="F39" s="116"/>
      <c r="G39" s="116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  <row r="112" spans="1:15" s="39" customFormat="1">
      <c r="A112" s="35"/>
      <c r="B112" s="116"/>
      <c r="C112" s="35"/>
      <c r="D112" s="35"/>
      <c r="E112" s="116"/>
      <c r="F112" s="116"/>
      <c r="G112" s="116"/>
      <c r="I112" s="35"/>
      <c r="J112" s="35"/>
      <c r="K112" s="35"/>
      <c r="L112" s="35"/>
      <c r="M112" s="35"/>
      <c r="N112" s="42"/>
      <c r="O11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dimension ref="A1:O111"/>
  <sheetViews>
    <sheetView workbookViewId="0">
      <pane ySplit="1" topLeftCell="A2" activePane="bottomLeft" state="frozen"/>
      <selection pane="bottomLeft" activeCell="A28" sqref="A2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64"/>
      <c r="K2" s="264"/>
      <c r="L2" s="221">
        <v>41730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409</v>
      </c>
      <c r="F3" s="64"/>
      <c r="G3" s="64"/>
      <c r="H3" s="65"/>
      <c r="I3" s="66"/>
      <c r="J3" s="264"/>
      <c r="K3" s="264"/>
      <c r="L3" s="221">
        <v>41730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64"/>
      <c r="K4" s="264"/>
      <c r="L4" s="221">
        <v>41730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403</v>
      </c>
      <c r="F5" s="116"/>
      <c r="G5" s="116"/>
      <c r="H5" s="127"/>
      <c r="I5" s="128"/>
      <c r="J5" s="116"/>
      <c r="K5" s="116"/>
      <c r="L5" s="221">
        <v>41730</v>
      </c>
      <c r="M5" s="116" t="s">
        <v>77</v>
      </c>
      <c r="N5" s="201"/>
      <c r="O5" s="131"/>
    </row>
    <row r="6" spans="1:15">
      <c r="A6" s="35">
        <v>1</v>
      </c>
      <c r="B6" s="134"/>
      <c r="D6" s="35" t="s">
        <v>73</v>
      </c>
      <c r="E6" s="35" t="s">
        <v>408</v>
      </c>
      <c r="I6" s="40"/>
      <c r="L6" s="221"/>
      <c r="M6" s="35" t="s">
        <v>77</v>
      </c>
    </row>
    <row r="7" spans="1:15">
      <c r="A7" s="35">
        <v>1</v>
      </c>
      <c r="B7" s="247"/>
      <c r="D7" s="35" t="s">
        <v>259</v>
      </c>
      <c r="E7" s="35" t="s">
        <v>47</v>
      </c>
      <c r="I7" s="40" t="s">
        <v>199</v>
      </c>
      <c r="K7" s="40"/>
      <c r="L7" s="221">
        <v>41732</v>
      </c>
      <c r="M7" s="35" t="s">
        <v>47</v>
      </c>
    </row>
    <row r="8" spans="1:15">
      <c r="A8" s="35">
        <v>2</v>
      </c>
      <c r="B8" s="123"/>
      <c r="C8" s="35" t="s">
        <v>45</v>
      </c>
      <c r="D8" s="35" t="s">
        <v>52</v>
      </c>
      <c r="E8" s="116" t="s">
        <v>66</v>
      </c>
      <c r="F8" s="116">
        <v>2339801</v>
      </c>
      <c r="G8" s="116"/>
      <c r="H8" s="39">
        <v>48490</v>
      </c>
      <c r="I8" s="40" t="s">
        <v>330</v>
      </c>
      <c r="J8" s="36">
        <v>41684</v>
      </c>
      <c r="K8" s="36">
        <v>41712</v>
      </c>
      <c r="L8" s="130">
        <v>41730</v>
      </c>
    </row>
    <row r="9" spans="1:15">
      <c r="A9" s="35">
        <v>3</v>
      </c>
      <c r="B9" s="123"/>
      <c r="C9" s="35" t="s">
        <v>45</v>
      </c>
      <c r="D9" s="35" t="s">
        <v>52</v>
      </c>
      <c r="E9" s="116" t="s">
        <v>68</v>
      </c>
      <c r="F9" s="132" t="s">
        <v>110</v>
      </c>
      <c r="G9" s="116"/>
      <c r="H9" s="39">
        <v>409870</v>
      </c>
      <c r="I9" s="40" t="s">
        <v>109</v>
      </c>
      <c r="J9" s="37">
        <v>41690</v>
      </c>
      <c r="K9" s="37">
        <v>41719</v>
      </c>
      <c r="L9" s="130">
        <v>41730</v>
      </c>
    </row>
    <row r="10" spans="1:15">
      <c r="A10" s="35">
        <v>3</v>
      </c>
      <c r="B10" s="123"/>
      <c r="C10" s="35" t="s">
        <v>45</v>
      </c>
      <c r="D10" s="35" t="s">
        <v>52</v>
      </c>
      <c r="E10" s="116" t="s">
        <v>82</v>
      </c>
      <c r="F10" s="116">
        <v>14107165</v>
      </c>
      <c r="G10" s="116">
        <v>3175124315</v>
      </c>
      <c r="H10" s="39">
        <v>26911</v>
      </c>
      <c r="I10" s="40" t="s">
        <v>70</v>
      </c>
      <c r="J10" s="37">
        <v>41715</v>
      </c>
      <c r="K10" s="37">
        <v>41745</v>
      </c>
      <c r="L10" s="130">
        <v>41730</v>
      </c>
      <c r="M10" s="35" t="s">
        <v>118</v>
      </c>
    </row>
    <row r="11" spans="1:15">
      <c r="A11" s="35">
        <v>5</v>
      </c>
      <c r="B11" s="123"/>
      <c r="C11" s="35" t="s">
        <v>45</v>
      </c>
      <c r="D11" s="35" t="s">
        <v>52</v>
      </c>
      <c r="E11" s="116" t="s">
        <v>71</v>
      </c>
      <c r="F11" s="116">
        <v>8040856503</v>
      </c>
      <c r="G11" s="116"/>
      <c r="H11" s="39">
        <v>1041000</v>
      </c>
      <c r="I11" s="40" t="s">
        <v>239</v>
      </c>
      <c r="J11" s="178" t="s">
        <v>146</v>
      </c>
      <c r="K11" s="179">
        <v>41718</v>
      </c>
      <c r="L11" s="130">
        <v>41733</v>
      </c>
    </row>
    <row r="12" spans="1:15">
      <c r="A12" s="35">
        <v>6</v>
      </c>
      <c r="B12" s="123"/>
      <c r="D12" s="35" t="s">
        <v>56</v>
      </c>
      <c r="E12" s="35" t="s">
        <v>58</v>
      </c>
      <c r="G12" s="35">
        <v>3102055020</v>
      </c>
      <c r="H12" s="39">
        <v>600000</v>
      </c>
      <c r="I12" s="40" t="s">
        <v>64</v>
      </c>
      <c r="J12" s="35" t="s">
        <v>145</v>
      </c>
      <c r="L12" s="130">
        <v>41733</v>
      </c>
      <c r="M12" s="35" t="s">
        <v>61</v>
      </c>
    </row>
    <row r="13" spans="1:15">
      <c r="A13" s="35">
        <v>7</v>
      </c>
      <c r="B13" s="202"/>
      <c r="C13" s="35" t="s">
        <v>46</v>
      </c>
      <c r="D13" s="35" t="s">
        <v>52</v>
      </c>
      <c r="E13" s="116" t="s">
        <v>62</v>
      </c>
      <c r="F13" s="116">
        <v>8218644485</v>
      </c>
      <c r="G13" s="116"/>
      <c r="H13" s="39">
        <v>4271523</v>
      </c>
      <c r="I13" s="40" t="s">
        <v>65</v>
      </c>
      <c r="J13" s="37">
        <v>41692</v>
      </c>
      <c r="K13" s="37">
        <v>41719</v>
      </c>
      <c r="L13" s="130">
        <v>41736</v>
      </c>
      <c r="M13" s="35" t="s">
        <v>147</v>
      </c>
    </row>
    <row r="14" spans="1:15">
      <c r="A14" s="125">
        <v>8</v>
      </c>
      <c r="B14" s="123"/>
      <c r="C14" s="35" t="s">
        <v>53</v>
      </c>
      <c r="D14" s="35" t="s">
        <v>52</v>
      </c>
      <c r="E14" s="116" t="s">
        <v>54</v>
      </c>
      <c r="F14" s="116" t="s">
        <v>114</v>
      </c>
      <c r="G14" s="116"/>
      <c r="H14" s="39">
        <v>645600</v>
      </c>
      <c r="I14" s="126" t="s">
        <v>79</v>
      </c>
      <c r="J14" s="35" t="s">
        <v>145</v>
      </c>
      <c r="K14" s="125"/>
      <c r="L14" s="130">
        <v>41737</v>
      </c>
      <c r="M14" s="125" t="s">
        <v>60</v>
      </c>
    </row>
    <row r="15" spans="1:15">
      <c r="A15" s="35">
        <v>7</v>
      </c>
      <c r="B15" s="123"/>
      <c r="C15" s="35" t="s">
        <v>45</v>
      </c>
      <c r="D15" s="35" t="s">
        <v>52</v>
      </c>
      <c r="E15" s="116" t="s">
        <v>82</v>
      </c>
      <c r="F15" s="116">
        <v>24165511</v>
      </c>
      <c r="G15" s="116">
        <v>3202339219</v>
      </c>
      <c r="H15" s="39">
        <v>39648</v>
      </c>
      <c r="I15" s="40" t="s">
        <v>70</v>
      </c>
      <c r="J15" s="37">
        <v>41719</v>
      </c>
      <c r="K15" s="37">
        <v>41749</v>
      </c>
      <c r="L15" s="130">
        <v>41736</v>
      </c>
      <c r="M15" s="35" t="s">
        <v>416</v>
      </c>
    </row>
    <row r="16" spans="1:15">
      <c r="A16" s="35">
        <v>9</v>
      </c>
      <c r="B16" s="123"/>
      <c r="C16" s="35" t="s">
        <v>45</v>
      </c>
      <c r="D16" s="35" t="s">
        <v>52</v>
      </c>
      <c r="E16" s="116" t="s">
        <v>82</v>
      </c>
      <c r="F16" s="116">
        <v>11648673</v>
      </c>
      <c r="G16" s="116">
        <v>3182853603</v>
      </c>
      <c r="H16" s="39">
        <v>26258</v>
      </c>
      <c r="I16" s="40" t="s">
        <v>70</v>
      </c>
      <c r="J16" s="37">
        <v>41722</v>
      </c>
      <c r="K16" s="37">
        <v>41752</v>
      </c>
      <c r="L16" s="130">
        <v>41738</v>
      </c>
      <c r="M16" s="35" t="s">
        <v>117</v>
      </c>
    </row>
    <row r="17" spans="1:15">
      <c r="A17" s="35">
        <v>9</v>
      </c>
      <c r="B17" s="123"/>
      <c r="C17" s="134" t="s">
        <v>46</v>
      </c>
      <c r="D17" s="134" t="s">
        <v>52</v>
      </c>
      <c r="E17" s="134" t="s">
        <v>82</v>
      </c>
      <c r="F17" s="134">
        <v>10859980</v>
      </c>
      <c r="G17" s="134"/>
      <c r="H17" s="265">
        <v>87703</v>
      </c>
      <c r="I17" s="266" t="s">
        <v>70</v>
      </c>
      <c r="J17" s="267">
        <v>41694</v>
      </c>
      <c r="K17" s="267">
        <v>41721</v>
      </c>
      <c r="L17" s="268">
        <v>41738</v>
      </c>
      <c r="M17" s="134" t="s">
        <v>391</v>
      </c>
      <c r="N17" s="108" t="s">
        <v>407</v>
      </c>
    </row>
    <row r="18" spans="1:15">
      <c r="A18" s="35">
        <v>14</v>
      </c>
      <c r="B18" s="123"/>
      <c r="C18" s="116" t="s">
        <v>46</v>
      </c>
      <c r="D18" s="116" t="s">
        <v>52</v>
      </c>
      <c r="E18" s="116" t="s">
        <v>82</v>
      </c>
      <c r="F18" s="116">
        <v>7705686</v>
      </c>
      <c r="G18" s="116"/>
      <c r="H18" s="127">
        <v>329974</v>
      </c>
      <c r="I18" s="128" t="s">
        <v>70</v>
      </c>
      <c r="J18" s="129">
        <v>41697</v>
      </c>
      <c r="K18" s="129">
        <v>41724</v>
      </c>
      <c r="L18" s="130">
        <v>41743</v>
      </c>
      <c r="M18" s="116" t="s">
        <v>364</v>
      </c>
      <c r="N18" s="108" t="s">
        <v>419</v>
      </c>
    </row>
    <row r="19" spans="1:15">
      <c r="A19" s="35">
        <v>15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33201</v>
      </c>
      <c r="I19" s="40" t="s">
        <v>70</v>
      </c>
      <c r="J19" s="37">
        <v>41731</v>
      </c>
      <c r="K19" s="37">
        <v>41760</v>
      </c>
      <c r="L19" s="130">
        <v>41743</v>
      </c>
      <c r="M19" s="35" t="s">
        <v>385</v>
      </c>
    </row>
    <row r="20" spans="1:15">
      <c r="A20" s="35">
        <v>17</v>
      </c>
      <c r="B20" s="123"/>
      <c r="C20" s="35" t="s">
        <v>62</v>
      </c>
      <c r="D20" s="35" t="s">
        <v>52</v>
      </c>
      <c r="E20" s="116" t="s">
        <v>62</v>
      </c>
      <c r="F20" s="116">
        <v>1224565687</v>
      </c>
      <c r="G20" s="116">
        <v>3102055020</v>
      </c>
      <c r="H20" s="39">
        <v>126000</v>
      </c>
      <c r="I20" s="40" t="s">
        <v>62</v>
      </c>
      <c r="K20" s="37">
        <v>41715</v>
      </c>
      <c r="L20" s="130">
        <v>41745</v>
      </c>
      <c r="M20" s="35" t="s">
        <v>58</v>
      </c>
    </row>
    <row r="21" spans="1:15">
      <c r="A21" s="212">
        <v>15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16060</v>
      </c>
      <c r="I21" s="40" t="s">
        <v>109</v>
      </c>
      <c r="J21" s="37">
        <v>41703</v>
      </c>
      <c r="K21" s="37">
        <v>41732</v>
      </c>
      <c r="L21" s="130">
        <v>41743</v>
      </c>
    </row>
    <row r="22" spans="1:15">
      <c r="A22" s="35">
        <v>15</v>
      </c>
      <c r="B22" s="202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274020</v>
      </c>
      <c r="I22" s="40" t="s">
        <v>400</v>
      </c>
      <c r="J22" s="37">
        <v>41650</v>
      </c>
      <c r="K22" s="37">
        <v>41709</v>
      </c>
      <c r="L22" s="130">
        <v>41744</v>
      </c>
    </row>
    <row r="23" spans="1:15">
      <c r="A23" s="35">
        <v>17</v>
      </c>
      <c r="B23" s="200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79890</v>
      </c>
      <c r="I23" s="40" t="s">
        <v>400</v>
      </c>
      <c r="J23" s="37">
        <v>41625</v>
      </c>
      <c r="K23" s="37">
        <v>41682</v>
      </c>
      <c r="L23" s="130"/>
    </row>
    <row r="24" spans="1:15">
      <c r="A24" s="35">
        <v>21</v>
      </c>
      <c r="B24" s="123"/>
      <c r="C24" s="134" t="s">
        <v>46</v>
      </c>
      <c r="D24" s="134" t="s">
        <v>52</v>
      </c>
      <c r="E24" s="134" t="s">
        <v>82</v>
      </c>
      <c r="F24" s="134">
        <v>6635280</v>
      </c>
      <c r="G24" s="134"/>
      <c r="H24" s="265">
        <v>48285</v>
      </c>
      <c r="I24" s="266" t="s">
        <v>70</v>
      </c>
      <c r="J24" s="267">
        <v>41700</v>
      </c>
      <c r="K24" s="267">
        <v>41730</v>
      </c>
      <c r="L24" s="268">
        <v>41750</v>
      </c>
      <c r="M24" s="134" t="s">
        <v>234</v>
      </c>
      <c r="N24" s="108" t="s">
        <v>414</v>
      </c>
    </row>
    <row r="25" spans="1:15">
      <c r="A25" s="35">
        <v>25</v>
      </c>
      <c r="B25" s="123"/>
      <c r="C25" s="35" t="s">
        <v>45</v>
      </c>
      <c r="D25" s="35" t="s">
        <v>52</v>
      </c>
      <c r="E25" s="116" t="s">
        <v>84</v>
      </c>
      <c r="F25" s="116"/>
      <c r="G25" s="116" t="s">
        <v>362</v>
      </c>
      <c r="H25" s="39">
        <v>469048</v>
      </c>
      <c r="I25" s="40" t="s">
        <v>70</v>
      </c>
      <c r="J25" s="37">
        <v>41724</v>
      </c>
      <c r="K25" s="37">
        <v>41754</v>
      </c>
      <c r="L25" s="130">
        <v>41753</v>
      </c>
      <c r="M25" s="35" t="s">
        <v>369</v>
      </c>
    </row>
    <row r="26" spans="1:15">
      <c r="A26" s="35">
        <v>20</v>
      </c>
      <c r="B26" s="123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>
        <v>41744</v>
      </c>
      <c r="M26" s="35" t="s">
        <v>350</v>
      </c>
    </row>
    <row r="27" spans="1:15">
      <c r="A27" s="212">
        <v>22</v>
      </c>
      <c r="B27" s="134"/>
      <c r="C27" s="248" t="s">
        <v>381</v>
      </c>
      <c r="D27" s="35" t="s">
        <v>52</v>
      </c>
      <c r="F27" s="35">
        <v>332459135</v>
      </c>
      <c r="G27" s="35" t="s">
        <v>363</v>
      </c>
      <c r="H27" s="39">
        <v>67195</v>
      </c>
      <c r="I27" s="40" t="s">
        <v>70</v>
      </c>
      <c r="J27" s="35" t="s">
        <v>329</v>
      </c>
      <c r="K27" s="40"/>
      <c r="L27" s="117"/>
      <c r="M27" s="35" t="s">
        <v>373</v>
      </c>
    </row>
    <row r="28" spans="1:15">
      <c r="A28" s="35">
        <v>24</v>
      </c>
      <c r="B28" s="123"/>
      <c r="C28" s="35" t="s">
        <v>45</v>
      </c>
      <c r="D28" s="35" t="s">
        <v>52</v>
      </c>
      <c r="E28" s="116" t="s">
        <v>84</v>
      </c>
      <c r="F28" s="116" t="s">
        <v>131</v>
      </c>
      <c r="G28" s="116" t="s">
        <v>132</v>
      </c>
      <c r="H28" s="39">
        <v>490428</v>
      </c>
      <c r="I28" s="40" t="s">
        <v>70</v>
      </c>
      <c r="J28" s="35" t="s">
        <v>145</v>
      </c>
      <c r="L28" s="130">
        <v>41753</v>
      </c>
      <c r="M28" s="35" t="s">
        <v>133</v>
      </c>
    </row>
    <row r="29" spans="1:15">
      <c r="A29" s="35">
        <v>25</v>
      </c>
      <c r="B29" s="123"/>
      <c r="C29" s="35" t="s">
        <v>45</v>
      </c>
      <c r="D29" s="35" t="s">
        <v>52</v>
      </c>
      <c r="E29" s="116" t="s">
        <v>69</v>
      </c>
      <c r="F29" s="116">
        <v>1321278</v>
      </c>
      <c r="G29" s="116">
        <v>2112433</v>
      </c>
      <c r="H29" s="39">
        <v>21480</v>
      </c>
      <c r="I29" s="40" t="s">
        <v>70</v>
      </c>
      <c r="J29" s="37">
        <v>41609</v>
      </c>
      <c r="K29" s="37">
        <v>41639</v>
      </c>
      <c r="L29" s="130">
        <v>41758</v>
      </c>
    </row>
    <row r="30" spans="1:15">
      <c r="A30" s="116">
        <v>2</v>
      </c>
      <c r="B30" s="220"/>
      <c r="C30" s="35" t="s">
        <v>45</v>
      </c>
      <c r="D30" s="116" t="s">
        <v>52</v>
      </c>
      <c r="E30" s="116" t="s">
        <v>82</v>
      </c>
      <c r="F30" s="116">
        <v>16216790</v>
      </c>
      <c r="G30" s="116">
        <v>3138933417</v>
      </c>
      <c r="H30" s="127">
        <v>122164</v>
      </c>
      <c r="I30" s="128" t="s">
        <v>70</v>
      </c>
      <c r="J30" s="129">
        <v>41739</v>
      </c>
      <c r="K30" s="129">
        <v>41768</v>
      </c>
      <c r="L30" s="130">
        <v>41759</v>
      </c>
      <c r="M30" s="116" t="s">
        <v>130</v>
      </c>
      <c r="O30" s="131"/>
    </row>
    <row r="31" spans="1:15">
      <c r="A31" s="116">
        <v>28</v>
      </c>
      <c r="B31" s="123"/>
      <c r="C31" s="35" t="s">
        <v>382</v>
      </c>
      <c r="D31" s="35" t="s">
        <v>52</v>
      </c>
      <c r="F31" s="35">
        <v>600406244</v>
      </c>
      <c r="G31" s="35">
        <v>5476324</v>
      </c>
      <c r="H31" s="39">
        <v>73389</v>
      </c>
      <c r="I31" s="40" t="s">
        <v>70</v>
      </c>
      <c r="J31" s="35" t="s">
        <v>140</v>
      </c>
      <c r="K31" s="40"/>
      <c r="L31" s="117">
        <v>41757</v>
      </c>
      <c r="M31" s="35" t="s">
        <v>372</v>
      </c>
    </row>
    <row r="32" spans="1:15">
      <c r="A32" s="35">
        <v>30</v>
      </c>
      <c r="B32" s="123"/>
      <c r="C32" s="134" t="s">
        <v>45</v>
      </c>
      <c r="D32" s="134" t="s">
        <v>52</v>
      </c>
      <c r="E32" s="134" t="s">
        <v>82</v>
      </c>
      <c r="F32" s="134">
        <v>3439042</v>
      </c>
      <c r="G32" s="134" t="s">
        <v>135</v>
      </c>
      <c r="H32" s="265">
        <v>16431</v>
      </c>
      <c r="I32" s="266" t="s">
        <v>70</v>
      </c>
      <c r="J32" s="267">
        <v>41711</v>
      </c>
      <c r="K32" s="267">
        <v>41741</v>
      </c>
      <c r="L32" s="268">
        <v>41759</v>
      </c>
      <c r="M32" s="134" t="s">
        <v>136</v>
      </c>
      <c r="N32" s="108" t="s">
        <v>415</v>
      </c>
    </row>
    <row r="33" spans="1:15">
      <c r="C33" s="35" t="s">
        <v>49</v>
      </c>
      <c r="D33" s="116" t="s">
        <v>52</v>
      </c>
      <c r="E33" s="116" t="s">
        <v>62</v>
      </c>
      <c r="F33" s="116"/>
      <c r="G33" s="116"/>
      <c r="H33" s="39">
        <v>5506002</v>
      </c>
      <c r="I33" s="40" t="s">
        <v>263</v>
      </c>
      <c r="L33" s="198"/>
    </row>
    <row r="34" spans="1:15">
      <c r="E34" s="116"/>
      <c r="F34" s="116"/>
      <c r="G34" s="116"/>
      <c r="I34" s="140"/>
      <c r="L34" s="249"/>
    </row>
    <row r="35" spans="1:15">
      <c r="E35" s="116"/>
      <c r="F35" s="116"/>
      <c r="G35" s="116"/>
      <c r="I35" s="140"/>
      <c r="L35" s="249"/>
    </row>
    <row r="36" spans="1:15">
      <c r="C36" s="35" t="s">
        <v>370</v>
      </c>
      <c r="E36" s="116" t="s">
        <v>374</v>
      </c>
      <c r="F36" s="116"/>
      <c r="G36" s="116"/>
    </row>
    <row r="37" spans="1:15">
      <c r="E37" s="116"/>
      <c r="F37" s="116"/>
      <c r="G37" s="116"/>
    </row>
    <row r="38" spans="1:15">
      <c r="E38" s="116"/>
      <c r="F38" s="116"/>
      <c r="G38" s="116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J14" sqref="J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75"/>
      <c r="K2" s="275"/>
      <c r="L2" s="221">
        <v>41761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409</v>
      </c>
      <c r="F3" s="64"/>
      <c r="G3" s="64"/>
      <c r="H3" s="65"/>
      <c r="I3" s="66"/>
      <c r="J3" s="275"/>
      <c r="K3" s="275"/>
      <c r="L3" s="221">
        <v>41761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344</v>
      </c>
      <c r="F4" s="64"/>
      <c r="G4" s="64"/>
      <c r="H4" s="65"/>
      <c r="I4" s="66"/>
      <c r="J4" s="275"/>
      <c r="K4" s="275"/>
      <c r="L4" s="221">
        <v>41761</v>
      </c>
      <c r="M4" s="116" t="s">
        <v>77</v>
      </c>
      <c r="O4" s="115"/>
    </row>
    <row r="5" spans="1:15">
      <c r="A5" s="116">
        <v>1</v>
      </c>
      <c r="B5" s="123"/>
      <c r="C5" s="116"/>
      <c r="D5" s="116" t="s">
        <v>73</v>
      </c>
      <c r="E5" s="116" t="s">
        <v>403</v>
      </c>
      <c r="F5" s="116"/>
      <c r="G5" s="116"/>
      <c r="H5" s="127"/>
      <c r="I5" s="128"/>
      <c r="J5" s="116"/>
      <c r="K5" s="116"/>
      <c r="L5" s="221">
        <v>41761</v>
      </c>
      <c r="M5" s="116" t="s">
        <v>77</v>
      </c>
      <c r="N5" s="201"/>
      <c r="O5" s="131"/>
    </row>
    <row r="6" spans="1:15">
      <c r="A6" s="35">
        <v>1</v>
      </c>
      <c r="B6" s="123"/>
      <c r="D6" s="35" t="s">
        <v>73</v>
      </c>
      <c r="E6" s="35" t="s">
        <v>421</v>
      </c>
      <c r="I6" s="40"/>
      <c r="L6" s="221">
        <v>41761</v>
      </c>
      <c r="M6" s="35" t="s">
        <v>77</v>
      </c>
    </row>
    <row r="7" spans="1:15">
      <c r="A7" s="35">
        <v>1</v>
      </c>
      <c r="E7" s="35" t="s">
        <v>420</v>
      </c>
      <c r="I7" s="40"/>
      <c r="L7" s="221"/>
      <c r="M7" s="35" t="s">
        <v>77</v>
      </c>
    </row>
    <row r="8" spans="1:15">
      <c r="A8" s="35">
        <v>1</v>
      </c>
      <c r="B8" s="247"/>
      <c r="D8" s="35" t="s">
        <v>259</v>
      </c>
      <c r="E8" s="35" t="s">
        <v>47</v>
      </c>
      <c r="I8" s="40" t="s">
        <v>199</v>
      </c>
      <c r="K8" s="40"/>
      <c r="L8" s="221">
        <v>41761</v>
      </c>
      <c r="M8" s="35" t="s">
        <v>47</v>
      </c>
    </row>
    <row r="9" spans="1:15">
      <c r="A9" s="35">
        <v>5</v>
      </c>
      <c r="B9" s="123"/>
      <c r="C9" s="35" t="s">
        <v>45</v>
      </c>
      <c r="D9" s="35" t="s">
        <v>52</v>
      </c>
      <c r="E9" s="116" t="s">
        <v>66</v>
      </c>
      <c r="F9" s="116">
        <v>2339801</v>
      </c>
      <c r="G9" s="116"/>
      <c r="H9" s="39">
        <v>49490</v>
      </c>
      <c r="I9" s="40" t="s">
        <v>330</v>
      </c>
      <c r="J9" s="36">
        <v>41712</v>
      </c>
      <c r="K9" s="36">
        <v>41743</v>
      </c>
      <c r="L9" s="130">
        <v>41764</v>
      </c>
    </row>
    <row r="10" spans="1:15">
      <c r="A10" s="35">
        <v>6</v>
      </c>
      <c r="B10" s="123"/>
      <c r="C10" s="35" t="s">
        <v>45</v>
      </c>
      <c r="D10" s="35" t="s">
        <v>52</v>
      </c>
      <c r="E10" s="116" t="s">
        <v>68</v>
      </c>
      <c r="F10" s="132" t="s">
        <v>110</v>
      </c>
      <c r="G10" s="116"/>
      <c r="H10" s="39">
        <v>389070</v>
      </c>
      <c r="I10" s="40" t="s">
        <v>109</v>
      </c>
      <c r="J10" s="37">
        <v>41719</v>
      </c>
      <c r="K10" s="37">
        <v>41752</v>
      </c>
      <c r="L10" s="130">
        <v>41764</v>
      </c>
    </row>
    <row r="11" spans="1:15">
      <c r="A11" s="35">
        <v>8</v>
      </c>
      <c r="B11" s="123"/>
      <c r="C11" s="35" t="s">
        <v>45</v>
      </c>
      <c r="D11" s="35" t="s">
        <v>52</v>
      </c>
      <c r="E11" s="116" t="s">
        <v>82</v>
      </c>
      <c r="F11" s="116">
        <v>14107165</v>
      </c>
      <c r="G11" s="116">
        <v>3175124315</v>
      </c>
      <c r="H11" s="39">
        <v>26822</v>
      </c>
      <c r="I11" s="40" t="s">
        <v>70</v>
      </c>
      <c r="J11" s="37">
        <v>41746</v>
      </c>
      <c r="K11" s="37">
        <v>41775</v>
      </c>
      <c r="L11" s="130">
        <v>41767</v>
      </c>
      <c r="M11" s="35" t="s">
        <v>118</v>
      </c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71</v>
      </c>
      <c r="F12" s="116">
        <v>8040856503</v>
      </c>
      <c r="G12" s="116"/>
      <c r="H12" s="39">
        <v>74074</v>
      </c>
      <c r="I12" s="40" t="s">
        <v>239</v>
      </c>
      <c r="J12" s="178" t="s">
        <v>146</v>
      </c>
      <c r="K12" s="179">
        <v>41749</v>
      </c>
      <c r="L12" s="130">
        <v>41761</v>
      </c>
    </row>
    <row r="13" spans="1:15">
      <c r="A13" s="35">
        <v>6</v>
      </c>
      <c r="B13" s="123"/>
      <c r="D13" s="35" t="s">
        <v>56</v>
      </c>
      <c r="E13" s="35" t="s">
        <v>58</v>
      </c>
      <c r="G13" s="35">
        <v>3102055020</v>
      </c>
      <c r="H13" s="39">
        <v>600000</v>
      </c>
      <c r="I13" s="40" t="s">
        <v>64</v>
      </c>
      <c r="J13" s="35" t="s">
        <v>198</v>
      </c>
      <c r="L13" s="130">
        <v>41765</v>
      </c>
      <c r="M13" s="35" t="s">
        <v>61</v>
      </c>
    </row>
    <row r="14" spans="1:15">
      <c r="A14" s="35">
        <v>8</v>
      </c>
      <c r="B14" s="202"/>
      <c r="C14" s="35" t="s">
        <v>46</v>
      </c>
      <c r="D14" s="35" t="s">
        <v>52</v>
      </c>
      <c r="E14" s="116" t="s">
        <v>62</v>
      </c>
      <c r="F14" s="116">
        <v>8218644485</v>
      </c>
      <c r="G14" s="116"/>
      <c r="H14" s="39">
        <v>4238254</v>
      </c>
      <c r="I14" s="40" t="s">
        <v>65</v>
      </c>
      <c r="J14" s="37">
        <v>41720</v>
      </c>
      <c r="K14" s="37">
        <v>41750</v>
      </c>
      <c r="L14" s="130">
        <v>41767</v>
      </c>
      <c r="M14" s="35" t="s">
        <v>147</v>
      </c>
    </row>
    <row r="15" spans="1:15">
      <c r="A15" s="125">
        <v>9</v>
      </c>
      <c r="B15" s="123"/>
      <c r="C15" s="35" t="s">
        <v>53</v>
      </c>
      <c r="D15" s="35" t="s">
        <v>52</v>
      </c>
      <c r="E15" s="116" t="s">
        <v>54</v>
      </c>
      <c r="F15" s="116" t="s">
        <v>114</v>
      </c>
      <c r="G15" s="116"/>
      <c r="H15" s="39">
        <v>645600</v>
      </c>
      <c r="I15" s="126" t="s">
        <v>79</v>
      </c>
      <c r="J15" s="35" t="s">
        <v>198</v>
      </c>
      <c r="K15" s="125"/>
      <c r="L15" s="130">
        <v>41768</v>
      </c>
      <c r="M15" s="125" t="s">
        <v>60</v>
      </c>
    </row>
    <row r="16" spans="1:15">
      <c r="A16" s="35">
        <v>8</v>
      </c>
      <c r="B16" s="123"/>
      <c r="C16" s="35" t="s">
        <v>45</v>
      </c>
      <c r="D16" s="35" t="s">
        <v>52</v>
      </c>
      <c r="E16" s="116" t="s">
        <v>82</v>
      </c>
      <c r="F16" s="116">
        <v>24165511</v>
      </c>
      <c r="G16" s="116">
        <v>3202339219</v>
      </c>
      <c r="H16" s="39">
        <v>39550</v>
      </c>
      <c r="I16" s="40" t="s">
        <v>70</v>
      </c>
      <c r="J16" s="37">
        <v>41750</v>
      </c>
      <c r="K16" s="37">
        <v>41779</v>
      </c>
      <c r="L16" s="130">
        <v>41766</v>
      </c>
      <c r="M16" s="35" t="s">
        <v>416</v>
      </c>
    </row>
    <row r="17" spans="1:15">
      <c r="A17" s="35">
        <v>12</v>
      </c>
      <c r="B17" s="123"/>
      <c r="C17" s="35" t="s">
        <v>45</v>
      </c>
      <c r="D17" s="35" t="s">
        <v>52</v>
      </c>
      <c r="E17" s="116" t="s">
        <v>82</v>
      </c>
      <c r="F17" s="116">
        <v>11648673</v>
      </c>
      <c r="G17" s="116">
        <v>3182853603</v>
      </c>
      <c r="H17" s="39">
        <v>26169</v>
      </c>
      <c r="I17" s="40" t="s">
        <v>70</v>
      </c>
      <c r="J17" s="37">
        <v>41753</v>
      </c>
      <c r="K17" s="37">
        <v>41782</v>
      </c>
      <c r="L17" s="130">
        <v>41771</v>
      </c>
      <c r="M17" s="35" t="s">
        <v>117</v>
      </c>
    </row>
    <row r="18" spans="1:15">
      <c r="A18" s="35">
        <v>14</v>
      </c>
      <c r="B18" s="123"/>
      <c r="C18" s="134" t="s">
        <v>46</v>
      </c>
      <c r="D18" s="134" t="s">
        <v>52</v>
      </c>
      <c r="E18" s="134" t="s">
        <v>82</v>
      </c>
      <c r="F18" s="134">
        <v>7705686</v>
      </c>
      <c r="G18" s="134"/>
      <c r="H18" s="265">
        <v>17454</v>
      </c>
      <c r="I18" s="266" t="s">
        <v>70</v>
      </c>
      <c r="J18" s="267">
        <v>41725</v>
      </c>
      <c r="K18" s="267">
        <v>41755</v>
      </c>
      <c r="L18" s="268">
        <v>41771</v>
      </c>
      <c r="M18" s="134" t="s">
        <v>364</v>
      </c>
      <c r="N18" s="108" t="s">
        <v>419</v>
      </c>
    </row>
    <row r="19" spans="1:15">
      <c r="A19" s="35">
        <v>15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33201</v>
      </c>
      <c r="I19" s="40" t="s">
        <v>70</v>
      </c>
      <c r="J19" s="37">
        <v>41761</v>
      </c>
      <c r="K19" s="37">
        <v>41791</v>
      </c>
      <c r="L19" s="130">
        <v>41771</v>
      </c>
      <c r="M19" s="35" t="s">
        <v>385</v>
      </c>
    </row>
    <row r="20" spans="1:15">
      <c r="A20" s="35">
        <v>17</v>
      </c>
      <c r="B20" s="123"/>
      <c r="C20" s="35" t="s">
        <v>62</v>
      </c>
      <c r="D20" s="35" t="s">
        <v>52</v>
      </c>
      <c r="E20" s="116" t="s">
        <v>62</v>
      </c>
      <c r="F20" s="116">
        <v>1224565687</v>
      </c>
      <c r="G20" s="116">
        <v>3102055020</v>
      </c>
      <c r="H20" s="39">
        <v>126000</v>
      </c>
      <c r="I20" s="40" t="s">
        <v>62</v>
      </c>
      <c r="K20" s="37">
        <v>41715</v>
      </c>
      <c r="L20" s="130">
        <v>41776</v>
      </c>
      <c r="M20" s="35" t="s">
        <v>58</v>
      </c>
    </row>
    <row r="21" spans="1:15">
      <c r="A21" s="212">
        <v>16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16060</v>
      </c>
      <c r="I21" s="40" t="s">
        <v>109</v>
      </c>
      <c r="J21" s="37">
        <v>41703</v>
      </c>
      <c r="K21" s="37">
        <v>41732</v>
      </c>
      <c r="L21" s="130">
        <v>41774</v>
      </c>
    </row>
    <row r="22" spans="1:15">
      <c r="A22" s="35">
        <v>15</v>
      </c>
      <c r="B22" s="200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274020</v>
      </c>
      <c r="I22" s="40" t="s">
        <v>400</v>
      </c>
      <c r="J22" s="37">
        <v>41650</v>
      </c>
      <c r="K22" s="37">
        <v>41709</v>
      </c>
      <c r="L22" s="130"/>
    </row>
    <row r="23" spans="1:15">
      <c r="A23" s="35">
        <v>19</v>
      </c>
      <c r="B23" s="202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79890</v>
      </c>
      <c r="I23" s="40" t="s">
        <v>400</v>
      </c>
      <c r="J23" s="37">
        <v>41625</v>
      </c>
      <c r="K23" s="37">
        <v>41682</v>
      </c>
      <c r="L23" s="130">
        <v>41774</v>
      </c>
    </row>
    <row r="24" spans="1:15">
      <c r="A24" s="35">
        <v>26</v>
      </c>
      <c r="B24" s="123"/>
      <c r="C24" s="35" t="s">
        <v>45</v>
      </c>
      <c r="D24" s="35" t="s">
        <v>52</v>
      </c>
      <c r="E24" s="116" t="s">
        <v>84</v>
      </c>
      <c r="F24" s="116"/>
      <c r="G24" s="116" t="s">
        <v>362</v>
      </c>
      <c r="H24" s="39">
        <v>469048</v>
      </c>
      <c r="I24" s="40" t="s">
        <v>70</v>
      </c>
      <c r="J24" s="37">
        <v>41755</v>
      </c>
      <c r="K24" s="37">
        <v>41784</v>
      </c>
      <c r="L24" s="130">
        <v>41785</v>
      </c>
      <c r="M24" s="35" t="s">
        <v>369</v>
      </c>
    </row>
    <row r="25" spans="1:15">
      <c r="A25" s="35">
        <v>20</v>
      </c>
      <c r="B25" s="123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>
        <v>41778</v>
      </c>
      <c r="M25" s="35" t="s">
        <v>350</v>
      </c>
    </row>
    <row r="26" spans="1:15">
      <c r="A26" s="212">
        <v>19</v>
      </c>
      <c r="B26" s="123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67195</v>
      </c>
      <c r="I26" s="40" t="s">
        <v>70</v>
      </c>
      <c r="J26" s="35" t="s">
        <v>329</v>
      </c>
      <c r="K26" s="40"/>
      <c r="L26" s="117">
        <v>41780</v>
      </c>
      <c r="M26" s="35" t="s">
        <v>373</v>
      </c>
    </row>
    <row r="27" spans="1:15">
      <c r="A27" s="35">
        <v>23</v>
      </c>
      <c r="B27" s="123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41730</v>
      </c>
      <c r="K27" s="37">
        <v>41759</v>
      </c>
      <c r="L27" s="130">
        <v>41781</v>
      </c>
      <c r="M27" s="35" t="s">
        <v>133</v>
      </c>
    </row>
    <row r="28" spans="1:15">
      <c r="A28" s="35">
        <v>26</v>
      </c>
      <c r="B28" s="123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25780</v>
      </c>
      <c r="I28" s="40" t="s">
        <v>70</v>
      </c>
      <c r="J28" s="37">
        <v>41730</v>
      </c>
      <c r="K28" s="37">
        <v>41759</v>
      </c>
      <c r="L28" s="130">
        <v>41785</v>
      </c>
    </row>
    <row r="29" spans="1:15">
      <c r="A29" s="116">
        <v>26</v>
      </c>
      <c r="B29" s="220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122246</v>
      </c>
      <c r="I29" s="128" t="s">
        <v>70</v>
      </c>
      <c r="J29" s="129">
        <v>41769</v>
      </c>
      <c r="K29" s="129">
        <v>41799</v>
      </c>
      <c r="L29" s="130">
        <v>41785</v>
      </c>
      <c r="M29" s="116" t="s">
        <v>130</v>
      </c>
      <c r="O29" s="131"/>
    </row>
    <row r="30" spans="1:15">
      <c r="A30" s="116">
        <v>28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73389</v>
      </c>
      <c r="I30" s="40" t="s">
        <v>70</v>
      </c>
      <c r="J30" s="35" t="s">
        <v>140</v>
      </c>
      <c r="K30" s="40"/>
      <c r="L30" s="130">
        <v>41785</v>
      </c>
      <c r="M30" s="35" t="s">
        <v>372</v>
      </c>
    </row>
    <row r="31" spans="1:15">
      <c r="B31" s="123"/>
      <c r="C31" s="35" t="s">
        <v>49</v>
      </c>
      <c r="D31" s="116" t="s">
        <v>52</v>
      </c>
      <c r="E31" s="116" t="s">
        <v>62</v>
      </c>
      <c r="F31" s="116"/>
      <c r="G31" s="116"/>
      <c r="H31" s="39">
        <v>5506002</v>
      </c>
      <c r="I31" s="40" t="s">
        <v>263</v>
      </c>
      <c r="J31" s="35" t="s">
        <v>198</v>
      </c>
      <c r="L31" s="130">
        <v>41811</v>
      </c>
      <c r="M31" s="35" t="s">
        <v>129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J14" sqref="J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76"/>
      <c r="K2" s="276"/>
      <c r="L2" s="221">
        <v>41793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76"/>
      <c r="K3" s="276"/>
      <c r="L3" s="221">
        <v>41793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277"/>
      <c r="K4" s="277"/>
      <c r="L4" s="221">
        <v>41793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276"/>
      <c r="K5" s="276"/>
      <c r="L5" s="221">
        <v>41793</v>
      </c>
      <c r="M5" s="116" t="s">
        <v>77</v>
      </c>
      <c r="O5" s="115"/>
    </row>
    <row r="6" spans="1:15">
      <c r="A6" s="116">
        <v>1</v>
      </c>
      <c r="B6" s="123"/>
      <c r="C6" s="116"/>
      <c r="D6" s="116" t="s">
        <v>73</v>
      </c>
      <c r="E6" s="116" t="s">
        <v>403</v>
      </c>
      <c r="F6" s="116"/>
      <c r="G6" s="116"/>
      <c r="H6" s="127"/>
      <c r="I6" s="128"/>
      <c r="J6" s="116"/>
      <c r="K6" s="116"/>
      <c r="L6" s="221">
        <v>41793</v>
      </c>
      <c r="M6" s="116" t="s">
        <v>77</v>
      </c>
      <c r="N6" s="201"/>
      <c r="O6" s="131"/>
    </row>
    <row r="7" spans="1:15">
      <c r="A7" s="35">
        <v>1</v>
      </c>
      <c r="B7" s="123"/>
      <c r="D7" s="35" t="s">
        <v>73</v>
      </c>
      <c r="E7" s="35" t="s">
        <v>421</v>
      </c>
      <c r="I7" s="40"/>
      <c r="L7" s="221">
        <v>41793</v>
      </c>
      <c r="M7" s="35" t="s">
        <v>77</v>
      </c>
    </row>
    <row r="8" spans="1:15">
      <c r="A8" s="35">
        <v>1</v>
      </c>
      <c r="E8" s="35" t="s">
        <v>420</v>
      </c>
      <c r="I8" s="40"/>
      <c r="L8" s="221"/>
      <c r="M8" s="35" t="s">
        <v>77</v>
      </c>
    </row>
    <row r="9" spans="1:15">
      <c r="A9" s="35">
        <v>1</v>
      </c>
      <c r="B9" s="247"/>
      <c r="D9" s="35" t="s">
        <v>259</v>
      </c>
      <c r="E9" s="35" t="s">
        <v>47</v>
      </c>
      <c r="I9" s="40" t="s">
        <v>199</v>
      </c>
      <c r="K9" s="40"/>
      <c r="L9" s="221">
        <v>41789</v>
      </c>
      <c r="M9" s="35" t="s">
        <v>47</v>
      </c>
    </row>
    <row r="10" spans="1:15">
      <c r="A10" s="35">
        <v>3</v>
      </c>
      <c r="B10" s="123"/>
      <c r="C10" s="35" t="s">
        <v>45</v>
      </c>
      <c r="D10" s="35" t="s">
        <v>52</v>
      </c>
      <c r="E10" s="116" t="s">
        <v>66</v>
      </c>
      <c r="F10" s="116">
        <v>2339801</v>
      </c>
      <c r="G10" s="116"/>
      <c r="H10" s="39">
        <v>49780</v>
      </c>
      <c r="I10" s="40" t="s">
        <v>330</v>
      </c>
      <c r="J10" s="36">
        <v>41743</v>
      </c>
      <c r="K10" s="36">
        <v>41774</v>
      </c>
      <c r="L10" s="130">
        <v>41793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68</v>
      </c>
      <c r="F11" s="132" t="s">
        <v>110</v>
      </c>
      <c r="G11" s="116"/>
      <c r="H11" s="39">
        <v>327780</v>
      </c>
      <c r="I11" s="40" t="s">
        <v>109</v>
      </c>
      <c r="J11" s="37">
        <v>41752</v>
      </c>
      <c r="K11" s="37">
        <v>41781</v>
      </c>
      <c r="L11" s="130">
        <v>41794</v>
      </c>
    </row>
    <row r="12" spans="1:15">
      <c r="A12" s="35">
        <v>3</v>
      </c>
      <c r="B12" s="123"/>
      <c r="C12" s="35" t="s">
        <v>45</v>
      </c>
      <c r="D12" s="35" t="s">
        <v>52</v>
      </c>
      <c r="E12" s="116" t="s">
        <v>82</v>
      </c>
      <c r="F12" s="116">
        <v>14107165</v>
      </c>
      <c r="G12" s="116">
        <v>3175124315</v>
      </c>
      <c r="H12" s="39">
        <v>26733</v>
      </c>
      <c r="I12" s="40" t="s">
        <v>70</v>
      </c>
      <c r="J12" s="37">
        <v>41776</v>
      </c>
      <c r="K12" s="37">
        <v>41806</v>
      </c>
      <c r="L12" s="130">
        <v>41793</v>
      </c>
      <c r="M12" s="35" t="s">
        <v>118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71</v>
      </c>
      <c r="F13" s="116">
        <v>8040856503</v>
      </c>
      <c r="G13" s="116"/>
      <c r="H13" s="39">
        <v>98354</v>
      </c>
      <c r="I13" s="40" t="s">
        <v>239</v>
      </c>
      <c r="J13" s="178" t="s">
        <v>146</v>
      </c>
      <c r="K13" s="179">
        <v>41779</v>
      </c>
      <c r="L13" s="130">
        <v>41793</v>
      </c>
    </row>
    <row r="14" spans="1:15">
      <c r="A14" s="35">
        <v>6</v>
      </c>
      <c r="B14" s="123"/>
      <c r="D14" s="35" t="s">
        <v>56</v>
      </c>
      <c r="E14" s="35" t="s">
        <v>58</v>
      </c>
      <c r="G14" s="35">
        <v>3102055020</v>
      </c>
      <c r="H14" s="39">
        <v>600000</v>
      </c>
      <c r="I14" s="40" t="s">
        <v>64</v>
      </c>
      <c r="J14" s="35" t="s">
        <v>217</v>
      </c>
      <c r="L14" s="130">
        <v>41796</v>
      </c>
      <c r="M14" s="35" t="s">
        <v>61</v>
      </c>
    </row>
    <row r="15" spans="1:15">
      <c r="A15" s="35">
        <v>6</v>
      </c>
      <c r="B15" s="202"/>
      <c r="C15" s="35" t="s">
        <v>46</v>
      </c>
      <c r="D15" s="35" t="s">
        <v>52</v>
      </c>
      <c r="E15" s="116" t="s">
        <v>62</v>
      </c>
      <c r="F15" s="116">
        <v>8218644485</v>
      </c>
      <c r="G15" s="116"/>
      <c r="H15" s="39">
        <v>4247755</v>
      </c>
      <c r="I15" s="40" t="s">
        <v>65</v>
      </c>
      <c r="J15" s="37">
        <v>41751</v>
      </c>
      <c r="K15" s="37">
        <v>41780</v>
      </c>
      <c r="L15" s="130">
        <v>41796</v>
      </c>
      <c r="M15" s="35" t="s">
        <v>147</v>
      </c>
    </row>
    <row r="16" spans="1:15">
      <c r="A16" s="125">
        <v>10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672600</v>
      </c>
      <c r="I16" s="126" t="s">
        <v>79</v>
      </c>
      <c r="J16" s="35" t="s">
        <v>217</v>
      </c>
      <c r="K16" s="125"/>
      <c r="L16" s="130">
        <v>41802</v>
      </c>
      <c r="M16" s="125" t="s">
        <v>60</v>
      </c>
    </row>
    <row r="17" spans="1:15">
      <c r="A17" s="35">
        <v>8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45800</v>
      </c>
      <c r="I17" s="40" t="s">
        <v>70</v>
      </c>
      <c r="J17" s="37">
        <v>41780</v>
      </c>
      <c r="K17" s="37">
        <v>41810</v>
      </c>
      <c r="L17" s="130">
        <v>41796</v>
      </c>
      <c r="M17" s="35" t="s">
        <v>416</v>
      </c>
    </row>
    <row r="18" spans="1:15">
      <c r="A18" s="35">
        <v>10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26080</v>
      </c>
      <c r="I18" s="40" t="s">
        <v>70</v>
      </c>
      <c r="J18" s="37">
        <v>41783</v>
      </c>
      <c r="K18" s="37">
        <v>41813</v>
      </c>
      <c r="L18" s="130">
        <v>41800</v>
      </c>
      <c r="M18" s="35" t="s">
        <v>117</v>
      </c>
    </row>
    <row r="19" spans="1:15">
      <c r="A19" s="35">
        <v>16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33201</v>
      </c>
      <c r="I19" s="40" t="s">
        <v>70</v>
      </c>
      <c r="J19" s="37">
        <v>41792</v>
      </c>
      <c r="K19" s="37">
        <v>41821</v>
      </c>
      <c r="L19" s="130">
        <v>41800</v>
      </c>
      <c r="M19" s="35" t="s">
        <v>385</v>
      </c>
    </row>
    <row r="20" spans="1:15">
      <c r="A20" s="35">
        <v>17</v>
      </c>
      <c r="B20" s="123"/>
      <c r="C20" s="35" t="s">
        <v>62</v>
      </c>
      <c r="D20" s="35" t="s">
        <v>52</v>
      </c>
      <c r="E20" s="116" t="s">
        <v>62</v>
      </c>
      <c r="F20" s="116">
        <v>1224565687</v>
      </c>
      <c r="G20" s="116">
        <v>3102055020</v>
      </c>
      <c r="H20" s="39">
        <v>126000</v>
      </c>
      <c r="I20" s="40" t="s">
        <v>62</v>
      </c>
      <c r="K20" s="37">
        <v>41715</v>
      </c>
      <c r="L20" s="130">
        <v>41807</v>
      </c>
      <c r="M20" s="35" t="s">
        <v>58</v>
      </c>
    </row>
    <row r="21" spans="1:15">
      <c r="A21" s="212">
        <v>17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17930</v>
      </c>
      <c r="I21" s="40" t="s">
        <v>109</v>
      </c>
      <c r="J21" s="37">
        <v>41765</v>
      </c>
      <c r="K21" s="37">
        <v>41795</v>
      </c>
      <c r="L21" s="130">
        <v>41807</v>
      </c>
    </row>
    <row r="22" spans="1:15">
      <c r="A22" s="35">
        <v>17</v>
      </c>
      <c r="B22" s="202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266700</v>
      </c>
      <c r="I22" s="40" t="s">
        <v>400</v>
      </c>
      <c r="J22" s="37">
        <v>41710</v>
      </c>
      <c r="K22" s="37">
        <v>41768</v>
      </c>
      <c r="L22" s="130">
        <v>41807</v>
      </c>
    </row>
    <row r="23" spans="1:15">
      <c r="A23" s="35">
        <v>19</v>
      </c>
      <c r="B23" s="200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79890</v>
      </c>
      <c r="I23" s="40" t="s">
        <v>400</v>
      </c>
      <c r="J23" s="37">
        <v>41625</v>
      </c>
      <c r="K23" s="37">
        <v>41682</v>
      </c>
      <c r="L23" s="130"/>
    </row>
    <row r="24" spans="1:15">
      <c r="A24" s="35">
        <v>24</v>
      </c>
      <c r="B24" s="123"/>
      <c r="C24" s="35" t="s">
        <v>45</v>
      </c>
      <c r="D24" s="35" t="s">
        <v>52</v>
      </c>
      <c r="E24" s="116" t="s">
        <v>84</v>
      </c>
      <c r="F24" s="116"/>
      <c r="G24" s="116" t="s">
        <v>362</v>
      </c>
      <c r="H24" s="39">
        <v>469048</v>
      </c>
      <c r="I24" s="40" t="s">
        <v>70</v>
      </c>
      <c r="J24" s="37">
        <v>41755</v>
      </c>
      <c r="K24" s="37">
        <v>41784</v>
      </c>
      <c r="L24" s="130">
        <v>41814</v>
      </c>
      <c r="M24" s="35" t="s">
        <v>369</v>
      </c>
    </row>
    <row r="25" spans="1:15">
      <c r="A25" s="35">
        <v>20</v>
      </c>
      <c r="B25" s="123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>
        <v>41808</v>
      </c>
      <c r="M25" s="35" t="s">
        <v>350</v>
      </c>
    </row>
    <row r="26" spans="1:15">
      <c r="A26" s="212">
        <v>19</v>
      </c>
      <c r="B26" s="123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84720</v>
      </c>
      <c r="I26" s="40" t="s">
        <v>70</v>
      </c>
      <c r="J26" s="35" t="s">
        <v>198</v>
      </c>
      <c r="K26" s="40"/>
      <c r="L26" s="117">
        <v>41808</v>
      </c>
      <c r="M26" s="35" t="s">
        <v>373</v>
      </c>
    </row>
    <row r="27" spans="1:15">
      <c r="A27" s="35">
        <v>24</v>
      </c>
      <c r="B27" s="123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41760</v>
      </c>
      <c r="K27" s="37">
        <v>41790</v>
      </c>
      <c r="L27" s="130">
        <v>41814</v>
      </c>
      <c r="M27" s="35" t="s">
        <v>133</v>
      </c>
    </row>
    <row r="28" spans="1:15">
      <c r="A28" s="35">
        <v>26</v>
      </c>
      <c r="B28" s="123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25780</v>
      </c>
      <c r="I28" s="40" t="s">
        <v>70</v>
      </c>
      <c r="J28" s="37">
        <v>41760</v>
      </c>
      <c r="K28" s="37">
        <v>41790</v>
      </c>
      <c r="L28" s="130">
        <v>41816</v>
      </c>
    </row>
    <row r="29" spans="1:15">
      <c r="A29" s="116">
        <v>27</v>
      </c>
      <c r="B29" s="220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122328</v>
      </c>
      <c r="I29" s="128" t="s">
        <v>70</v>
      </c>
      <c r="J29" s="129">
        <v>41800</v>
      </c>
      <c r="K29" s="129">
        <v>41829</v>
      </c>
      <c r="L29" s="130">
        <v>41816</v>
      </c>
      <c r="M29" s="116" t="s">
        <v>130</v>
      </c>
      <c r="O29" s="131"/>
    </row>
    <row r="30" spans="1:15">
      <c r="A30" s="116">
        <v>27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89838</v>
      </c>
      <c r="I30" s="40" t="s">
        <v>70</v>
      </c>
      <c r="J30" s="35" t="s">
        <v>217</v>
      </c>
      <c r="K30" s="40"/>
      <c r="L30" s="117">
        <v>41816</v>
      </c>
      <c r="M30" s="35" t="s">
        <v>372</v>
      </c>
    </row>
    <row r="31" spans="1:15">
      <c r="B31" s="123"/>
      <c r="C31" s="35" t="s">
        <v>49</v>
      </c>
      <c r="D31" s="116" t="s">
        <v>52</v>
      </c>
      <c r="E31" s="116" t="s">
        <v>62</v>
      </c>
      <c r="F31" s="116"/>
      <c r="G31" s="116"/>
      <c r="H31" s="39">
        <v>5506002</v>
      </c>
      <c r="I31" s="40" t="s">
        <v>263</v>
      </c>
      <c r="L31" s="130">
        <v>41848</v>
      </c>
      <c r="M31" s="35" t="s">
        <v>129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J14" sqref="J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78"/>
      <c r="K2" s="278"/>
      <c r="L2" s="221">
        <v>41821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78"/>
      <c r="K3" s="278"/>
      <c r="L3" s="221">
        <v>41821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278"/>
      <c r="K4" s="278"/>
      <c r="L4" s="221">
        <v>41821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278"/>
      <c r="K5" s="278"/>
      <c r="L5" s="221">
        <v>41821</v>
      </c>
      <c r="M5" s="116" t="s">
        <v>77</v>
      </c>
      <c r="O5" s="115"/>
    </row>
    <row r="6" spans="1:15">
      <c r="A6" s="116">
        <v>1</v>
      </c>
      <c r="B6" s="123"/>
      <c r="C6" s="116"/>
      <c r="D6" s="116" t="s">
        <v>73</v>
      </c>
      <c r="E6" s="116" t="s">
        <v>403</v>
      </c>
      <c r="F6" s="116"/>
      <c r="G6" s="116"/>
      <c r="H6" s="127"/>
      <c r="I6" s="128"/>
      <c r="J6" s="116"/>
      <c r="K6" s="116"/>
      <c r="L6" s="221">
        <v>41821</v>
      </c>
      <c r="M6" s="116" t="s">
        <v>77</v>
      </c>
      <c r="N6" s="201"/>
      <c r="O6" s="131"/>
    </row>
    <row r="7" spans="1:15">
      <c r="A7" s="35">
        <v>1</v>
      </c>
      <c r="B7" s="123"/>
      <c r="D7" s="35" t="s">
        <v>73</v>
      </c>
      <c r="E7" s="35" t="s">
        <v>421</v>
      </c>
      <c r="I7" s="40"/>
      <c r="L7" s="221">
        <v>41821</v>
      </c>
      <c r="M7" s="35" t="s">
        <v>77</v>
      </c>
    </row>
    <row r="8" spans="1:15">
      <c r="A8" s="35">
        <v>1</v>
      </c>
      <c r="E8" s="35" t="s">
        <v>420</v>
      </c>
      <c r="I8" s="40"/>
      <c r="L8" s="221"/>
      <c r="M8" s="35" t="s">
        <v>77</v>
      </c>
    </row>
    <row r="9" spans="1:15">
      <c r="A9" s="35">
        <v>1</v>
      </c>
      <c r="B9" s="247"/>
      <c r="D9" s="35" t="s">
        <v>259</v>
      </c>
      <c r="E9" s="35" t="s">
        <v>47</v>
      </c>
      <c r="I9" s="40" t="s">
        <v>199</v>
      </c>
      <c r="K9" s="40"/>
      <c r="L9" s="221">
        <v>41821</v>
      </c>
      <c r="M9" s="35" t="s">
        <v>47</v>
      </c>
    </row>
    <row r="10" spans="1:15">
      <c r="A10" s="35">
        <v>4</v>
      </c>
      <c r="B10" s="123"/>
      <c r="C10" s="35" t="s">
        <v>45</v>
      </c>
      <c r="D10" s="35" t="s">
        <v>52</v>
      </c>
      <c r="E10" s="116" t="s">
        <v>66</v>
      </c>
      <c r="F10" s="116">
        <v>2339801</v>
      </c>
      <c r="G10" s="116"/>
      <c r="H10" s="39">
        <v>49800</v>
      </c>
      <c r="I10" s="40" t="s">
        <v>330</v>
      </c>
      <c r="J10" s="36">
        <v>41774</v>
      </c>
      <c r="K10" s="36">
        <v>41806</v>
      </c>
      <c r="L10" s="130">
        <v>41827</v>
      </c>
    </row>
    <row r="11" spans="1:15">
      <c r="A11" s="35">
        <v>7</v>
      </c>
      <c r="B11" s="123"/>
      <c r="C11" s="35" t="s">
        <v>45</v>
      </c>
      <c r="D11" s="35" t="s">
        <v>52</v>
      </c>
      <c r="E11" s="116" t="s">
        <v>68</v>
      </c>
      <c r="F11" s="132" t="s">
        <v>110</v>
      </c>
      <c r="G11" s="116"/>
      <c r="H11" s="39">
        <v>356480</v>
      </c>
      <c r="I11" s="40" t="s">
        <v>109</v>
      </c>
      <c r="J11" s="37">
        <v>41781</v>
      </c>
      <c r="K11" s="37">
        <v>41814</v>
      </c>
      <c r="L11" s="130">
        <v>41823</v>
      </c>
    </row>
    <row r="12" spans="1:15">
      <c r="A12" s="35">
        <v>7</v>
      </c>
      <c r="B12" s="123"/>
      <c r="C12" s="35" t="s">
        <v>45</v>
      </c>
      <c r="D12" s="35" t="s">
        <v>52</v>
      </c>
      <c r="E12" s="116" t="s">
        <v>82</v>
      </c>
      <c r="F12" s="116">
        <v>14107165</v>
      </c>
      <c r="G12" s="116">
        <v>3175124315</v>
      </c>
      <c r="H12" s="39">
        <v>26644</v>
      </c>
      <c r="I12" s="40" t="s">
        <v>70</v>
      </c>
      <c r="J12" s="37">
        <v>41807</v>
      </c>
      <c r="K12" s="37">
        <v>41836</v>
      </c>
      <c r="L12" s="130">
        <v>41823</v>
      </c>
      <c r="M12" s="35" t="s">
        <v>118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71</v>
      </c>
      <c r="F13" s="116">
        <v>8040856503</v>
      </c>
      <c r="G13" s="116"/>
      <c r="H13" s="39">
        <v>195835</v>
      </c>
      <c r="I13" s="40" t="s">
        <v>239</v>
      </c>
      <c r="J13" s="178" t="s">
        <v>146</v>
      </c>
      <c r="K13" s="179">
        <v>41810</v>
      </c>
      <c r="L13" s="130">
        <v>41822</v>
      </c>
    </row>
    <row r="14" spans="1:15">
      <c r="A14" s="35">
        <v>6</v>
      </c>
      <c r="B14" s="123"/>
      <c r="D14" s="35" t="s">
        <v>56</v>
      </c>
      <c r="E14" s="35" t="s">
        <v>58</v>
      </c>
      <c r="G14" s="35">
        <v>3102055020</v>
      </c>
      <c r="H14" s="39">
        <v>600000</v>
      </c>
      <c r="I14" s="40" t="s">
        <v>64</v>
      </c>
      <c r="J14" s="35" t="s">
        <v>222</v>
      </c>
      <c r="L14" s="130">
        <v>41828</v>
      </c>
      <c r="M14" s="35" t="s">
        <v>61</v>
      </c>
    </row>
    <row r="15" spans="1:15">
      <c r="A15" s="35">
        <v>8</v>
      </c>
      <c r="B15" s="202"/>
      <c r="C15" s="35" t="s">
        <v>46</v>
      </c>
      <c r="D15" s="35" t="s">
        <v>52</v>
      </c>
      <c r="E15" s="116" t="s">
        <v>62</v>
      </c>
      <c r="F15" s="116">
        <v>8218644485</v>
      </c>
      <c r="G15" s="116"/>
      <c r="H15" s="39">
        <v>4244648</v>
      </c>
      <c r="I15" s="40" t="s">
        <v>65</v>
      </c>
      <c r="J15" s="37">
        <v>41781</v>
      </c>
      <c r="K15" s="37">
        <v>41811</v>
      </c>
      <c r="L15" s="130">
        <v>41829</v>
      </c>
      <c r="M15" s="35" t="s">
        <v>147</v>
      </c>
    </row>
    <row r="16" spans="1:15">
      <c r="A16" s="125">
        <v>8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645600</v>
      </c>
      <c r="I16" s="126" t="s">
        <v>79</v>
      </c>
      <c r="J16" s="35" t="s">
        <v>222</v>
      </c>
      <c r="K16" s="125"/>
      <c r="L16" s="130">
        <v>41828</v>
      </c>
      <c r="M16" s="125" t="s">
        <v>60</v>
      </c>
    </row>
    <row r="17" spans="1:15">
      <c r="A17" s="35">
        <v>8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45800</v>
      </c>
      <c r="I17" s="40" t="s">
        <v>70</v>
      </c>
      <c r="J17" s="37">
        <v>41780</v>
      </c>
      <c r="K17" s="37">
        <v>41810</v>
      </c>
      <c r="L17" s="130">
        <v>41829</v>
      </c>
      <c r="M17" s="35" t="s">
        <v>416</v>
      </c>
    </row>
    <row r="18" spans="1:15">
      <c r="A18" s="35">
        <v>11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26191</v>
      </c>
      <c r="I18" s="40" t="s">
        <v>70</v>
      </c>
      <c r="J18" s="37">
        <v>41814</v>
      </c>
      <c r="K18" s="37">
        <v>41843</v>
      </c>
      <c r="L18" s="130">
        <v>41829</v>
      </c>
      <c r="M18" s="35" t="s">
        <v>117</v>
      </c>
    </row>
    <row r="19" spans="1:15">
      <c r="A19" s="35">
        <v>15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33201</v>
      </c>
      <c r="I19" s="40" t="s">
        <v>70</v>
      </c>
      <c r="J19" s="37">
        <v>41822</v>
      </c>
      <c r="K19" s="37">
        <v>41852</v>
      </c>
      <c r="L19" s="130">
        <v>41829</v>
      </c>
      <c r="M19" s="35" t="s">
        <v>385</v>
      </c>
    </row>
    <row r="20" spans="1:15">
      <c r="A20" s="35">
        <v>17</v>
      </c>
      <c r="B20" s="123"/>
      <c r="C20" s="35" t="s">
        <v>62</v>
      </c>
      <c r="D20" s="35" t="s">
        <v>52</v>
      </c>
      <c r="E20" s="116" t="s">
        <v>62</v>
      </c>
      <c r="F20" s="116">
        <v>1224565687</v>
      </c>
      <c r="G20" s="116">
        <v>3102055020</v>
      </c>
      <c r="H20" s="39">
        <v>126000</v>
      </c>
      <c r="I20" s="40" t="s">
        <v>62</v>
      </c>
      <c r="K20" s="37">
        <v>41837</v>
      </c>
      <c r="L20" s="130">
        <v>41836</v>
      </c>
      <c r="M20" s="35" t="s">
        <v>58</v>
      </c>
    </row>
    <row r="21" spans="1:15">
      <c r="A21" s="212">
        <v>17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21020</v>
      </c>
      <c r="I21" s="40" t="s">
        <v>109</v>
      </c>
      <c r="J21" s="37">
        <v>41795</v>
      </c>
      <c r="K21" s="37">
        <v>41827</v>
      </c>
      <c r="L21" s="130">
        <v>41836</v>
      </c>
    </row>
    <row r="22" spans="1:15">
      <c r="A22" s="35">
        <v>17</v>
      </c>
      <c r="B22" s="200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266700</v>
      </c>
      <c r="I22" s="40" t="s">
        <v>400</v>
      </c>
      <c r="J22" s="37">
        <v>41710</v>
      </c>
      <c r="K22" s="37">
        <v>41768</v>
      </c>
      <c r="L22" s="130"/>
    </row>
    <row r="23" spans="1:15">
      <c r="A23" s="35">
        <v>18</v>
      </c>
      <c r="B23" s="202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99300</v>
      </c>
      <c r="I23" s="40" t="s">
        <v>400</v>
      </c>
      <c r="J23" s="37">
        <v>41742</v>
      </c>
      <c r="K23" s="37">
        <v>41801</v>
      </c>
      <c r="L23" s="130">
        <v>41838</v>
      </c>
    </row>
    <row r="24" spans="1:15">
      <c r="A24" s="35">
        <v>23</v>
      </c>
      <c r="B24" s="202"/>
      <c r="C24" s="35" t="s">
        <v>45</v>
      </c>
      <c r="D24" s="35" t="s">
        <v>52</v>
      </c>
      <c r="E24" s="116" t="s">
        <v>84</v>
      </c>
      <c r="F24" s="116"/>
      <c r="G24" s="116" t="s">
        <v>362</v>
      </c>
      <c r="H24" s="39">
        <v>469048</v>
      </c>
      <c r="I24" s="40" t="s">
        <v>70</v>
      </c>
      <c r="J24" s="37">
        <v>41816</v>
      </c>
      <c r="K24" s="37">
        <v>41845</v>
      </c>
      <c r="L24" s="130">
        <v>41843</v>
      </c>
      <c r="M24" s="35" t="s">
        <v>369</v>
      </c>
    </row>
    <row r="25" spans="1:15">
      <c r="A25" s="35">
        <v>20</v>
      </c>
      <c r="B25" s="202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>
        <v>41837</v>
      </c>
      <c r="M25" s="35" t="s">
        <v>350</v>
      </c>
    </row>
    <row r="26" spans="1:15">
      <c r="A26" s="212">
        <v>18</v>
      </c>
      <c r="B26" s="202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67995</v>
      </c>
      <c r="I26" s="40" t="s">
        <v>70</v>
      </c>
      <c r="J26" s="35" t="s">
        <v>217</v>
      </c>
      <c r="K26" s="40"/>
      <c r="L26" s="117">
        <v>41837</v>
      </c>
      <c r="M26" s="35" t="s">
        <v>373</v>
      </c>
    </row>
    <row r="27" spans="1:15">
      <c r="A27" s="35">
        <v>24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490508</v>
      </c>
      <c r="I27" s="40" t="s">
        <v>70</v>
      </c>
      <c r="J27" s="37">
        <v>41791</v>
      </c>
      <c r="K27" s="37">
        <v>41820</v>
      </c>
      <c r="L27" s="130">
        <v>41843</v>
      </c>
      <c r="M27" s="35" t="s">
        <v>133</v>
      </c>
    </row>
    <row r="28" spans="1:15">
      <c r="A28" s="35">
        <v>29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25780</v>
      </c>
      <c r="I28" s="40" t="s">
        <v>70</v>
      </c>
      <c r="J28" s="37">
        <v>41791</v>
      </c>
      <c r="K28" s="37">
        <v>41820</v>
      </c>
      <c r="L28" s="130">
        <v>41848</v>
      </c>
    </row>
    <row r="29" spans="1:15">
      <c r="A29" s="116">
        <v>28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122410</v>
      </c>
      <c r="I29" s="128" t="s">
        <v>70</v>
      </c>
      <c r="J29" s="129">
        <v>41830</v>
      </c>
      <c r="K29" s="129">
        <v>41860</v>
      </c>
      <c r="L29" s="130">
        <v>41848</v>
      </c>
      <c r="M29" s="116" t="s">
        <v>130</v>
      </c>
      <c r="O29" s="131"/>
    </row>
    <row r="30" spans="1:15">
      <c r="A30" s="116">
        <v>30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73389</v>
      </c>
      <c r="I30" s="40" t="s">
        <v>70</v>
      </c>
      <c r="J30" s="35" t="s">
        <v>140</v>
      </c>
      <c r="K30" s="40"/>
      <c r="L30" s="117">
        <v>41849</v>
      </c>
      <c r="M30" s="35" t="s">
        <v>372</v>
      </c>
    </row>
    <row r="31" spans="1:15">
      <c r="B31" s="123"/>
      <c r="C31" s="35" t="s">
        <v>49</v>
      </c>
      <c r="D31" s="116" t="s">
        <v>52</v>
      </c>
      <c r="E31" s="116" t="s">
        <v>62</v>
      </c>
      <c r="F31" s="116"/>
      <c r="G31" s="116"/>
      <c r="H31" s="39">
        <v>5506002</v>
      </c>
      <c r="I31" s="40" t="s">
        <v>263</v>
      </c>
      <c r="L31" s="130">
        <v>41885</v>
      </c>
      <c r="M31" s="35" t="s">
        <v>129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J14" sqref="J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79"/>
      <c r="K2" s="279"/>
      <c r="L2" s="221">
        <v>41855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79"/>
      <c r="K3" s="279"/>
      <c r="L3" s="221">
        <v>41855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279"/>
      <c r="K4" s="279"/>
      <c r="L4" s="221">
        <v>41855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279"/>
      <c r="K5" s="279"/>
      <c r="L5" s="221">
        <v>41855</v>
      </c>
      <c r="M5" s="116" t="s">
        <v>77</v>
      </c>
      <c r="O5" s="115"/>
    </row>
    <row r="6" spans="1:15">
      <c r="A6" s="116">
        <v>1</v>
      </c>
      <c r="B6" s="123"/>
      <c r="C6" s="116"/>
      <c r="D6" s="116" t="s">
        <v>73</v>
      </c>
      <c r="E6" s="116" t="s">
        <v>403</v>
      </c>
      <c r="F6" s="116"/>
      <c r="G6" s="116"/>
      <c r="H6" s="127"/>
      <c r="I6" s="128"/>
      <c r="J6" s="116"/>
      <c r="K6" s="116"/>
      <c r="L6" s="221">
        <v>41855</v>
      </c>
      <c r="M6" s="116" t="s">
        <v>77</v>
      </c>
      <c r="N6" s="201"/>
      <c r="O6" s="131"/>
    </row>
    <row r="7" spans="1:15">
      <c r="A7" s="35">
        <v>1</v>
      </c>
      <c r="B7" s="123"/>
      <c r="D7" s="35" t="s">
        <v>73</v>
      </c>
      <c r="E7" s="35" t="s">
        <v>421</v>
      </c>
      <c r="I7" s="40"/>
      <c r="L7" s="221">
        <v>41855</v>
      </c>
      <c r="M7" s="35" t="s">
        <v>77</v>
      </c>
    </row>
    <row r="8" spans="1:15">
      <c r="A8" s="35">
        <v>1</v>
      </c>
      <c r="E8" s="35" t="s">
        <v>420</v>
      </c>
      <c r="I8" s="40"/>
      <c r="L8" s="221"/>
      <c r="M8" s="35" t="s">
        <v>77</v>
      </c>
    </row>
    <row r="9" spans="1:15">
      <c r="A9" s="35">
        <v>1</v>
      </c>
      <c r="B9" s="247"/>
      <c r="D9" s="35" t="s">
        <v>259</v>
      </c>
      <c r="E9" s="35" t="s">
        <v>47</v>
      </c>
      <c r="I9" s="40" t="s">
        <v>199</v>
      </c>
      <c r="K9" s="40"/>
      <c r="L9" s="221">
        <v>41850</v>
      </c>
      <c r="M9" s="35" t="s">
        <v>47</v>
      </c>
    </row>
    <row r="10" spans="1:15">
      <c r="A10" s="35">
        <v>30</v>
      </c>
      <c r="B10" s="123"/>
      <c r="C10" s="35" t="s">
        <v>45</v>
      </c>
      <c r="D10" s="35" t="s">
        <v>52</v>
      </c>
      <c r="E10" s="116" t="s">
        <v>66</v>
      </c>
      <c r="F10" s="116">
        <v>2339801</v>
      </c>
      <c r="G10" s="116"/>
      <c r="H10" s="39">
        <v>38990</v>
      </c>
      <c r="I10" s="40" t="s">
        <v>330</v>
      </c>
      <c r="J10" s="36">
        <v>41774</v>
      </c>
      <c r="K10" s="36">
        <v>41806</v>
      </c>
      <c r="L10" s="130">
        <v>41848</v>
      </c>
    </row>
    <row r="11" spans="1:15">
      <c r="A11" s="35">
        <v>5</v>
      </c>
      <c r="B11" s="123"/>
      <c r="C11" s="35" t="s">
        <v>45</v>
      </c>
      <c r="D11" s="35" t="s">
        <v>52</v>
      </c>
      <c r="E11" s="116" t="s">
        <v>68</v>
      </c>
      <c r="F11" s="132" t="s">
        <v>110</v>
      </c>
      <c r="G11" s="116"/>
      <c r="H11" s="39">
        <v>342510</v>
      </c>
      <c r="I11" s="40" t="s">
        <v>109</v>
      </c>
      <c r="J11" s="37">
        <v>41814</v>
      </c>
      <c r="K11" s="37">
        <v>41844</v>
      </c>
      <c r="L11" s="130">
        <v>41855</v>
      </c>
    </row>
    <row r="12" spans="1:15">
      <c r="A12" s="35">
        <v>7</v>
      </c>
      <c r="B12" s="123"/>
      <c r="C12" s="35" t="s">
        <v>45</v>
      </c>
      <c r="D12" s="35" t="s">
        <v>52</v>
      </c>
      <c r="E12" s="116" t="s">
        <v>82</v>
      </c>
      <c r="F12" s="116">
        <v>14107165</v>
      </c>
      <c r="G12" s="116">
        <v>3175124315</v>
      </c>
      <c r="H12" s="39">
        <v>26644</v>
      </c>
      <c r="I12" s="40" t="s">
        <v>70</v>
      </c>
      <c r="J12" s="37">
        <v>41807</v>
      </c>
      <c r="K12" s="37">
        <v>41836</v>
      </c>
      <c r="L12" s="130">
        <v>41859</v>
      </c>
      <c r="M12" s="35" t="s">
        <v>118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71</v>
      </c>
      <c r="F13" s="116">
        <v>8040856503</v>
      </c>
      <c r="G13" s="116"/>
      <c r="H13" s="39">
        <v>793224</v>
      </c>
      <c r="I13" s="40" t="s">
        <v>239</v>
      </c>
      <c r="J13" s="178" t="s">
        <v>146</v>
      </c>
      <c r="K13" s="179">
        <v>41840</v>
      </c>
      <c r="L13" s="130">
        <v>41855</v>
      </c>
    </row>
    <row r="14" spans="1:15">
      <c r="A14" s="35">
        <v>6</v>
      </c>
      <c r="B14" s="123"/>
      <c r="D14" s="35" t="s">
        <v>56</v>
      </c>
      <c r="E14" s="35" t="s">
        <v>58</v>
      </c>
      <c r="G14" s="35">
        <v>3102055020</v>
      </c>
      <c r="H14" s="39">
        <v>600000</v>
      </c>
      <c r="I14" s="40" t="s">
        <v>64</v>
      </c>
      <c r="J14" s="35" t="s">
        <v>241</v>
      </c>
      <c r="L14" s="130">
        <v>41855</v>
      </c>
      <c r="M14" s="35" t="s">
        <v>61</v>
      </c>
    </row>
    <row r="15" spans="1:15">
      <c r="A15" s="35">
        <v>6</v>
      </c>
      <c r="B15" s="202"/>
      <c r="C15" s="35" t="s">
        <v>46</v>
      </c>
      <c r="D15" s="35" t="s">
        <v>52</v>
      </c>
      <c r="E15" s="116" t="s">
        <v>62</v>
      </c>
      <c r="F15" s="116">
        <v>8218644485</v>
      </c>
      <c r="G15" s="116"/>
      <c r="H15" s="39">
        <v>4238378</v>
      </c>
      <c r="I15" s="40" t="s">
        <v>65</v>
      </c>
      <c r="J15" s="37">
        <v>41812</v>
      </c>
      <c r="K15" s="37">
        <v>41841</v>
      </c>
      <c r="L15" s="130">
        <v>41857</v>
      </c>
      <c r="M15" s="35" t="s">
        <v>147</v>
      </c>
    </row>
    <row r="16" spans="1:15">
      <c r="A16" s="125">
        <v>11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708600</v>
      </c>
      <c r="I16" s="126" t="s">
        <v>79</v>
      </c>
      <c r="J16" s="35" t="s">
        <v>241</v>
      </c>
      <c r="K16" s="125"/>
      <c r="L16" s="130">
        <v>41862</v>
      </c>
      <c r="M16" s="125" t="s">
        <v>60</v>
      </c>
    </row>
    <row r="17" spans="1:15">
      <c r="A17" s="35">
        <v>8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73067</v>
      </c>
      <c r="I17" s="40" t="s">
        <v>70</v>
      </c>
      <c r="J17" s="35" t="s">
        <v>222</v>
      </c>
      <c r="K17" s="37"/>
      <c r="L17" s="130">
        <v>41859</v>
      </c>
      <c r="M17" s="35" t="s">
        <v>416</v>
      </c>
    </row>
    <row r="18" spans="1:15">
      <c r="A18" s="35">
        <v>11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26911</v>
      </c>
      <c r="I18" s="40" t="s">
        <v>70</v>
      </c>
      <c r="J18" s="37">
        <v>41844</v>
      </c>
      <c r="K18" s="37">
        <v>41874</v>
      </c>
      <c r="L18" s="130">
        <v>41862</v>
      </c>
      <c r="M18" s="35" t="s">
        <v>117</v>
      </c>
    </row>
    <row r="19" spans="1:15">
      <c r="A19" s="35">
        <v>14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33201</v>
      </c>
      <c r="I19" s="40" t="s">
        <v>70</v>
      </c>
      <c r="J19" s="37">
        <v>41853</v>
      </c>
      <c r="K19" s="37">
        <v>41883</v>
      </c>
      <c r="L19" s="130">
        <v>41865</v>
      </c>
      <c r="M19" s="35" t="s">
        <v>385</v>
      </c>
    </row>
    <row r="20" spans="1:15">
      <c r="A20" s="35">
        <v>17</v>
      </c>
      <c r="B20" s="123"/>
      <c r="C20" s="35" t="s">
        <v>62</v>
      </c>
      <c r="D20" s="35" t="s">
        <v>52</v>
      </c>
      <c r="E20" s="116" t="s">
        <v>62</v>
      </c>
      <c r="F20" s="116">
        <v>1224565687</v>
      </c>
      <c r="G20" s="116">
        <v>3102055020</v>
      </c>
      <c r="H20" s="39">
        <v>126000</v>
      </c>
      <c r="I20" s="40" t="s">
        <v>62</v>
      </c>
      <c r="K20" s="37">
        <v>41868</v>
      </c>
      <c r="L20" s="130">
        <v>41867</v>
      </c>
      <c r="M20" s="35" t="s">
        <v>58</v>
      </c>
    </row>
    <row r="21" spans="1:15">
      <c r="A21" s="212">
        <v>19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16250</v>
      </c>
      <c r="I21" s="40" t="s">
        <v>109</v>
      </c>
      <c r="J21" s="37">
        <v>41795</v>
      </c>
      <c r="K21" s="37">
        <v>41827</v>
      </c>
      <c r="L21" s="130">
        <v>41870</v>
      </c>
    </row>
    <row r="22" spans="1:15">
      <c r="A22" s="35">
        <v>15</v>
      </c>
      <c r="B22" s="202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250300</v>
      </c>
      <c r="I22" s="40" t="s">
        <v>400</v>
      </c>
      <c r="J22" s="37">
        <v>41769</v>
      </c>
      <c r="K22" s="37">
        <v>41829</v>
      </c>
      <c r="L22" s="130">
        <v>41866</v>
      </c>
    </row>
    <row r="23" spans="1:15">
      <c r="A23" s="35">
        <v>18</v>
      </c>
      <c r="B23" s="200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99300</v>
      </c>
      <c r="I23" s="40" t="s">
        <v>400</v>
      </c>
      <c r="J23" s="37">
        <v>41742</v>
      </c>
      <c r="K23" s="37">
        <v>41801</v>
      </c>
      <c r="L23" s="130"/>
    </row>
    <row r="24" spans="1:15">
      <c r="A24" s="35">
        <v>22</v>
      </c>
      <c r="B24" s="202"/>
      <c r="C24" s="35" t="s">
        <v>45</v>
      </c>
      <c r="D24" s="35" t="s">
        <v>52</v>
      </c>
      <c r="E24" s="116" t="s">
        <v>84</v>
      </c>
      <c r="F24" s="116"/>
      <c r="G24" s="116" t="s">
        <v>362</v>
      </c>
      <c r="H24" s="39">
        <v>469048</v>
      </c>
      <c r="I24" s="40" t="s">
        <v>70</v>
      </c>
      <c r="J24" s="37">
        <v>41846</v>
      </c>
      <c r="K24" s="37">
        <v>41876</v>
      </c>
      <c r="L24" s="130">
        <v>41873</v>
      </c>
      <c r="M24" s="35" t="s">
        <v>369</v>
      </c>
    </row>
    <row r="25" spans="1:15">
      <c r="A25" s="35">
        <v>20</v>
      </c>
      <c r="B25" s="202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>
        <v>41870</v>
      </c>
      <c r="M25" s="35" t="s">
        <v>350</v>
      </c>
    </row>
    <row r="26" spans="1:15">
      <c r="A26" s="212">
        <v>22</v>
      </c>
      <c r="B26" s="202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67993</v>
      </c>
      <c r="I26" s="40" t="s">
        <v>70</v>
      </c>
      <c r="J26" s="35" t="s">
        <v>222</v>
      </c>
      <c r="K26" s="40"/>
      <c r="L26" s="117">
        <v>41873</v>
      </c>
      <c r="M26" s="35" t="s">
        <v>373</v>
      </c>
    </row>
    <row r="27" spans="1:15">
      <c r="A27" s="35">
        <v>25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41821</v>
      </c>
      <c r="K27" s="37">
        <v>41851</v>
      </c>
      <c r="L27" s="130">
        <v>41876</v>
      </c>
      <c r="M27" s="35" t="s">
        <v>133</v>
      </c>
    </row>
    <row r="28" spans="1:15">
      <c r="A28" s="35">
        <v>27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25780</v>
      </c>
      <c r="I28" s="40" t="s">
        <v>70</v>
      </c>
      <c r="J28" s="37">
        <v>41821</v>
      </c>
      <c r="K28" s="37">
        <v>41851</v>
      </c>
      <c r="L28" s="130">
        <v>41878</v>
      </c>
    </row>
    <row r="29" spans="1:15">
      <c r="A29" s="116">
        <v>29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122492</v>
      </c>
      <c r="I29" s="128" t="s">
        <v>70</v>
      </c>
      <c r="J29" s="129">
        <v>41861</v>
      </c>
      <c r="K29" s="129">
        <v>41891</v>
      </c>
      <c r="L29" s="130">
        <v>41880</v>
      </c>
      <c r="M29" s="116" t="s">
        <v>130</v>
      </c>
      <c r="O29" s="131"/>
    </row>
    <row r="30" spans="1:15">
      <c r="A30" s="116">
        <v>1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73389</v>
      </c>
      <c r="I30" s="40" t="s">
        <v>70</v>
      </c>
      <c r="J30" s="35" t="s">
        <v>140</v>
      </c>
      <c r="K30" s="40"/>
      <c r="L30" s="117">
        <v>41881</v>
      </c>
      <c r="M30" s="35" t="s">
        <v>372</v>
      </c>
    </row>
    <row r="31" spans="1:15">
      <c r="B31" s="123"/>
      <c r="C31" s="35" t="s">
        <v>49</v>
      </c>
      <c r="D31" s="116" t="s">
        <v>52</v>
      </c>
      <c r="E31" s="116" t="s">
        <v>62</v>
      </c>
      <c r="F31" s="116"/>
      <c r="G31" s="116"/>
      <c r="H31" s="39">
        <v>5506002</v>
      </c>
      <c r="I31" s="40" t="s">
        <v>263</v>
      </c>
      <c r="L31" s="130">
        <v>41911</v>
      </c>
      <c r="M31" s="35" t="s">
        <v>129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J14" sqref="J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281"/>
      <c r="K2" s="281"/>
      <c r="L2" s="221">
        <v>41884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81"/>
      <c r="K3" s="281"/>
      <c r="L3" s="221">
        <v>41884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281"/>
      <c r="K4" s="281"/>
      <c r="L4" s="221">
        <v>41884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281"/>
      <c r="K5" s="281"/>
      <c r="L5" s="221">
        <v>41884</v>
      </c>
      <c r="M5" s="116" t="s">
        <v>77</v>
      </c>
      <c r="O5" s="115"/>
    </row>
    <row r="6" spans="1:15">
      <c r="A6" s="116">
        <v>1</v>
      </c>
      <c r="B6" s="123"/>
      <c r="C6" s="116"/>
      <c r="D6" s="116" t="s">
        <v>73</v>
      </c>
      <c r="E6" s="116" t="s">
        <v>403</v>
      </c>
      <c r="F6" s="116"/>
      <c r="G6" s="116"/>
      <c r="H6" s="127"/>
      <c r="I6" s="128"/>
      <c r="J6" s="116"/>
      <c r="K6" s="116"/>
      <c r="L6" s="221">
        <v>41884</v>
      </c>
      <c r="M6" s="116" t="s">
        <v>77</v>
      </c>
      <c r="N6" s="201"/>
      <c r="O6" s="131"/>
    </row>
    <row r="7" spans="1:15">
      <c r="A7" s="35">
        <v>1</v>
      </c>
      <c r="B7" s="123"/>
      <c r="D7" s="35" t="s">
        <v>73</v>
      </c>
      <c r="E7" s="35" t="s">
        <v>421</v>
      </c>
      <c r="I7" s="40"/>
      <c r="L7" s="221">
        <v>41884</v>
      </c>
      <c r="M7" s="35" t="s">
        <v>77</v>
      </c>
    </row>
    <row r="8" spans="1:15">
      <c r="A8" s="35">
        <v>1</v>
      </c>
      <c r="E8" s="35" t="s">
        <v>420</v>
      </c>
      <c r="I8" s="40"/>
      <c r="L8" s="221"/>
      <c r="M8" s="35" t="s">
        <v>77</v>
      </c>
    </row>
    <row r="9" spans="1:15">
      <c r="A9" s="35">
        <v>1</v>
      </c>
      <c r="B9" s="247"/>
      <c r="D9" s="35" t="s">
        <v>259</v>
      </c>
      <c r="E9" s="35" t="s">
        <v>47</v>
      </c>
      <c r="I9" s="40" t="s">
        <v>199</v>
      </c>
      <c r="K9" s="40"/>
      <c r="L9" s="221">
        <v>41884</v>
      </c>
      <c r="M9" s="35" t="s">
        <v>47</v>
      </c>
    </row>
    <row r="10" spans="1:15">
      <c r="A10" s="35">
        <v>2</v>
      </c>
      <c r="B10" s="123"/>
      <c r="C10" s="35" t="s">
        <v>45</v>
      </c>
      <c r="D10" s="35" t="s">
        <v>52</v>
      </c>
      <c r="E10" s="116" t="s">
        <v>66</v>
      </c>
      <c r="F10" s="116">
        <v>2339801</v>
      </c>
      <c r="G10" s="116"/>
      <c r="H10" s="39">
        <v>52200</v>
      </c>
      <c r="I10" s="40" t="s">
        <v>330</v>
      </c>
      <c r="J10" s="36">
        <v>41834</v>
      </c>
      <c r="K10" s="36">
        <v>41866</v>
      </c>
      <c r="L10" s="130">
        <v>41881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68</v>
      </c>
      <c r="F11" s="132" t="s">
        <v>110</v>
      </c>
      <c r="G11" s="116"/>
      <c r="H11" s="39">
        <v>367740</v>
      </c>
      <c r="I11" s="40" t="s">
        <v>109</v>
      </c>
      <c r="J11" s="37">
        <v>41844</v>
      </c>
      <c r="K11" s="37">
        <v>41876</v>
      </c>
      <c r="L11" s="130">
        <v>41885</v>
      </c>
    </row>
    <row r="12" spans="1:15">
      <c r="A12" s="35">
        <v>2</v>
      </c>
      <c r="B12" s="123"/>
      <c r="C12" s="35" t="s">
        <v>45</v>
      </c>
      <c r="D12" s="35" t="s">
        <v>52</v>
      </c>
      <c r="E12" s="116" t="s">
        <v>82</v>
      </c>
      <c r="F12" s="116">
        <v>14107165</v>
      </c>
      <c r="G12" s="116">
        <v>3175124315</v>
      </c>
      <c r="H12" s="39">
        <v>26911</v>
      </c>
      <c r="I12" s="40" t="s">
        <v>70</v>
      </c>
      <c r="J12" s="37">
        <v>41868</v>
      </c>
      <c r="K12" s="37">
        <v>41898</v>
      </c>
      <c r="L12" s="130">
        <v>41881</v>
      </c>
      <c r="M12" s="35" t="s">
        <v>118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71</v>
      </c>
      <c r="F13" s="116">
        <v>8040856503</v>
      </c>
      <c r="G13" s="116"/>
      <c r="H13" s="39">
        <v>10906</v>
      </c>
      <c r="I13" s="40" t="s">
        <v>239</v>
      </c>
      <c r="J13" s="178" t="s">
        <v>146</v>
      </c>
      <c r="K13" s="179">
        <v>41871</v>
      </c>
      <c r="L13" s="130">
        <v>41887</v>
      </c>
    </row>
    <row r="14" spans="1:15">
      <c r="A14" s="35">
        <v>6</v>
      </c>
      <c r="B14" s="123"/>
      <c r="D14" s="35" t="s">
        <v>56</v>
      </c>
      <c r="E14" s="35" t="s">
        <v>58</v>
      </c>
      <c r="G14" s="35">
        <v>3102055020</v>
      </c>
      <c r="H14" s="39">
        <v>600000</v>
      </c>
      <c r="I14" s="40" t="s">
        <v>64</v>
      </c>
      <c r="J14" s="35" t="s">
        <v>257</v>
      </c>
      <c r="L14" s="130">
        <v>41890</v>
      </c>
      <c r="M14" s="35" t="s">
        <v>61</v>
      </c>
    </row>
    <row r="15" spans="1:15">
      <c r="A15" s="35">
        <v>5</v>
      </c>
      <c r="B15" s="202"/>
      <c r="C15" s="35" t="s">
        <v>46</v>
      </c>
      <c r="D15" s="35" t="s">
        <v>52</v>
      </c>
      <c r="E15" s="116" t="s">
        <v>62</v>
      </c>
      <c r="F15" s="116">
        <v>8218644485</v>
      </c>
      <c r="G15" s="116"/>
      <c r="H15" s="39">
        <v>8919</v>
      </c>
      <c r="I15" s="40" t="s">
        <v>65</v>
      </c>
      <c r="J15" s="37">
        <v>41842</v>
      </c>
      <c r="K15" s="37">
        <v>41872</v>
      </c>
      <c r="L15" s="130">
        <v>41887</v>
      </c>
      <c r="M15" s="35" t="s">
        <v>147</v>
      </c>
    </row>
    <row r="16" spans="1:15">
      <c r="A16" s="125">
        <v>8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645600</v>
      </c>
      <c r="I16" s="126" t="s">
        <v>79</v>
      </c>
      <c r="J16" s="35" t="s">
        <v>257</v>
      </c>
      <c r="K16" s="125"/>
      <c r="L16" s="130">
        <v>41887</v>
      </c>
      <c r="M16" s="125" t="s">
        <v>60</v>
      </c>
    </row>
    <row r="17" spans="1:15">
      <c r="A17" s="35">
        <v>5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60495</v>
      </c>
      <c r="I17" s="40" t="s">
        <v>70</v>
      </c>
      <c r="J17" s="35" t="s">
        <v>241</v>
      </c>
      <c r="K17" s="37"/>
      <c r="L17" s="130">
        <v>41887</v>
      </c>
      <c r="M17" s="35" t="s">
        <v>416</v>
      </c>
    </row>
    <row r="18" spans="1:15">
      <c r="A18" s="35">
        <v>9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26822</v>
      </c>
      <c r="I18" s="40" t="s">
        <v>70</v>
      </c>
      <c r="J18" s="37">
        <v>41875</v>
      </c>
      <c r="K18" s="37">
        <v>41905</v>
      </c>
      <c r="L18" s="130">
        <v>41891</v>
      </c>
      <c r="M18" s="35" t="s">
        <v>117</v>
      </c>
    </row>
    <row r="19" spans="1:15">
      <c r="A19" s="35">
        <v>15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33201</v>
      </c>
      <c r="I19" s="40" t="s">
        <v>70</v>
      </c>
      <c r="J19" s="37">
        <v>41884</v>
      </c>
      <c r="K19" s="37">
        <v>41913</v>
      </c>
      <c r="L19" s="130">
        <v>41897</v>
      </c>
      <c r="M19" s="35" t="s">
        <v>385</v>
      </c>
    </row>
    <row r="20" spans="1:15">
      <c r="A20" s="35">
        <v>17</v>
      </c>
      <c r="B20" s="123"/>
      <c r="C20" s="35" t="s">
        <v>62</v>
      </c>
      <c r="D20" s="35" t="s">
        <v>52</v>
      </c>
      <c r="E20" s="116" t="s">
        <v>62</v>
      </c>
      <c r="F20" s="116">
        <v>1224565687</v>
      </c>
      <c r="G20" s="116">
        <v>3102055020</v>
      </c>
      <c r="H20" s="39">
        <v>126000</v>
      </c>
      <c r="I20" s="40" t="s">
        <v>62</v>
      </c>
      <c r="K20" s="37">
        <v>41899</v>
      </c>
      <c r="L20" s="130">
        <v>41899</v>
      </c>
      <c r="M20" s="35" t="s">
        <v>58</v>
      </c>
    </row>
    <row r="21" spans="1:15">
      <c r="A21" s="212">
        <v>16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6500</v>
      </c>
      <c r="I21" s="40" t="s">
        <v>109</v>
      </c>
      <c r="J21" s="37">
        <v>41856</v>
      </c>
      <c r="K21" s="37">
        <v>41886</v>
      </c>
      <c r="L21" s="130">
        <v>41898</v>
      </c>
    </row>
    <row r="22" spans="1:15">
      <c r="A22" s="35">
        <v>15</v>
      </c>
      <c r="B22" s="200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250300</v>
      </c>
      <c r="I22" s="40" t="s">
        <v>400</v>
      </c>
      <c r="J22" s="37">
        <v>41769</v>
      </c>
      <c r="K22" s="37">
        <v>41829</v>
      </c>
      <c r="L22" s="130"/>
    </row>
    <row r="23" spans="1:15">
      <c r="A23" s="35">
        <v>17</v>
      </c>
      <c r="B23" s="202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84680</v>
      </c>
      <c r="I23" s="40" t="s">
        <v>400</v>
      </c>
      <c r="J23" s="37">
        <v>41802</v>
      </c>
      <c r="K23" s="37">
        <v>41862</v>
      </c>
      <c r="L23" s="130">
        <v>41898</v>
      </c>
    </row>
    <row r="24" spans="1:15">
      <c r="A24" s="35">
        <v>22</v>
      </c>
      <c r="B24" s="202"/>
      <c r="C24" s="35" t="s">
        <v>45</v>
      </c>
      <c r="D24" s="35" t="s">
        <v>52</v>
      </c>
      <c r="E24" s="116" t="s">
        <v>84</v>
      </c>
      <c r="F24" s="116"/>
      <c r="G24" s="116" t="s">
        <v>362</v>
      </c>
      <c r="H24" s="39">
        <v>469048</v>
      </c>
      <c r="I24" s="40" t="s">
        <v>70</v>
      </c>
      <c r="J24" s="37">
        <v>41877</v>
      </c>
      <c r="K24" s="37">
        <v>41907</v>
      </c>
      <c r="L24" s="130">
        <v>41904</v>
      </c>
      <c r="M24" s="35" t="s">
        <v>369</v>
      </c>
    </row>
    <row r="25" spans="1:15">
      <c r="A25" s="35">
        <v>20</v>
      </c>
      <c r="B25" s="202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>
        <v>41900</v>
      </c>
      <c r="M25" s="35" t="s">
        <v>350</v>
      </c>
    </row>
    <row r="26" spans="1:15">
      <c r="A26" s="212">
        <v>22</v>
      </c>
      <c r="B26" s="202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62648</v>
      </c>
      <c r="I26" s="40" t="s">
        <v>70</v>
      </c>
      <c r="J26" s="35" t="s">
        <v>241</v>
      </c>
      <c r="K26" s="40"/>
      <c r="L26" s="117">
        <v>41904</v>
      </c>
      <c r="M26" s="35" t="s">
        <v>373</v>
      </c>
    </row>
    <row r="27" spans="1:15">
      <c r="A27" s="35">
        <v>23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41852</v>
      </c>
      <c r="K27" s="37">
        <v>41882</v>
      </c>
      <c r="L27" s="130">
        <v>41904</v>
      </c>
      <c r="M27" s="35" t="s">
        <v>133</v>
      </c>
    </row>
    <row r="28" spans="1:15">
      <c r="A28" s="35">
        <v>26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25780</v>
      </c>
      <c r="I28" s="40" t="s">
        <v>70</v>
      </c>
      <c r="J28" s="37">
        <v>41852</v>
      </c>
      <c r="K28" s="37">
        <v>41882</v>
      </c>
      <c r="L28" s="130">
        <v>41907</v>
      </c>
    </row>
    <row r="29" spans="1:15">
      <c r="A29" s="116">
        <v>25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122574</v>
      </c>
      <c r="I29" s="128" t="s">
        <v>70</v>
      </c>
      <c r="J29" s="129">
        <v>41892</v>
      </c>
      <c r="K29" s="129">
        <v>41921</v>
      </c>
      <c r="L29" s="130">
        <v>41907</v>
      </c>
      <c r="M29" s="116" t="s">
        <v>130</v>
      </c>
      <c r="O29" s="131"/>
    </row>
    <row r="30" spans="1:15">
      <c r="A30" s="116">
        <v>26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66970</v>
      </c>
      <c r="I30" s="40" t="s">
        <v>70</v>
      </c>
      <c r="J30" s="35" t="s">
        <v>257</v>
      </c>
      <c r="K30" s="40"/>
      <c r="L30" s="117">
        <v>41909</v>
      </c>
      <c r="M30" s="35" t="s">
        <v>372</v>
      </c>
    </row>
    <row r="31" spans="1:15">
      <c r="B31" s="202"/>
      <c r="C31" s="35" t="s">
        <v>49</v>
      </c>
      <c r="D31" s="116" t="s">
        <v>52</v>
      </c>
      <c r="E31" s="116" t="s">
        <v>62</v>
      </c>
      <c r="F31" s="116"/>
      <c r="G31" s="116"/>
      <c r="H31" s="39">
        <v>5506002</v>
      </c>
      <c r="I31" s="40" t="s">
        <v>263</v>
      </c>
      <c r="L31" s="130">
        <v>41937</v>
      </c>
      <c r="M31" s="35" t="s">
        <v>129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>
  <dimension ref="A1:O110"/>
  <sheetViews>
    <sheetView workbookViewId="0">
      <pane ySplit="1" topLeftCell="A2" activePane="bottomLeft" state="frozen"/>
      <selection pane="bottomLeft" activeCell="J15" sqref="J1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89"/>
      <c r="C2" s="218"/>
      <c r="D2" s="218" t="s">
        <v>341</v>
      </c>
      <c r="E2" s="218" t="s">
        <v>340</v>
      </c>
      <c r="F2" s="64"/>
      <c r="G2" s="64"/>
      <c r="H2" s="65"/>
      <c r="I2" s="66"/>
      <c r="J2" s="288"/>
      <c r="K2" s="288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288"/>
      <c r="K3" s="288"/>
      <c r="L3" s="221">
        <v>41913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288"/>
      <c r="K4" s="288"/>
      <c r="L4" s="221">
        <v>41913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288"/>
      <c r="K5" s="288"/>
      <c r="L5" s="221">
        <v>41913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288"/>
      <c r="K6" s="288"/>
      <c r="L6" s="221">
        <v>41913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41913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41918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41913</v>
      </c>
      <c r="M10" s="35" t="s">
        <v>47</v>
      </c>
    </row>
    <row r="11" spans="1:15">
      <c r="A11" s="35">
        <v>1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47600</v>
      </c>
      <c r="I11" s="40" t="s">
        <v>330</v>
      </c>
      <c r="J11" s="36">
        <v>41866</v>
      </c>
      <c r="K11" s="36">
        <v>41897</v>
      </c>
      <c r="L11" s="130">
        <v>41913</v>
      </c>
    </row>
    <row r="12" spans="1:15">
      <c r="A12" s="35">
        <v>6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361610</v>
      </c>
      <c r="I12" s="40" t="s">
        <v>109</v>
      </c>
      <c r="J12" s="37">
        <v>41876</v>
      </c>
      <c r="K12" s="37">
        <v>41906</v>
      </c>
      <c r="L12" s="130">
        <v>41918</v>
      </c>
    </row>
    <row r="13" spans="1:15">
      <c r="A13" s="35">
        <v>2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73561</v>
      </c>
      <c r="I13" s="40" t="s">
        <v>70</v>
      </c>
      <c r="J13" s="37">
        <v>41899</v>
      </c>
      <c r="K13" s="37">
        <v>41928</v>
      </c>
      <c r="L13" s="130">
        <v>41914</v>
      </c>
      <c r="M13" s="35" t="s">
        <v>118</v>
      </c>
    </row>
    <row r="14" spans="1:15">
      <c r="A14" s="35">
        <v>5</v>
      </c>
      <c r="B14" s="123"/>
      <c r="C14" s="35" t="s">
        <v>45</v>
      </c>
      <c r="D14" s="35" t="s">
        <v>52</v>
      </c>
      <c r="E14" s="116" t="s">
        <v>71</v>
      </c>
      <c r="F14" s="116">
        <v>8040856503</v>
      </c>
      <c r="G14" s="116"/>
      <c r="H14" s="39">
        <v>11585</v>
      </c>
      <c r="I14" s="40" t="s">
        <v>239</v>
      </c>
      <c r="J14" s="178" t="s">
        <v>146</v>
      </c>
      <c r="K14" s="179">
        <v>41902</v>
      </c>
      <c r="L14" s="130">
        <v>41916</v>
      </c>
    </row>
    <row r="15" spans="1:15">
      <c r="A15" s="35">
        <v>6</v>
      </c>
      <c r="B15" s="123"/>
      <c r="D15" s="35" t="s">
        <v>56</v>
      </c>
      <c r="E15" s="35" t="s">
        <v>58</v>
      </c>
      <c r="G15" s="35">
        <v>3102055020</v>
      </c>
      <c r="H15" s="39">
        <v>600000</v>
      </c>
      <c r="I15" s="40" t="s">
        <v>64</v>
      </c>
      <c r="J15" s="35" t="s">
        <v>273</v>
      </c>
      <c r="L15" s="130">
        <v>41918</v>
      </c>
      <c r="M15" s="35" t="s">
        <v>61</v>
      </c>
    </row>
    <row r="16" spans="1:15">
      <c r="A16" s="35">
        <v>7</v>
      </c>
      <c r="B16" s="202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4626992</v>
      </c>
      <c r="I16" s="40" t="s">
        <v>65</v>
      </c>
      <c r="J16" s="37">
        <v>41873</v>
      </c>
      <c r="K16" s="37">
        <v>41903</v>
      </c>
      <c r="L16" s="130">
        <v>41919</v>
      </c>
      <c r="M16" s="35" t="s">
        <v>147</v>
      </c>
    </row>
    <row r="17" spans="1:15">
      <c r="A17" s="125">
        <v>8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645600</v>
      </c>
      <c r="I17" s="126" t="s">
        <v>79</v>
      </c>
      <c r="J17" s="35" t="s">
        <v>273</v>
      </c>
      <c r="K17" s="125"/>
      <c r="L17" s="130">
        <v>41943</v>
      </c>
      <c r="M17" s="125" t="s">
        <v>60</v>
      </c>
    </row>
    <row r="18" spans="1:15">
      <c r="A18" s="35">
        <v>7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20000</v>
      </c>
      <c r="I18" s="40" t="s">
        <v>70</v>
      </c>
      <c r="J18" s="37">
        <v>41903</v>
      </c>
      <c r="K18" s="37">
        <v>41932</v>
      </c>
      <c r="L18" s="130">
        <v>41919</v>
      </c>
      <c r="M18" s="35" t="s">
        <v>416</v>
      </c>
    </row>
    <row r="19" spans="1:15">
      <c r="A19" s="35">
        <v>9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26733</v>
      </c>
      <c r="I19" s="40" t="s">
        <v>70</v>
      </c>
      <c r="J19" s="37">
        <v>41906</v>
      </c>
      <c r="K19" s="37">
        <v>41935</v>
      </c>
      <c r="L19" s="130">
        <v>41921</v>
      </c>
      <c r="M19" s="35" t="s">
        <v>117</v>
      </c>
    </row>
    <row r="20" spans="1:15">
      <c r="A20" s="35">
        <v>16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33201</v>
      </c>
      <c r="I20" s="40" t="s">
        <v>70</v>
      </c>
      <c r="J20" s="37">
        <v>41914</v>
      </c>
      <c r="K20" s="37">
        <v>41944</v>
      </c>
      <c r="L20" s="130">
        <v>41928</v>
      </c>
      <c r="M20" s="35" t="s">
        <v>385</v>
      </c>
    </row>
    <row r="21" spans="1:15">
      <c r="A21" s="35">
        <v>17</v>
      </c>
      <c r="B21" s="123"/>
      <c r="C21" s="35" t="s">
        <v>62</v>
      </c>
      <c r="D21" s="35" t="s">
        <v>52</v>
      </c>
      <c r="E21" s="116" t="s">
        <v>62</v>
      </c>
      <c r="F21" s="116">
        <v>1224565687</v>
      </c>
      <c r="G21" s="116">
        <v>3102055020</v>
      </c>
      <c r="H21" s="39">
        <v>126000</v>
      </c>
      <c r="I21" s="40" t="s">
        <v>62</v>
      </c>
      <c r="K21" s="37">
        <v>41929</v>
      </c>
      <c r="L21" s="130">
        <v>41929</v>
      </c>
      <c r="M21" s="35" t="s">
        <v>58</v>
      </c>
    </row>
    <row r="22" spans="1:15">
      <c r="A22" s="212">
        <v>16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11290</v>
      </c>
      <c r="I22" s="40" t="s">
        <v>109</v>
      </c>
      <c r="J22" s="37">
        <v>41886</v>
      </c>
      <c r="K22" s="37">
        <v>41918</v>
      </c>
      <c r="L22" s="130">
        <v>41927</v>
      </c>
    </row>
    <row r="23" spans="1:15">
      <c r="A23" s="35">
        <v>16</v>
      </c>
      <c r="B23" s="202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252200</v>
      </c>
      <c r="I23" s="40" t="s">
        <v>400</v>
      </c>
      <c r="J23" s="37">
        <v>41830</v>
      </c>
      <c r="K23" s="37">
        <v>41888</v>
      </c>
      <c r="L23" s="130">
        <v>41927</v>
      </c>
    </row>
    <row r="24" spans="1:15">
      <c r="A24" s="35">
        <v>17</v>
      </c>
      <c r="B24" s="200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84680</v>
      </c>
      <c r="I24" s="40" t="s">
        <v>400</v>
      </c>
      <c r="J24" s="37">
        <v>41802</v>
      </c>
      <c r="K24" s="37">
        <v>41862</v>
      </c>
      <c r="L24" s="130"/>
    </row>
    <row r="25" spans="1:15">
      <c r="A25" s="35">
        <v>22</v>
      </c>
      <c r="B25" s="202"/>
      <c r="C25" s="35" t="s">
        <v>45</v>
      </c>
      <c r="D25" s="35" t="s">
        <v>52</v>
      </c>
      <c r="E25" s="116" t="s">
        <v>84</v>
      </c>
      <c r="F25" s="116"/>
      <c r="G25" s="116" t="s">
        <v>362</v>
      </c>
      <c r="H25" s="39">
        <v>469048</v>
      </c>
      <c r="I25" s="40" t="s">
        <v>70</v>
      </c>
      <c r="J25" s="37">
        <v>41908</v>
      </c>
      <c r="K25" s="37">
        <v>41937</v>
      </c>
      <c r="L25" s="130">
        <v>41934</v>
      </c>
      <c r="M25" s="35" t="s">
        <v>369</v>
      </c>
    </row>
    <row r="26" spans="1:15">
      <c r="A26" s="35">
        <v>20</v>
      </c>
      <c r="B26" s="202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>
        <v>41929</v>
      </c>
      <c r="M26" s="35" t="s">
        <v>350</v>
      </c>
    </row>
    <row r="27" spans="1:15">
      <c r="A27" s="212">
        <v>22</v>
      </c>
      <c r="B27" s="202"/>
      <c r="C27" s="248" t="s">
        <v>381</v>
      </c>
      <c r="D27" s="35" t="s">
        <v>52</v>
      </c>
      <c r="F27" s="35">
        <v>332459135</v>
      </c>
      <c r="G27" s="35" t="s">
        <v>363</v>
      </c>
      <c r="H27" s="39">
        <v>61361</v>
      </c>
      <c r="I27" s="40" t="s">
        <v>70</v>
      </c>
      <c r="J27" s="35" t="s">
        <v>257</v>
      </c>
      <c r="K27" s="40"/>
      <c r="L27" s="117">
        <v>41934</v>
      </c>
      <c r="M27" s="35" t="s">
        <v>373</v>
      </c>
    </row>
    <row r="28" spans="1:15">
      <c r="A28" s="35">
        <v>24</v>
      </c>
      <c r="B28" s="202"/>
      <c r="C28" s="35" t="s">
        <v>45</v>
      </c>
      <c r="D28" s="35" t="s">
        <v>52</v>
      </c>
      <c r="E28" s="116" t="s">
        <v>84</v>
      </c>
      <c r="F28" s="116" t="s">
        <v>131</v>
      </c>
      <c r="G28" s="116" t="s">
        <v>132</v>
      </c>
      <c r="H28" s="39">
        <v>490428</v>
      </c>
      <c r="I28" s="40" t="s">
        <v>70</v>
      </c>
      <c r="J28" s="37">
        <v>41883</v>
      </c>
      <c r="K28" s="37">
        <v>41912</v>
      </c>
      <c r="L28" s="130">
        <v>41937</v>
      </c>
      <c r="M28" s="35" t="s">
        <v>133</v>
      </c>
    </row>
    <row r="29" spans="1:15">
      <c r="A29" s="35">
        <v>27</v>
      </c>
      <c r="B29" s="202"/>
      <c r="C29" s="35" t="s">
        <v>45</v>
      </c>
      <c r="D29" s="35" t="s">
        <v>52</v>
      </c>
      <c r="E29" s="116" t="s">
        <v>69</v>
      </c>
      <c r="F29" s="116">
        <v>1321278</v>
      </c>
      <c r="G29" s="116">
        <v>2112433</v>
      </c>
      <c r="H29" s="39">
        <v>25780</v>
      </c>
      <c r="I29" s="40" t="s">
        <v>70</v>
      </c>
      <c r="J29" s="37">
        <v>41883</v>
      </c>
      <c r="K29" s="37">
        <v>41912</v>
      </c>
      <c r="L29" s="130">
        <v>41940</v>
      </c>
    </row>
    <row r="30" spans="1:15">
      <c r="A30" s="116">
        <v>27</v>
      </c>
      <c r="B30" s="202"/>
      <c r="C30" s="35" t="s">
        <v>45</v>
      </c>
      <c r="D30" s="116" t="s">
        <v>52</v>
      </c>
      <c r="E30" s="116" t="s">
        <v>82</v>
      </c>
      <c r="F30" s="116">
        <v>16216790</v>
      </c>
      <c r="G30" s="116">
        <v>3138933417</v>
      </c>
      <c r="H30" s="127">
        <v>122711</v>
      </c>
      <c r="I30" s="128" t="s">
        <v>70</v>
      </c>
      <c r="J30" s="129">
        <v>41922</v>
      </c>
      <c r="K30" s="129">
        <v>41952</v>
      </c>
      <c r="L30" s="130">
        <v>41940</v>
      </c>
      <c r="M30" s="116" t="s">
        <v>130</v>
      </c>
      <c r="O30" s="131"/>
    </row>
    <row r="31" spans="1:15">
      <c r="A31" s="116">
        <v>24</v>
      </c>
      <c r="B31" s="123"/>
      <c r="C31" s="35" t="s">
        <v>382</v>
      </c>
      <c r="D31" s="35" t="s">
        <v>52</v>
      </c>
      <c r="F31" s="35">
        <v>600406244</v>
      </c>
      <c r="G31" s="35">
        <v>5476324</v>
      </c>
      <c r="H31" s="39">
        <v>66984</v>
      </c>
      <c r="I31" s="40" t="s">
        <v>70</v>
      </c>
      <c r="J31" s="35" t="s">
        <v>273</v>
      </c>
      <c r="K31" s="40"/>
      <c r="L31" s="117">
        <v>41937</v>
      </c>
      <c r="M31" s="35" t="s">
        <v>372</v>
      </c>
    </row>
    <row r="32" spans="1:15">
      <c r="C32" s="35" t="s">
        <v>49</v>
      </c>
      <c r="D32" s="116" t="s">
        <v>52</v>
      </c>
      <c r="E32" s="116" t="s">
        <v>62</v>
      </c>
      <c r="F32" s="116"/>
      <c r="G32" s="116"/>
      <c r="H32" s="39">
        <v>5506002</v>
      </c>
      <c r="I32" s="40" t="s">
        <v>263</v>
      </c>
      <c r="L32" s="198"/>
      <c r="M32" s="35" t="s">
        <v>129</v>
      </c>
    </row>
    <row r="33" spans="1:15">
      <c r="E33" s="116"/>
      <c r="F33" s="116"/>
      <c r="G33" s="116"/>
      <c r="I33" s="140"/>
      <c r="L33" s="249"/>
    </row>
    <row r="34" spans="1:15">
      <c r="E34" s="116"/>
      <c r="F34" s="116"/>
      <c r="G34" s="116"/>
      <c r="I34" s="140"/>
      <c r="L34" s="249"/>
    </row>
    <row r="35" spans="1:15">
      <c r="C35" s="35" t="s">
        <v>370</v>
      </c>
      <c r="E35" s="116" t="s">
        <v>374</v>
      </c>
      <c r="F35" s="116"/>
      <c r="G35" s="116"/>
    </row>
    <row r="36" spans="1:15">
      <c r="E36" s="116"/>
      <c r="F36" s="116"/>
      <c r="G36" s="116"/>
    </row>
    <row r="37" spans="1:15">
      <c r="E37" s="116"/>
      <c r="F37" s="116"/>
      <c r="G37" s="116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>
  <dimension ref="A1:O111"/>
  <sheetViews>
    <sheetView workbookViewId="0">
      <pane ySplit="1" topLeftCell="A2" activePane="bottomLeft" state="frozen"/>
      <selection pane="bottomLeft" activeCell="J16" sqref="J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31"/>
      <c r="K2" s="331"/>
      <c r="L2" s="221">
        <v>41947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31"/>
      <c r="K3" s="331"/>
      <c r="L3" s="221">
        <v>41947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31"/>
      <c r="K4" s="331"/>
      <c r="L4" s="221">
        <v>41947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31"/>
      <c r="K5" s="331"/>
      <c r="L5" s="221">
        <v>41947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31"/>
      <c r="K6" s="331"/>
      <c r="L6" s="221">
        <v>41947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41947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41947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41947</v>
      </c>
      <c r="M10" s="35" t="s">
        <v>47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52650</v>
      </c>
      <c r="I11" s="40" t="s">
        <v>330</v>
      </c>
      <c r="J11" s="36">
        <v>41897</v>
      </c>
      <c r="K11" s="36">
        <v>41928</v>
      </c>
      <c r="L11" s="130">
        <v>41947</v>
      </c>
    </row>
    <row r="12" spans="1:15">
      <c r="A12" s="35">
        <v>4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328080</v>
      </c>
      <c r="I12" s="40" t="s">
        <v>109</v>
      </c>
      <c r="J12" s="37">
        <v>41906</v>
      </c>
      <c r="K12" s="37">
        <v>41935</v>
      </c>
      <c r="L12" s="130">
        <v>41947</v>
      </c>
    </row>
    <row r="13" spans="1:15">
      <c r="A13" s="35">
        <v>4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68122</v>
      </c>
      <c r="I13" s="40" t="s">
        <v>70</v>
      </c>
      <c r="J13" s="37">
        <v>41929</v>
      </c>
      <c r="K13" s="37">
        <v>41959</v>
      </c>
      <c r="L13" s="130">
        <v>41947</v>
      </c>
      <c r="M13" s="35" t="s">
        <v>118</v>
      </c>
    </row>
    <row r="14" spans="1:15">
      <c r="A14" s="35">
        <v>5</v>
      </c>
      <c r="B14" s="123"/>
      <c r="C14" s="248" t="s">
        <v>538</v>
      </c>
      <c r="D14" s="35" t="s">
        <v>52</v>
      </c>
      <c r="E14" s="116"/>
      <c r="F14" s="333" t="s">
        <v>389</v>
      </c>
      <c r="G14" s="116"/>
      <c r="H14" s="39">
        <v>22880</v>
      </c>
      <c r="I14" s="40" t="s">
        <v>109</v>
      </c>
      <c r="J14" s="37">
        <v>41911</v>
      </c>
      <c r="K14" s="37">
        <v>41940</v>
      </c>
      <c r="L14" s="130">
        <v>41948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355000</v>
      </c>
      <c r="I15" s="40" t="s">
        <v>239</v>
      </c>
      <c r="J15" s="178" t="s">
        <v>146</v>
      </c>
      <c r="K15" s="179">
        <v>41932</v>
      </c>
      <c r="L15" s="130">
        <v>41948</v>
      </c>
    </row>
    <row r="16" spans="1:15">
      <c r="A16" s="35">
        <v>6</v>
      </c>
      <c r="B16" s="123"/>
      <c r="D16" s="35" t="s">
        <v>56</v>
      </c>
      <c r="E16" s="35" t="s">
        <v>58</v>
      </c>
      <c r="G16" s="35">
        <v>3102055020</v>
      </c>
      <c r="H16" s="39">
        <v>600000</v>
      </c>
      <c r="I16" s="40" t="s">
        <v>64</v>
      </c>
      <c r="J16" s="35" t="s">
        <v>293</v>
      </c>
      <c r="L16" s="130">
        <v>41949</v>
      </c>
      <c r="M16" s="35" t="s">
        <v>61</v>
      </c>
    </row>
    <row r="17" spans="1:15">
      <c r="A17" s="35">
        <v>6</v>
      </c>
      <c r="B17" s="202"/>
      <c r="C17" s="35" t="s">
        <v>46</v>
      </c>
      <c r="D17" s="35" t="s">
        <v>52</v>
      </c>
      <c r="E17" s="116" t="s">
        <v>62</v>
      </c>
      <c r="F17" s="116">
        <v>8218644485</v>
      </c>
      <c r="G17" s="116"/>
      <c r="H17" s="39">
        <v>4240219</v>
      </c>
      <c r="I17" s="40" t="s">
        <v>65</v>
      </c>
      <c r="J17" s="37">
        <v>41904</v>
      </c>
      <c r="K17" s="37">
        <v>41933</v>
      </c>
      <c r="L17" s="130">
        <v>41949</v>
      </c>
      <c r="M17" s="35" t="s">
        <v>147</v>
      </c>
    </row>
    <row r="18" spans="1:15">
      <c r="A18" s="125">
        <v>10</v>
      </c>
      <c r="B18" s="123"/>
      <c r="C18" s="35" t="s">
        <v>53</v>
      </c>
      <c r="D18" s="35" t="s">
        <v>52</v>
      </c>
      <c r="E18" s="116" t="s">
        <v>54</v>
      </c>
      <c r="F18" s="116" t="s">
        <v>114</v>
      </c>
      <c r="G18" s="116"/>
      <c r="H18" s="39">
        <v>645600</v>
      </c>
      <c r="I18" s="126" t="s">
        <v>79</v>
      </c>
      <c r="J18" s="35" t="s">
        <v>293</v>
      </c>
      <c r="K18" s="125"/>
      <c r="L18" s="130">
        <v>41950</v>
      </c>
      <c r="M18" s="125" t="s">
        <v>60</v>
      </c>
    </row>
    <row r="19" spans="1:15">
      <c r="A19" s="35">
        <v>7</v>
      </c>
      <c r="B19" s="123"/>
      <c r="C19" s="35" t="s">
        <v>45</v>
      </c>
      <c r="D19" s="35" t="s">
        <v>52</v>
      </c>
      <c r="E19" s="116" t="s">
        <v>82</v>
      </c>
      <c r="F19" s="116">
        <v>24165511</v>
      </c>
      <c r="G19" s="116">
        <v>3202339219</v>
      </c>
      <c r="H19" s="39">
        <v>66187</v>
      </c>
      <c r="I19" s="40" t="s">
        <v>70</v>
      </c>
      <c r="J19" s="37">
        <v>41933</v>
      </c>
      <c r="K19" s="37">
        <v>41963</v>
      </c>
      <c r="L19" s="130">
        <v>41950</v>
      </c>
      <c r="M19" s="35" t="s">
        <v>416</v>
      </c>
    </row>
    <row r="20" spans="1:15">
      <c r="A20" s="35">
        <v>11</v>
      </c>
      <c r="B20" s="123"/>
      <c r="C20" s="35" t="s">
        <v>45</v>
      </c>
      <c r="D20" s="35" t="s">
        <v>52</v>
      </c>
      <c r="E20" s="116" t="s">
        <v>82</v>
      </c>
      <c r="F20" s="116">
        <v>11648673</v>
      </c>
      <c r="G20" s="116">
        <v>3182853603</v>
      </c>
      <c r="H20" s="39">
        <v>26644</v>
      </c>
      <c r="I20" s="40" t="s">
        <v>70</v>
      </c>
      <c r="J20" s="37">
        <v>41936</v>
      </c>
      <c r="K20" s="37">
        <v>41966</v>
      </c>
      <c r="L20" s="130">
        <v>41955</v>
      </c>
      <c r="M20" s="35" t="s">
        <v>117</v>
      </c>
    </row>
    <row r="21" spans="1:15">
      <c r="A21" s="35">
        <v>14</v>
      </c>
      <c r="B21" s="202"/>
      <c r="C21" s="35" t="s">
        <v>45</v>
      </c>
      <c r="D21" s="35" t="s">
        <v>52</v>
      </c>
      <c r="E21" s="116" t="s">
        <v>235</v>
      </c>
      <c r="F21" s="116">
        <v>41362146</v>
      </c>
      <c r="G21" s="116"/>
      <c r="H21" s="39">
        <v>33201</v>
      </c>
      <c r="I21" s="40" t="s">
        <v>70</v>
      </c>
      <c r="J21" s="37">
        <v>41945</v>
      </c>
      <c r="K21" s="37">
        <v>41974</v>
      </c>
      <c r="L21" s="130">
        <v>41955</v>
      </c>
      <c r="M21" s="35" t="s">
        <v>385</v>
      </c>
    </row>
    <row r="22" spans="1:15">
      <c r="A22" s="35">
        <v>17</v>
      </c>
      <c r="B22" s="123"/>
      <c r="C22" s="35" t="s">
        <v>62</v>
      </c>
      <c r="D22" s="35" t="s">
        <v>52</v>
      </c>
      <c r="E22" s="116" t="s">
        <v>62</v>
      </c>
      <c r="F22" s="116">
        <v>1224565687</v>
      </c>
      <c r="G22" s="116">
        <v>3102055020</v>
      </c>
      <c r="H22" s="39">
        <v>126000</v>
      </c>
      <c r="I22" s="40" t="s">
        <v>62</v>
      </c>
      <c r="K22" s="37">
        <v>41960</v>
      </c>
      <c r="L22" s="130">
        <v>41961</v>
      </c>
      <c r="M22" s="35" t="s">
        <v>58</v>
      </c>
    </row>
    <row r="23" spans="1:15">
      <c r="A23" s="212">
        <v>18</v>
      </c>
      <c r="B23" s="123"/>
      <c r="C23" s="248" t="s">
        <v>370</v>
      </c>
      <c r="D23" s="35" t="s">
        <v>52</v>
      </c>
      <c r="E23" s="116"/>
      <c r="F23" s="243" t="s">
        <v>371</v>
      </c>
      <c r="G23" s="116"/>
      <c r="H23" s="39">
        <v>4590</v>
      </c>
      <c r="I23" s="40" t="s">
        <v>109</v>
      </c>
      <c r="J23" s="37">
        <v>41918</v>
      </c>
      <c r="K23" s="37">
        <v>41948</v>
      </c>
      <c r="L23" s="130">
        <v>41961</v>
      </c>
    </row>
    <row r="24" spans="1:15">
      <c r="A24" s="35">
        <v>16</v>
      </c>
      <c r="B24" s="200"/>
      <c r="C24" s="35" t="s">
        <v>45</v>
      </c>
      <c r="D24" s="35" t="s">
        <v>52</v>
      </c>
      <c r="E24" s="116" t="s">
        <v>88</v>
      </c>
      <c r="F24" s="116">
        <v>10004979</v>
      </c>
      <c r="G24" s="116"/>
      <c r="H24" s="39">
        <v>252200</v>
      </c>
      <c r="I24" s="40" t="s">
        <v>400</v>
      </c>
      <c r="J24" s="37">
        <v>41830</v>
      </c>
      <c r="K24" s="37">
        <v>41888</v>
      </c>
      <c r="L24" s="130"/>
    </row>
    <row r="25" spans="1:15">
      <c r="A25" s="35">
        <v>18</v>
      </c>
      <c r="B25" s="202"/>
      <c r="C25" s="248" t="s">
        <v>370</v>
      </c>
      <c r="D25" s="35" t="s">
        <v>52</v>
      </c>
      <c r="E25" s="116" t="s">
        <v>88</v>
      </c>
      <c r="F25" s="116">
        <v>10001727</v>
      </c>
      <c r="G25" s="116"/>
      <c r="H25" s="39">
        <v>57110</v>
      </c>
      <c r="I25" s="40" t="s">
        <v>400</v>
      </c>
      <c r="J25" s="37">
        <v>41863</v>
      </c>
      <c r="K25" s="37">
        <v>41921</v>
      </c>
      <c r="L25" s="130">
        <v>41961</v>
      </c>
    </row>
    <row r="26" spans="1:15">
      <c r="A26" s="35">
        <v>21</v>
      </c>
      <c r="B26" s="202"/>
      <c r="C26" s="35" t="s">
        <v>45</v>
      </c>
      <c r="D26" s="35" t="s">
        <v>52</v>
      </c>
      <c r="E26" s="116" t="s">
        <v>84</v>
      </c>
      <c r="F26" s="116"/>
      <c r="G26" s="116" t="s">
        <v>362</v>
      </c>
      <c r="H26" s="39">
        <v>469048</v>
      </c>
      <c r="I26" s="40" t="s">
        <v>70</v>
      </c>
      <c r="J26" s="37">
        <v>41938</v>
      </c>
      <c r="K26" s="37">
        <v>41968</v>
      </c>
      <c r="L26" s="130">
        <v>41964</v>
      </c>
      <c r="M26" s="35" t="s">
        <v>369</v>
      </c>
    </row>
    <row r="27" spans="1:15">
      <c r="A27" s="35">
        <v>20</v>
      </c>
      <c r="B27" s="202"/>
      <c r="D27" s="35" t="s">
        <v>348</v>
      </c>
      <c r="E27" s="116" t="s">
        <v>349</v>
      </c>
      <c r="F27" s="136"/>
      <c r="G27" s="136"/>
      <c r="I27" s="40"/>
      <c r="J27" s="37"/>
      <c r="K27" s="37"/>
      <c r="L27" s="130">
        <v>41962</v>
      </c>
      <c r="M27" s="35" t="s">
        <v>350</v>
      </c>
    </row>
    <row r="28" spans="1:15">
      <c r="A28" s="212">
        <v>24</v>
      </c>
      <c r="B28" s="202"/>
      <c r="C28" s="248" t="s">
        <v>381</v>
      </c>
      <c r="D28" s="35" t="s">
        <v>52</v>
      </c>
      <c r="F28" s="35">
        <v>332459135</v>
      </c>
      <c r="G28" s="35" t="s">
        <v>363</v>
      </c>
      <c r="H28" s="39">
        <v>61314</v>
      </c>
      <c r="I28" s="40" t="s">
        <v>70</v>
      </c>
      <c r="J28" s="35" t="s">
        <v>273</v>
      </c>
      <c r="K28" s="40"/>
      <c r="L28" s="117">
        <v>41967</v>
      </c>
      <c r="M28" s="35" t="s">
        <v>373</v>
      </c>
    </row>
    <row r="29" spans="1:15">
      <c r="A29" s="35">
        <v>24</v>
      </c>
      <c r="B29" s="202"/>
      <c r="C29" s="35" t="s">
        <v>45</v>
      </c>
      <c r="D29" s="35" t="s">
        <v>52</v>
      </c>
      <c r="E29" s="116" t="s">
        <v>84</v>
      </c>
      <c r="F29" s="116" t="s">
        <v>131</v>
      </c>
      <c r="G29" s="116" t="s">
        <v>132</v>
      </c>
      <c r="H29" s="39">
        <v>490508</v>
      </c>
      <c r="I29" s="40" t="s">
        <v>70</v>
      </c>
      <c r="J29" s="37">
        <v>41913</v>
      </c>
      <c r="K29" s="37">
        <v>41943</v>
      </c>
      <c r="L29" s="130">
        <v>41964</v>
      </c>
      <c r="M29" s="35" t="s">
        <v>133</v>
      </c>
    </row>
    <row r="30" spans="1:15">
      <c r="A30" s="35">
        <v>25</v>
      </c>
      <c r="B30" s="202"/>
      <c r="C30" s="35" t="s">
        <v>45</v>
      </c>
      <c r="D30" s="35" t="s">
        <v>52</v>
      </c>
      <c r="E30" s="116" t="s">
        <v>69</v>
      </c>
      <c r="F30" s="116">
        <v>1321278</v>
      </c>
      <c r="G30" s="116">
        <v>2112433</v>
      </c>
      <c r="H30" s="39">
        <v>25780</v>
      </c>
      <c r="I30" s="40" t="s">
        <v>70</v>
      </c>
      <c r="J30" s="37">
        <v>41913</v>
      </c>
      <c r="K30" s="37">
        <v>41943</v>
      </c>
      <c r="L30" s="130">
        <v>41968</v>
      </c>
    </row>
    <row r="31" spans="1:15">
      <c r="A31" s="116">
        <v>27</v>
      </c>
      <c r="B31" s="202"/>
      <c r="C31" s="35" t="s">
        <v>45</v>
      </c>
      <c r="D31" s="116" t="s">
        <v>52</v>
      </c>
      <c r="E31" s="116" t="s">
        <v>82</v>
      </c>
      <c r="F31" s="116">
        <v>16216790</v>
      </c>
      <c r="G31" s="116">
        <v>3138933417</v>
      </c>
      <c r="H31" s="127">
        <v>127824</v>
      </c>
      <c r="I31" s="128" t="s">
        <v>70</v>
      </c>
      <c r="J31" s="129">
        <v>41953</v>
      </c>
      <c r="K31" s="129">
        <v>41982</v>
      </c>
      <c r="L31" s="130">
        <v>41968</v>
      </c>
      <c r="M31" s="116" t="s">
        <v>130</v>
      </c>
      <c r="O31" s="131"/>
    </row>
    <row r="32" spans="1:15">
      <c r="A32" s="116">
        <v>28</v>
      </c>
      <c r="B32" s="123"/>
      <c r="C32" s="35" t="s">
        <v>382</v>
      </c>
      <c r="D32" s="35" t="s">
        <v>52</v>
      </c>
      <c r="F32" s="35">
        <v>600406244</v>
      </c>
      <c r="G32" s="35">
        <v>5476324</v>
      </c>
      <c r="H32" s="39">
        <v>66984</v>
      </c>
      <c r="I32" s="40" t="s">
        <v>70</v>
      </c>
      <c r="J32" s="35" t="s">
        <v>293</v>
      </c>
      <c r="K32" s="40"/>
      <c r="L32" s="117">
        <v>41971</v>
      </c>
      <c r="M32" s="35" t="s">
        <v>372</v>
      </c>
    </row>
    <row r="33" spans="1:15">
      <c r="B33" s="123"/>
      <c r="C33" s="35" t="s">
        <v>49</v>
      </c>
      <c r="D33" s="116" t="s">
        <v>52</v>
      </c>
      <c r="E33" s="116" t="s">
        <v>62</v>
      </c>
      <c r="F33" s="116"/>
      <c r="G33" s="116"/>
      <c r="H33" s="39">
        <v>5506002</v>
      </c>
      <c r="I33" s="40" t="s">
        <v>263</v>
      </c>
      <c r="L33" s="130">
        <v>42004</v>
      </c>
      <c r="M33" s="35" t="s">
        <v>564</v>
      </c>
    </row>
    <row r="34" spans="1:15">
      <c r="E34" s="116"/>
      <c r="F34" s="116"/>
      <c r="G34" s="116"/>
      <c r="I34" s="140"/>
      <c r="L34" s="249"/>
    </row>
    <row r="35" spans="1:15">
      <c r="E35" s="116"/>
      <c r="F35" s="116"/>
      <c r="G35" s="116"/>
      <c r="I35" s="140"/>
      <c r="L35" s="249"/>
    </row>
    <row r="36" spans="1:15">
      <c r="C36" s="35" t="s">
        <v>370</v>
      </c>
      <c r="E36" s="116" t="s">
        <v>374</v>
      </c>
      <c r="F36" s="116"/>
      <c r="G36" s="116"/>
    </row>
    <row r="37" spans="1:15">
      <c r="E37" s="116"/>
      <c r="F37" s="116"/>
      <c r="G37" s="116"/>
    </row>
    <row r="38" spans="1:15">
      <c r="E38" s="116"/>
      <c r="F38" s="116"/>
      <c r="G38" s="116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>
  <dimension ref="A1:O111"/>
  <sheetViews>
    <sheetView workbookViewId="0">
      <pane ySplit="1" topLeftCell="A2" activePane="bottomLeft" state="frozen"/>
      <selection pane="bottomLeft" activeCell="H14" sqref="H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35"/>
      <c r="K2" s="335"/>
      <c r="L2" s="221">
        <v>41974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35"/>
      <c r="K3" s="335"/>
      <c r="L3" s="221">
        <v>41974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35"/>
      <c r="K4" s="335"/>
      <c r="L4" s="221">
        <v>41974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35"/>
      <c r="K5" s="335"/>
      <c r="L5" s="221">
        <v>41974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35"/>
      <c r="K6" s="335"/>
      <c r="L6" s="221">
        <v>41974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41974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41974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41974</v>
      </c>
      <c r="M10" s="35" t="s">
        <v>47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55360</v>
      </c>
      <c r="I11" s="40" t="s">
        <v>330</v>
      </c>
      <c r="J11" s="36">
        <v>41928</v>
      </c>
      <c r="K11" s="36">
        <v>41961</v>
      </c>
      <c r="L11" s="130">
        <v>41977</v>
      </c>
    </row>
    <row r="12" spans="1:15">
      <c r="A12" s="35">
        <v>4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383560</v>
      </c>
      <c r="I12" s="40" t="s">
        <v>109</v>
      </c>
      <c r="J12" s="37">
        <v>41935</v>
      </c>
      <c r="K12" s="37">
        <v>41967</v>
      </c>
      <c r="L12" s="130">
        <v>41976</v>
      </c>
    </row>
    <row r="13" spans="1:15">
      <c r="A13" s="35">
        <v>3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68759</v>
      </c>
      <c r="I13" s="40" t="s">
        <v>70</v>
      </c>
      <c r="J13" s="37">
        <v>41960</v>
      </c>
      <c r="K13" s="37">
        <v>41989</v>
      </c>
      <c r="L13" s="130">
        <v>41976</v>
      </c>
      <c r="M13" s="35" t="s">
        <v>118</v>
      </c>
    </row>
    <row r="14" spans="1:15">
      <c r="A14" s="35">
        <v>4</v>
      </c>
      <c r="B14" s="123"/>
      <c r="C14" s="248" t="s">
        <v>538</v>
      </c>
      <c r="D14" s="35" t="s">
        <v>52</v>
      </c>
      <c r="E14" s="116"/>
      <c r="F14" s="333" t="s">
        <v>389</v>
      </c>
      <c r="G14" s="116"/>
      <c r="H14" s="39">
        <v>21490</v>
      </c>
      <c r="I14" s="40" t="s">
        <v>109</v>
      </c>
      <c r="J14" s="37">
        <v>41940</v>
      </c>
      <c r="K14" s="37">
        <v>41970</v>
      </c>
      <c r="L14" s="130">
        <v>41976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600572</v>
      </c>
      <c r="I15" s="40" t="s">
        <v>239</v>
      </c>
      <c r="J15" s="178" t="s">
        <v>146</v>
      </c>
      <c r="K15" s="179">
        <v>41963</v>
      </c>
      <c r="L15" s="130">
        <v>41978</v>
      </c>
    </row>
    <row r="16" spans="1:15">
      <c r="A16" s="35">
        <v>6</v>
      </c>
      <c r="B16" s="123"/>
      <c r="D16" s="35" t="s">
        <v>56</v>
      </c>
      <c r="E16" s="35" t="s">
        <v>58</v>
      </c>
      <c r="G16" s="35">
        <v>3102055020</v>
      </c>
      <c r="H16" s="39">
        <v>600000</v>
      </c>
      <c r="I16" s="40" t="s">
        <v>64</v>
      </c>
      <c r="J16" s="35" t="s">
        <v>307</v>
      </c>
      <c r="L16" s="130">
        <v>41983</v>
      </c>
      <c r="M16" s="35" t="s">
        <v>61</v>
      </c>
    </row>
    <row r="17" spans="1:15">
      <c r="A17" s="35">
        <v>6</v>
      </c>
      <c r="B17" s="200"/>
      <c r="C17" s="35" t="s">
        <v>46</v>
      </c>
      <c r="D17" s="35" t="s">
        <v>52</v>
      </c>
      <c r="E17" s="116" t="s">
        <v>62</v>
      </c>
      <c r="F17" s="116">
        <v>8218644485</v>
      </c>
      <c r="G17" s="116"/>
      <c r="H17" s="39">
        <v>-780</v>
      </c>
      <c r="I17" s="40" t="s">
        <v>65</v>
      </c>
      <c r="J17" s="37">
        <v>41934</v>
      </c>
      <c r="K17" s="37">
        <v>41964</v>
      </c>
      <c r="L17" s="130"/>
      <c r="M17" s="35" t="s">
        <v>147</v>
      </c>
    </row>
    <row r="18" spans="1:15">
      <c r="A18" s="125">
        <v>10</v>
      </c>
      <c r="C18" s="35" t="s">
        <v>53</v>
      </c>
      <c r="D18" s="35" t="s">
        <v>52</v>
      </c>
      <c r="E18" s="116" t="s">
        <v>54</v>
      </c>
      <c r="F18" s="116" t="s">
        <v>114</v>
      </c>
      <c r="G18" s="116"/>
      <c r="H18" s="39">
        <v>645600</v>
      </c>
      <c r="I18" s="126" t="s">
        <v>79</v>
      </c>
      <c r="J18" s="35" t="s">
        <v>307</v>
      </c>
      <c r="K18" s="125"/>
      <c r="L18" s="130"/>
      <c r="M18" s="125" t="s">
        <v>60</v>
      </c>
    </row>
    <row r="19" spans="1:15">
      <c r="A19" s="35">
        <v>9</v>
      </c>
      <c r="B19" s="123"/>
      <c r="C19" s="35" t="s">
        <v>45</v>
      </c>
      <c r="D19" s="35" t="s">
        <v>52</v>
      </c>
      <c r="E19" s="116" t="s">
        <v>82</v>
      </c>
      <c r="F19" s="116">
        <v>24165511</v>
      </c>
      <c r="G19" s="116">
        <v>3202339219</v>
      </c>
      <c r="H19" s="39">
        <v>62693</v>
      </c>
      <c r="I19" s="40" t="s">
        <v>70</v>
      </c>
      <c r="J19" s="37">
        <v>41964</v>
      </c>
      <c r="K19" s="37">
        <v>41993</v>
      </c>
      <c r="L19" s="130">
        <v>41982</v>
      </c>
      <c r="M19" s="35" t="s">
        <v>416</v>
      </c>
    </row>
    <row r="20" spans="1:15">
      <c r="A20" s="35">
        <v>11</v>
      </c>
      <c r="B20" s="123"/>
      <c r="C20" s="35" t="s">
        <v>45</v>
      </c>
      <c r="D20" s="35" t="s">
        <v>52</v>
      </c>
      <c r="E20" s="116" t="s">
        <v>82</v>
      </c>
      <c r="F20" s="116">
        <v>11648673</v>
      </c>
      <c r="G20" s="116">
        <v>3182853603</v>
      </c>
      <c r="H20" s="39">
        <v>27631</v>
      </c>
      <c r="I20" s="40" t="s">
        <v>70</v>
      </c>
      <c r="J20" s="37">
        <v>41967</v>
      </c>
      <c r="K20" s="37">
        <v>41996</v>
      </c>
      <c r="L20" s="130">
        <v>41984</v>
      </c>
      <c r="M20" s="35" t="s">
        <v>117</v>
      </c>
    </row>
    <row r="21" spans="1:15">
      <c r="A21" s="35">
        <v>16</v>
      </c>
      <c r="B21" s="202"/>
      <c r="C21" s="35" t="s">
        <v>45</v>
      </c>
      <c r="D21" s="35" t="s">
        <v>52</v>
      </c>
      <c r="E21" s="116" t="s">
        <v>235</v>
      </c>
      <c r="F21" s="116">
        <v>41362146</v>
      </c>
      <c r="G21" s="116"/>
      <c r="H21" s="39">
        <v>33201</v>
      </c>
      <c r="I21" s="40" t="s">
        <v>70</v>
      </c>
      <c r="J21" s="37">
        <v>41975</v>
      </c>
      <c r="K21" s="37">
        <v>42005</v>
      </c>
      <c r="L21" s="130">
        <v>41989</v>
      </c>
      <c r="M21" s="35" t="s">
        <v>385</v>
      </c>
    </row>
    <row r="22" spans="1:15">
      <c r="A22" s="35">
        <v>17</v>
      </c>
      <c r="B22" s="123"/>
      <c r="C22" s="35" t="s">
        <v>62</v>
      </c>
      <c r="D22" s="35" t="s">
        <v>52</v>
      </c>
      <c r="E22" s="116" t="s">
        <v>62</v>
      </c>
      <c r="F22" s="116">
        <v>1224565687</v>
      </c>
      <c r="G22" s="116">
        <v>3102055020</v>
      </c>
      <c r="H22" s="39">
        <v>127000</v>
      </c>
      <c r="I22" s="40" t="s">
        <v>62</v>
      </c>
      <c r="K22" s="37">
        <v>41990</v>
      </c>
      <c r="L22" s="130">
        <v>41990</v>
      </c>
      <c r="M22" s="35" t="s">
        <v>58</v>
      </c>
    </row>
    <row r="23" spans="1:15">
      <c r="A23" s="212">
        <v>16</v>
      </c>
      <c r="B23" s="123"/>
      <c r="C23" s="248" t="s">
        <v>370</v>
      </c>
      <c r="D23" s="35" t="s">
        <v>52</v>
      </c>
      <c r="E23" s="116"/>
      <c r="F23" s="243" t="s">
        <v>371</v>
      </c>
      <c r="G23" s="116"/>
      <c r="H23" s="39">
        <v>4590</v>
      </c>
      <c r="I23" s="40" t="s">
        <v>109</v>
      </c>
      <c r="J23" s="37">
        <v>41948</v>
      </c>
      <c r="K23" s="37">
        <v>41916</v>
      </c>
      <c r="L23" s="130">
        <v>41989</v>
      </c>
    </row>
    <row r="24" spans="1:15">
      <c r="A24" s="35">
        <v>17</v>
      </c>
      <c r="B24" s="202"/>
      <c r="C24" s="35" t="s">
        <v>45</v>
      </c>
      <c r="D24" s="35" t="s">
        <v>52</v>
      </c>
      <c r="E24" s="116" t="s">
        <v>88</v>
      </c>
      <c r="F24" s="116">
        <v>10004979</v>
      </c>
      <c r="G24" s="116"/>
      <c r="H24" s="39">
        <v>283100</v>
      </c>
      <c r="I24" s="40" t="s">
        <v>400</v>
      </c>
      <c r="J24" s="37">
        <v>41889</v>
      </c>
      <c r="K24" s="37">
        <v>41949</v>
      </c>
      <c r="L24" s="130">
        <v>41990</v>
      </c>
    </row>
    <row r="25" spans="1:15">
      <c r="A25" s="35">
        <v>18</v>
      </c>
      <c r="B25" s="200"/>
      <c r="C25" s="248" t="s">
        <v>370</v>
      </c>
      <c r="D25" s="35" t="s">
        <v>52</v>
      </c>
      <c r="E25" s="116" t="s">
        <v>88</v>
      </c>
      <c r="F25" s="116">
        <v>10001727</v>
      </c>
      <c r="G25" s="116"/>
      <c r="H25" s="39">
        <v>57110</v>
      </c>
      <c r="I25" s="40" t="s">
        <v>400</v>
      </c>
      <c r="J25" s="37">
        <v>41863</v>
      </c>
      <c r="K25" s="37">
        <v>41921</v>
      </c>
      <c r="L25" s="130"/>
    </row>
    <row r="26" spans="1:15">
      <c r="A26" s="35">
        <v>23</v>
      </c>
      <c r="B26" s="202"/>
      <c r="C26" s="35" t="s">
        <v>45</v>
      </c>
      <c r="D26" s="35" t="s">
        <v>52</v>
      </c>
      <c r="E26" s="116" t="s">
        <v>84</v>
      </c>
      <c r="F26" s="116">
        <v>11393388</v>
      </c>
      <c r="G26" s="116"/>
      <c r="H26" s="39">
        <v>469048</v>
      </c>
      <c r="I26" s="40" t="s">
        <v>70</v>
      </c>
      <c r="J26" s="37">
        <v>41969</v>
      </c>
      <c r="K26" s="37">
        <v>41998</v>
      </c>
      <c r="L26" s="130">
        <v>41996</v>
      </c>
      <c r="M26" s="35" t="s">
        <v>369</v>
      </c>
    </row>
    <row r="27" spans="1:15">
      <c r="A27" s="35">
        <v>20</v>
      </c>
      <c r="B27" s="202"/>
      <c r="D27" s="35" t="s">
        <v>348</v>
      </c>
      <c r="E27" s="116" t="s">
        <v>349</v>
      </c>
      <c r="F27" s="136"/>
      <c r="G27" s="136"/>
      <c r="I27" s="40"/>
      <c r="J27" s="37"/>
      <c r="K27" s="37"/>
      <c r="L27" s="130">
        <v>41990</v>
      </c>
      <c r="M27" s="35" t="s">
        <v>350</v>
      </c>
    </row>
    <row r="28" spans="1:15">
      <c r="A28" s="212">
        <v>22</v>
      </c>
      <c r="B28" s="202"/>
      <c r="C28" s="248" t="s">
        <v>381</v>
      </c>
      <c r="D28" s="35" t="s">
        <v>52</v>
      </c>
      <c r="F28" s="35">
        <v>332459135</v>
      </c>
      <c r="G28" s="35" t="s">
        <v>363</v>
      </c>
      <c r="H28" s="39">
        <v>61314</v>
      </c>
      <c r="I28" s="40" t="s">
        <v>70</v>
      </c>
      <c r="J28" s="35" t="s">
        <v>293</v>
      </c>
      <c r="K28" s="40"/>
      <c r="L28" s="117">
        <v>41995</v>
      </c>
      <c r="M28" s="35" t="s">
        <v>373</v>
      </c>
    </row>
    <row r="29" spans="1:15">
      <c r="A29" s="35">
        <v>24</v>
      </c>
      <c r="B29" s="202"/>
      <c r="C29" s="35" t="s">
        <v>45</v>
      </c>
      <c r="D29" s="35" t="s">
        <v>52</v>
      </c>
      <c r="E29" s="116" t="s">
        <v>84</v>
      </c>
      <c r="F29" s="116" t="s">
        <v>131</v>
      </c>
      <c r="G29" s="116" t="s">
        <v>132</v>
      </c>
      <c r="H29" s="39">
        <v>490428</v>
      </c>
      <c r="I29" s="40" t="s">
        <v>70</v>
      </c>
      <c r="J29" s="37">
        <v>41944</v>
      </c>
      <c r="K29" s="37">
        <v>41973</v>
      </c>
      <c r="L29" s="130">
        <v>41996</v>
      </c>
      <c r="M29" s="35" t="s">
        <v>133</v>
      </c>
    </row>
    <row r="30" spans="1:15">
      <c r="A30" s="35">
        <v>29</v>
      </c>
      <c r="B30" s="202"/>
      <c r="C30" s="35" t="s">
        <v>45</v>
      </c>
      <c r="D30" s="35" t="s">
        <v>52</v>
      </c>
      <c r="E30" s="116" t="s">
        <v>69</v>
      </c>
      <c r="F30" s="116">
        <v>1321278</v>
      </c>
      <c r="G30" s="116">
        <v>2112433</v>
      </c>
      <c r="H30" s="39">
        <v>25790</v>
      </c>
      <c r="I30" s="40" t="s">
        <v>70</v>
      </c>
      <c r="J30" s="37">
        <v>41944</v>
      </c>
      <c r="K30" s="37">
        <v>41973</v>
      </c>
      <c r="L30" s="130">
        <v>42002</v>
      </c>
    </row>
    <row r="31" spans="1:15">
      <c r="A31" s="116">
        <v>26</v>
      </c>
      <c r="B31" s="202"/>
      <c r="C31" s="35" t="s">
        <v>45</v>
      </c>
      <c r="D31" s="116" t="s">
        <v>52</v>
      </c>
      <c r="E31" s="116" t="s">
        <v>82</v>
      </c>
      <c r="F31" s="116">
        <v>16216790</v>
      </c>
      <c r="G31" s="116">
        <v>3138933417</v>
      </c>
      <c r="H31" s="127">
        <v>127829</v>
      </c>
      <c r="I31" s="128" t="s">
        <v>70</v>
      </c>
      <c r="J31" s="129">
        <v>41983</v>
      </c>
      <c r="K31" s="129">
        <v>42013</v>
      </c>
      <c r="L31" s="130">
        <v>41999</v>
      </c>
      <c r="M31" s="116" t="s">
        <v>130</v>
      </c>
      <c r="O31" s="131"/>
    </row>
    <row r="32" spans="1:15">
      <c r="A32" s="116">
        <v>26</v>
      </c>
      <c r="B32" s="123"/>
      <c r="C32" s="35" t="s">
        <v>382</v>
      </c>
      <c r="D32" s="35" t="s">
        <v>52</v>
      </c>
      <c r="F32" s="35">
        <v>600406244</v>
      </c>
      <c r="G32" s="35">
        <v>5476324</v>
      </c>
      <c r="H32" s="39">
        <v>66970</v>
      </c>
      <c r="I32" s="40" t="s">
        <v>70</v>
      </c>
      <c r="J32" s="35" t="s">
        <v>307</v>
      </c>
      <c r="K32" s="40"/>
      <c r="L32" s="117">
        <v>41999</v>
      </c>
      <c r="M32" s="35" t="s">
        <v>372</v>
      </c>
    </row>
    <row r="33" spans="1:15">
      <c r="B33" s="123"/>
      <c r="C33" s="35" t="s">
        <v>49</v>
      </c>
      <c r="D33" s="116" t="s">
        <v>52</v>
      </c>
      <c r="E33" s="116" t="s">
        <v>62</v>
      </c>
      <c r="F33" s="116"/>
      <c r="G33" s="116"/>
      <c r="H33" s="39">
        <v>5506002</v>
      </c>
      <c r="I33" s="40" t="s">
        <v>263</v>
      </c>
      <c r="L33" s="130">
        <v>42059</v>
      </c>
      <c r="M33" s="35" t="s">
        <v>564</v>
      </c>
    </row>
    <row r="34" spans="1:15">
      <c r="E34" s="116"/>
      <c r="F34" s="116"/>
      <c r="G34" s="116"/>
      <c r="I34" s="140"/>
      <c r="L34" s="249"/>
    </row>
    <row r="35" spans="1:15">
      <c r="E35" s="116"/>
      <c r="F35" s="116"/>
      <c r="G35" s="116"/>
      <c r="I35" s="140"/>
      <c r="L35" s="249"/>
    </row>
    <row r="36" spans="1:15">
      <c r="C36" s="35" t="s">
        <v>370</v>
      </c>
      <c r="E36" s="116" t="s">
        <v>374</v>
      </c>
      <c r="F36" s="116"/>
      <c r="G36" s="116"/>
    </row>
    <row r="37" spans="1:15">
      <c r="E37" s="116"/>
      <c r="F37" s="116"/>
      <c r="G37" s="116"/>
    </row>
    <row r="38" spans="1:15">
      <c r="E38" s="116"/>
      <c r="F38" s="116"/>
      <c r="G38" s="116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>
  <dimension ref="A1:O111"/>
  <sheetViews>
    <sheetView workbookViewId="0">
      <pane ySplit="1" topLeftCell="A2" activePane="bottomLeft" state="frozen"/>
      <selection pane="bottomLeft" activeCell="D33" sqref="D3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8554687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36"/>
      <c r="K2" s="336"/>
      <c r="L2" s="221">
        <v>42006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36"/>
      <c r="K3" s="336"/>
      <c r="L3" s="221">
        <v>42006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36"/>
      <c r="K4" s="336"/>
      <c r="L4" s="221">
        <v>42006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36"/>
      <c r="K5" s="336"/>
      <c r="L5" s="221">
        <v>42007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36"/>
      <c r="K6" s="336"/>
      <c r="L6" s="221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/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/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42003</v>
      </c>
      <c r="M10" s="35" t="s">
        <v>47</v>
      </c>
    </row>
    <row r="11" spans="1:15">
      <c r="A11" s="35">
        <v>5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47540</v>
      </c>
      <c r="I11" s="40" t="s">
        <v>330</v>
      </c>
      <c r="J11" s="36">
        <v>41961</v>
      </c>
      <c r="K11" s="36">
        <v>41989</v>
      </c>
      <c r="L11" s="130">
        <v>42003</v>
      </c>
    </row>
    <row r="12" spans="1:15">
      <c r="A12" s="35">
        <v>6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374780</v>
      </c>
      <c r="I12" s="40" t="s">
        <v>109</v>
      </c>
      <c r="J12" s="37">
        <v>41967</v>
      </c>
      <c r="K12" s="37">
        <v>41995</v>
      </c>
      <c r="L12" s="130">
        <v>42010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69396</v>
      </c>
      <c r="I13" s="40" t="s">
        <v>70</v>
      </c>
      <c r="J13" s="37">
        <v>41990</v>
      </c>
      <c r="K13" s="37">
        <v>42020</v>
      </c>
      <c r="L13" s="130">
        <v>42009</v>
      </c>
      <c r="M13" s="35" t="s">
        <v>118</v>
      </c>
    </row>
    <row r="14" spans="1:15">
      <c r="A14" s="35">
        <v>4</v>
      </c>
      <c r="B14" s="183"/>
      <c r="C14" s="248" t="s">
        <v>538</v>
      </c>
      <c r="D14" s="35" t="s">
        <v>52</v>
      </c>
      <c r="E14" s="116"/>
      <c r="F14" s="333" t="s">
        <v>389</v>
      </c>
      <c r="G14" s="116"/>
      <c r="H14" s="39">
        <v>18190</v>
      </c>
      <c r="I14" s="40" t="s">
        <v>109</v>
      </c>
      <c r="J14" s="37">
        <v>41970</v>
      </c>
      <c r="K14" s="37">
        <v>42003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1323777</v>
      </c>
      <c r="I15" s="40" t="s">
        <v>239</v>
      </c>
      <c r="J15" s="178" t="s">
        <v>146</v>
      </c>
      <c r="K15" s="179">
        <v>41993</v>
      </c>
      <c r="L15" s="130">
        <v>42009</v>
      </c>
    </row>
    <row r="16" spans="1:15">
      <c r="A16" s="35">
        <v>6</v>
      </c>
      <c r="B16" s="123"/>
      <c r="D16" s="35" t="s">
        <v>56</v>
      </c>
      <c r="E16" s="35" t="s">
        <v>58</v>
      </c>
      <c r="G16" s="35">
        <v>3102055020</v>
      </c>
      <c r="H16" s="39">
        <v>600000</v>
      </c>
      <c r="I16" s="40" t="s">
        <v>64</v>
      </c>
      <c r="J16" s="35" t="s">
        <v>319</v>
      </c>
      <c r="L16" s="130">
        <v>42010</v>
      </c>
      <c r="M16" s="35" t="s">
        <v>61</v>
      </c>
    </row>
    <row r="17" spans="1:15">
      <c r="A17" s="35">
        <v>7</v>
      </c>
      <c r="B17" s="202"/>
      <c r="C17" s="35" t="s">
        <v>46</v>
      </c>
      <c r="D17" s="35" t="s">
        <v>52</v>
      </c>
      <c r="E17" s="116" t="s">
        <v>62</v>
      </c>
      <c r="F17" s="116">
        <v>8218644485</v>
      </c>
      <c r="G17" s="116"/>
      <c r="H17" s="39">
        <v>4237949</v>
      </c>
      <c r="I17" s="40" t="s">
        <v>65</v>
      </c>
      <c r="J17" s="37">
        <v>41965</v>
      </c>
      <c r="K17" s="37">
        <v>41994</v>
      </c>
      <c r="L17" s="130">
        <v>42011</v>
      </c>
      <c r="M17" s="35" t="s">
        <v>147</v>
      </c>
    </row>
    <row r="18" spans="1:15">
      <c r="A18" s="125">
        <v>10</v>
      </c>
      <c r="B18" s="183"/>
      <c r="C18" s="35" t="s">
        <v>53</v>
      </c>
      <c r="D18" s="35" t="s">
        <v>52</v>
      </c>
      <c r="E18" s="116" t="s">
        <v>54</v>
      </c>
      <c r="F18" s="116" t="s">
        <v>114</v>
      </c>
      <c r="G18" s="116"/>
      <c r="H18" s="39">
        <v>645600</v>
      </c>
      <c r="I18" s="126" t="s">
        <v>79</v>
      </c>
      <c r="K18" s="125"/>
      <c r="L18" s="130"/>
      <c r="M18" s="125" t="s">
        <v>60</v>
      </c>
    </row>
    <row r="19" spans="1:15">
      <c r="A19" s="35">
        <v>7</v>
      </c>
      <c r="B19" s="123"/>
      <c r="C19" s="35" t="s">
        <v>45</v>
      </c>
      <c r="D19" s="35" t="s">
        <v>52</v>
      </c>
      <c r="E19" s="116" t="s">
        <v>82</v>
      </c>
      <c r="F19" s="116">
        <v>24165511</v>
      </c>
      <c r="G19" s="116">
        <v>3202339219</v>
      </c>
      <c r="H19" s="39">
        <v>61993</v>
      </c>
      <c r="I19" s="40" t="s">
        <v>70</v>
      </c>
      <c r="J19" s="37">
        <v>41994</v>
      </c>
      <c r="K19" s="37">
        <v>42024</v>
      </c>
      <c r="L19" s="130">
        <v>42012</v>
      </c>
      <c r="M19" s="35" t="s">
        <v>416</v>
      </c>
    </row>
    <row r="20" spans="1:15">
      <c r="A20" s="35">
        <v>9</v>
      </c>
      <c r="B20" s="123"/>
      <c r="C20" s="35" t="s">
        <v>45</v>
      </c>
      <c r="D20" s="35" t="s">
        <v>52</v>
      </c>
      <c r="E20" s="116" t="s">
        <v>82</v>
      </c>
      <c r="F20" s="116">
        <v>11648673</v>
      </c>
      <c r="G20" s="116">
        <v>3182853603</v>
      </c>
      <c r="H20" s="39">
        <v>27618</v>
      </c>
      <c r="I20" s="40" t="s">
        <v>70</v>
      </c>
      <c r="J20" s="37">
        <v>41997</v>
      </c>
      <c r="K20" s="37">
        <v>42027</v>
      </c>
      <c r="L20" s="130">
        <v>41648</v>
      </c>
      <c r="M20" s="35" t="s">
        <v>117</v>
      </c>
    </row>
    <row r="21" spans="1:15">
      <c r="A21" s="35">
        <v>16</v>
      </c>
      <c r="B21" s="202"/>
      <c r="C21" s="35" t="s">
        <v>45</v>
      </c>
      <c r="D21" s="35" t="s">
        <v>52</v>
      </c>
      <c r="E21" s="116" t="s">
        <v>235</v>
      </c>
      <c r="F21" s="116">
        <v>41362146</v>
      </c>
      <c r="G21" s="116"/>
      <c r="H21" s="39">
        <v>34701</v>
      </c>
      <c r="I21" s="40" t="s">
        <v>70</v>
      </c>
      <c r="J21" s="37">
        <v>42006</v>
      </c>
      <c r="K21" s="37">
        <v>42036</v>
      </c>
      <c r="L21" s="130">
        <v>42020</v>
      </c>
      <c r="M21" s="35" t="s">
        <v>385</v>
      </c>
    </row>
    <row r="22" spans="1:15">
      <c r="A22" s="35">
        <v>17</v>
      </c>
      <c r="B22" s="123"/>
      <c r="C22" s="35" t="s">
        <v>62</v>
      </c>
      <c r="D22" s="35" t="s">
        <v>52</v>
      </c>
      <c r="E22" s="116" t="s">
        <v>62</v>
      </c>
      <c r="F22" s="116">
        <v>1224565687</v>
      </c>
      <c r="G22" s="116">
        <v>3102055020</v>
      </c>
      <c r="H22" s="39">
        <v>127000</v>
      </c>
      <c r="I22" s="40" t="s">
        <v>62</v>
      </c>
      <c r="K22" s="37">
        <v>42021</v>
      </c>
      <c r="L22" s="130">
        <v>42018</v>
      </c>
      <c r="M22" s="35" t="s">
        <v>58</v>
      </c>
    </row>
    <row r="23" spans="1:15">
      <c r="A23" s="212">
        <v>21</v>
      </c>
      <c r="B23" s="123"/>
      <c r="C23" s="248" t="s">
        <v>370</v>
      </c>
      <c r="D23" s="35" t="s">
        <v>52</v>
      </c>
      <c r="E23" s="116"/>
      <c r="F23" s="243" t="s">
        <v>371</v>
      </c>
      <c r="G23" s="116"/>
      <c r="H23" s="39">
        <v>5720</v>
      </c>
      <c r="I23" s="40" t="s">
        <v>109</v>
      </c>
      <c r="J23" s="37">
        <v>41948</v>
      </c>
      <c r="K23" s="37">
        <v>41916</v>
      </c>
      <c r="L23" s="130">
        <v>42025</v>
      </c>
    </row>
    <row r="24" spans="1:15">
      <c r="A24" s="35">
        <v>17</v>
      </c>
      <c r="B24" s="200"/>
      <c r="C24" s="35" t="s">
        <v>45</v>
      </c>
      <c r="D24" s="35" t="s">
        <v>52</v>
      </c>
      <c r="E24" s="116" t="s">
        <v>88</v>
      </c>
      <c r="F24" s="116">
        <v>10004979</v>
      </c>
      <c r="G24" s="116"/>
      <c r="H24" s="39">
        <v>283100</v>
      </c>
      <c r="I24" s="40" t="s">
        <v>400</v>
      </c>
      <c r="J24" s="37">
        <v>41889</v>
      </c>
      <c r="K24" s="37">
        <v>41949</v>
      </c>
      <c r="L24" s="130"/>
    </row>
    <row r="25" spans="1:15">
      <c r="A25" s="35">
        <v>20</v>
      </c>
      <c r="B25" s="202"/>
      <c r="C25" s="248" t="s">
        <v>370</v>
      </c>
      <c r="D25" s="35" t="s">
        <v>52</v>
      </c>
      <c r="E25" s="116" t="s">
        <v>88</v>
      </c>
      <c r="F25" s="116">
        <v>10001727</v>
      </c>
      <c r="G25" s="116"/>
      <c r="H25" s="39">
        <v>54740</v>
      </c>
      <c r="I25" s="40" t="s">
        <v>400</v>
      </c>
      <c r="J25" s="37">
        <v>41922</v>
      </c>
      <c r="K25" s="37">
        <v>41982</v>
      </c>
      <c r="L25" s="130">
        <v>42024</v>
      </c>
    </row>
    <row r="26" spans="1:15">
      <c r="A26" s="35">
        <v>23</v>
      </c>
      <c r="B26" s="202"/>
      <c r="C26" s="35" t="s">
        <v>45</v>
      </c>
      <c r="D26" s="35" t="s">
        <v>52</v>
      </c>
      <c r="E26" s="116" t="s">
        <v>84</v>
      </c>
      <c r="F26" s="116">
        <v>11393388</v>
      </c>
      <c r="G26" s="116"/>
      <c r="H26" s="39">
        <v>469048</v>
      </c>
      <c r="I26" s="40" t="s">
        <v>70</v>
      </c>
      <c r="J26" s="37">
        <v>41999</v>
      </c>
      <c r="K26" s="37">
        <v>42029</v>
      </c>
      <c r="L26" s="130">
        <v>42027</v>
      </c>
      <c r="M26" s="35" t="s">
        <v>369</v>
      </c>
    </row>
    <row r="27" spans="1:15">
      <c r="A27" s="35">
        <v>20</v>
      </c>
      <c r="B27" s="68"/>
      <c r="D27" s="35" t="s">
        <v>348</v>
      </c>
      <c r="E27" s="116" t="s">
        <v>349</v>
      </c>
      <c r="F27" s="136"/>
      <c r="G27" s="136"/>
      <c r="I27" s="40"/>
      <c r="J27" s="37"/>
      <c r="K27" s="37"/>
      <c r="L27" s="130"/>
      <c r="M27" s="35" t="s">
        <v>350</v>
      </c>
    </row>
    <row r="28" spans="1:15">
      <c r="A28" s="212">
        <v>21</v>
      </c>
      <c r="B28" s="202"/>
      <c r="C28" s="248" t="s">
        <v>381</v>
      </c>
      <c r="D28" s="35" t="s">
        <v>52</v>
      </c>
      <c r="F28" s="35">
        <v>332459135</v>
      </c>
      <c r="G28" s="35" t="s">
        <v>363</v>
      </c>
      <c r="H28" s="39">
        <v>61028</v>
      </c>
      <c r="I28" s="40" t="s">
        <v>70</v>
      </c>
      <c r="J28" s="35" t="s">
        <v>307</v>
      </c>
      <c r="K28" s="40"/>
      <c r="L28" s="117">
        <v>42025</v>
      </c>
      <c r="M28" s="35" t="s">
        <v>373</v>
      </c>
    </row>
    <row r="29" spans="1:15">
      <c r="A29" s="35">
        <v>26</v>
      </c>
      <c r="B29" s="202"/>
      <c r="C29" s="35" t="s">
        <v>45</v>
      </c>
      <c r="D29" s="35" t="s">
        <v>52</v>
      </c>
      <c r="E29" s="116" t="s">
        <v>84</v>
      </c>
      <c r="F29" s="116" t="s">
        <v>131</v>
      </c>
      <c r="G29" s="116" t="s">
        <v>132</v>
      </c>
      <c r="H29" s="39">
        <v>490428</v>
      </c>
      <c r="I29" s="40" t="s">
        <v>70</v>
      </c>
      <c r="J29" s="37">
        <v>41974</v>
      </c>
      <c r="K29" s="37">
        <v>42004</v>
      </c>
      <c r="L29" s="130">
        <v>42027</v>
      </c>
      <c r="M29" s="35" t="s">
        <v>133</v>
      </c>
    </row>
    <row r="30" spans="1:15">
      <c r="A30" s="35">
        <v>29</v>
      </c>
      <c r="B30" s="202"/>
      <c r="C30" s="35" t="s">
        <v>45</v>
      </c>
      <c r="D30" s="35" t="s">
        <v>52</v>
      </c>
      <c r="E30" s="116" t="s">
        <v>69</v>
      </c>
      <c r="F30" s="116">
        <v>1321278</v>
      </c>
      <c r="G30" s="116">
        <v>2112433</v>
      </c>
      <c r="H30" s="39">
        <v>25780</v>
      </c>
      <c r="I30" s="40" t="s">
        <v>70</v>
      </c>
      <c r="J30" s="37">
        <v>41974</v>
      </c>
      <c r="K30" s="37">
        <v>42004</v>
      </c>
      <c r="L30" s="130">
        <v>42027</v>
      </c>
    </row>
    <row r="31" spans="1:15">
      <c r="A31" s="116">
        <v>26</v>
      </c>
      <c r="B31" s="202"/>
      <c r="C31" s="35" t="s">
        <v>45</v>
      </c>
      <c r="D31" s="116" t="s">
        <v>52</v>
      </c>
      <c r="E31" s="116" t="s">
        <v>82</v>
      </c>
      <c r="F31" s="116">
        <v>16216790</v>
      </c>
      <c r="G31" s="116">
        <v>3138933417</v>
      </c>
      <c r="H31" s="127">
        <v>127834</v>
      </c>
      <c r="I31" s="128" t="s">
        <v>70</v>
      </c>
      <c r="J31" s="129">
        <v>42014</v>
      </c>
      <c r="K31" s="129">
        <v>42044</v>
      </c>
      <c r="L31" s="130">
        <v>42028</v>
      </c>
      <c r="M31" s="116" t="s">
        <v>130</v>
      </c>
      <c r="O31" s="131"/>
    </row>
    <row r="32" spans="1:15">
      <c r="A32" s="116">
        <v>23</v>
      </c>
      <c r="B32" s="123"/>
      <c r="C32" s="35" t="s">
        <v>382</v>
      </c>
      <c r="D32" s="35" t="s">
        <v>52</v>
      </c>
      <c r="F32" s="35">
        <v>600406244</v>
      </c>
      <c r="G32" s="35">
        <v>5476324</v>
      </c>
      <c r="H32" s="39">
        <v>66940</v>
      </c>
      <c r="I32" s="40" t="s">
        <v>70</v>
      </c>
      <c r="J32" s="35" t="s">
        <v>319</v>
      </c>
      <c r="K32" s="40"/>
      <c r="L32" s="117">
        <v>42027</v>
      </c>
      <c r="M32" s="35" t="s">
        <v>372</v>
      </c>
    </row>
    <row r="33" spans="1:15">
      <c r="B33" s="123"/>
      <c r="C33" s="35" t="s">
        <v>49</v>
      </c>
      <c r="D33" s="116"/>
      <c r="E33" s="116"/>
      <c r="F33" s="116"/>
      <c r="G33" s="116"/>
      <c r="H33" s="39">
        <v>14523671</v>
      </c>
      <c r="I33" s="40" t="s">
        <v>263</v>
      </c>
      <c r="L33" s="198"/>
      <c r="M33" s="35" t="s">
        <v>638</v>
      </c>
    </row>
    <row r="34" spans="1:15">
      <c r="E34" s="116"/>
      <c r="F34" s="116"/>
      <c r="G34" s="116"/>
      <c r="I34" s="140"/>
      <c r="L34" s="249"/>
    </row>
    <row r="35" spans="1:15">
      <c r="E35" s="116"/>
      <c r="F35" s="116"/>
      <c r="G35" s="116"/>
      <c r="I35" s="140"/>
      <c r="L35" s="249"/>
    </row>
    <row r="36" spans="1:15">
      <c r="C36" s="35" t="s">
        <v>370</v>
      </c>
      <c r="E36" s="116" t="s">
        <v>374</v>
      </c>
      <c r="F36" s="116"/>
      <c r="G36" s="116"/>
    </row>
    <row r="37" spans="1:15">
      <c r="E37" s="116"/>
      <c r="F37" s="116"/>
      <c r="G37" s="116"/>
    </row>
    <row r="38" spans="1:15">
      <c r="E38" s="116"/>
      <c r="F38" s="116"/>
      <c r="G38" s="116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  <row r="110" spans="1:15" s="39" customFormat="1">
      <c r="A110" s="35"/>
      <c r="B110" s="116"/>
      <c r="C110" s="35"/>
      <c r="D110" s="35"/>
      <c r="E110" s="116"/>
      <c r="F110" s="116"/>
      <c r="G110" s="116"/>
      <c r="I110" s="35"/>
      <c r="J110" s="35"/>
      <c r="K110" s="35"/>
      <c r="L110" s="35"/>
      <c r="M110" s="35"/>
      <c r="N110" s="42"/>
      <c r="O110" s="118"/>
    </row>
    <row r="111" spans="1:15" s="39" customFormat="1">
      <c r="A111" s="35"/>
      <c r="B111" s="116"/>
      <c r="C111" s="35"/>
      <c r="D111" s="35"/>
      <c r="E111" s="116"/>
      <c r="F111" s="116"/>
      <c r="G111" s="116"/>
      <c r="I111" s="35"/>
      <c r="J111" s="35"/>
      <c r="K111" s="35"/>
      <c r="L111" s="35"/>
      <c r="M111" s="35"/>
      <c r="N111" s="42"/>
      <c r="O111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D31" sqref="D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8554687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37"/>
      <c r="K2" s="337"/>
      <c r="L2" s="221">
        <v>42039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37"/>
      <c r="K3" s="337"/>
      <c r="L3" s="221">
        <v>42039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37"/>
      <c r="K4" s="337"/>
      <c r="L4" s="221">
        <v>42039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37"/>
      <c r="K5" s="337"/>
      <c r="L5" s="221">
        <v>42039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37"/>
      <c r="K6" s="337"/>
      <c r="L6" s="221">
        <v>42039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42039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41674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42039</v>
      </c>
      <c r="M10" s="35" t="s">
        <v>47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43510</v>
      </c>
      <c r="I11" s="40" t="s">
        <v>330</v>
      </c>
      <c r="J11" s="36">
        <v>41989</v>
      </c>
      <c r="K11" s="36">
        <v>42023</v>
      </c>
      <c r="L11" s="130">
        <v>42039</v>
      </c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384320</v>
      </c>
      <c r="I12" s="40" t="s">
        <v>109</v>
      </c>
      <c r="J12" s="37">
        <v>41995</v>
      </c>
      <c r="K12" s="37">
        <v>42030</v>
      </c>
      <c r="L12" s="130">
        <v>42040</v>
      </c>
    </row>
    <row r="13" spans="1:15">
      <c r="A13" s="35">
        <v>2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69033</v>
      </c>
      <c r="I13" s="40" t="s">
        <v>70</v>
      </c>
      <c r="J13" s="37">
        <v>42021</v>
      </c>
      <c r="K13" s="37">
        <v>42051</v>
      </c>
      <c r="L13" s="130">
        <v>42028</v>
      </c>
      <c r="M13" s="35" t="s">
        <v>118</v>
      </c>
    </row>
    <row r="14" spans="1:15">
      <c r="A14" s="35">
        <v>4</v>
      </c>
      <c r="B14" s="183"/>
      <c r="C14" s="248" t="s">
        <v>538</v>
      </c>
      <c r="D14" s="35" t="s">
        <v>52</v>
      </c>
      <c r="E14" s="116"/>
      <c r="F14" s="333" t="s">
        <v>389</v>
      </c>
      <c r="G14" s="116"/>
      <c r="H14" s="39">
        <v>29650</v>
      </c>
      <c r="I14" s="40" t="s">
        <v>109</v>
      </c>
      <c r="J14" s="37">
        <v>42003</v>
      </c>
      <c r="K14" s="37">
        <v>42032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809383</v>
      </c>
      <c r="I15" s="40" t="s">
        <v>239</v>
      </c>
      <c r="J15" s="178" t="s">
        <v>146</v>
      </c>
      <c r="K15" s="179">
        <v>42024</v>
      </c>
      <c r="L15" s="130">
        <v>42040</v>
      </c>
    </row>
    <row r="16" spans="1:15">
      <c r="A16" s="35">
        <v>5</v>
      </c>
      <c r="B16" s="202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4449946</v>
      </c>
      <c r="I16" s="40" t="s">
        <v>65</v>
      </c>
      <c r="J16" s="37">
        <v>41995</v>
      </c>
      <c r="K16" s="37">
        <v>42025</v>
      </c>
      <c r="L16" s="130">
        <v>42040</v>
      </c>
      <c r="M16" s="35" t="s">
        <v>147</v>
      </c>
    </row>
    <row r="17" spans="1:15">
      <c r="A17" s="125">
        <v>12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460800</v>
      </c>
      <c r="I17" s="126" t="s">
        <v>79</v>
      </c>
      <c r="J17" s="35" t="s">
        <v>329</v>
      </c>
      <c r="K17" s="125"/>
      <c r="L17" s="130">
        <v>42047</v>
      </c>
      <c r="M17" s="125" t="s">
        <v>60</v>
      </c>
    </row>
    <row r="18" spans="1:15">
      <c r="A18" s="35">
        <v>5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62335</v>
      </c>
      <c r="I18" s="40" t="s">
        <v>70</v>
      </c>
      <c r="J18" s="37">
        <v>42025</v>
      </c>
      <c r="K18" s="37">
        <v>42055</v>
      </c>
      <c r="L18" s="130">
        <v>42042</v>
      </c>
      <c r="M18" s="35" t="s">
        <v>416</v>
      </c>
    </row>
    <row r="19" spans="1:15">
      <c r="A19" s="35">
        <v>9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27605</v>
      </c>
      <c r="I19" s="40" t="s">
        <v>70</v>
      </c>
      <c r="J19" s="37">
        <v>41997</v>
      </c>
      <c r="K19" s="37">
        <v>42027</v>
      </c>
      <c r="L19" s="130">
        <v>42042</v>
      </c>
      <c r="M19" s="35" t="s">
        <v>117</v>
      </c>
    </row>
    <row r="20" spans="1:15">
      <c r="A20" s="35">
        <v>16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34701</v>
      </c>
      <c r="I20" s="40" t="s">
        <v>70</v>
      </c>
      <c r="J20" s="37">
        <v>42037</v>
      </c>
      <c r="K20" s="37">
        <v>42064</v>
      </c>
      <c r="L20" s="130">
        <v>42051</v>
      </c>
      <c r="M20" s="35" t="s">
        <v>385</v>
      </c>
    </row>
    <row r="21" spans="1:15">
      <c r="A21" s="212">
        <v>19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4420</v>
      </c>
      <c r="I21" s="40" t="s">
        <v>109</v>
      </c>
      <c r="J21" s="37"/>
      <c r="K21" s="37"/>
      <c r="L21" s="130">
        <v>42054</v>
      </c>
    </row>
    <row r="22" spans="1:15">
      <c r="A22" s="35">
        <v>16</v>
      </c>
      <c r="B22" s="202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235430</v>
      </c>
      <c r="I22" s="40" t="s">
        <v>400</v>
      </c>
      <c r="J22" s="37">
        <v>41950</v>
      </c>
      <c r="K22" s="37">
        <v>42009</v>
      </c>
      <c r="L22" s="130">
        <v>42051</v>
      </c>
    </row>
    <row r="23" spans="1:15">
      <c r="A23" s="35">
        <v>20</v>
      </c>
      <c r="B23" s="200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54740</v>
      </c>
      <c r="I23" s="40" t="s">
        <v>400</v>
      </c>
      <c r="J23" s="37">
        <v>41922</v>
      </c>
      <c r="K23" s="37">
        <v>41982</v>
      </c>
      <c r="L23" s="130"/>
    </row>
    <row r="24" spans="1:15">
      <c r="A24" s="35">
        <v>23</v>
      </c>
      <c r="B24" s="202"/>
      <c r="C24" s="35" t="s">
        <v>45</v>
      </c>
      <c r="D24" s="35" t="s">
        <v>52</v>
      </c>
      <c r="E24" s="116" t="s">
        <v>84</v>
      </c>
      <c r="F24" s="116">
        <v>11393388</v>
      </c>
      <c r="G24" s="116"/>
      <c r="H24" s="39">
        <v>483119</v>
      </c>
      <c r="I24" s="40" t="s">
        <v>70</v>
      </c>
      <c r="J24" s="37">
        <v>42030</v>
      </c>
      <c r="K24" s="37">
        <v>42060</v>
      </c>
      <c r="L24" s="130">
        <v>42058</v>
      </c>
      <c r="M24" s="35" t="s">
        <v>369</v>
      </c>
    </row>
    <row r="25" spans="1:15">
      <c r="A25" s="35">
        <v>20</v>
      </c>
      <c r="B25" s="202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>
        <v>42052</v>
      </c>
      <c r="M25" s="35" t="s">
        <v>350</v>
      </c>
    </row>
    <row r="26" spans="1:15">
      <c r="A26" s="212">
        <v>19</v>
      </c>
      <c r="B26" s="202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63062</v>
      </c>
      <c r="I26" s="40" t="s">
        <v>70</v>
      </c>
      <c r="J26" s="35" t="s">
        <v>319</v>
      </c>
      <c r="K26" s="40"/>
      <c r="L26" s="117">
        <v>42054</v>
      </c>
      <c r="M26" s="35" t="s">
        <v>373</v>
      </c>
    </row>
    <row r="27" spans="1:15">
      <c r="A27" s="35">
        <v>23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42005</v>
      </c>
      <c r="K27" s="37">
        <v>42035</v>
      </c>
      <c r="L27" s="130">
        <v>42058</v>
      </c>
      <c r="M27" s="35" t="s">
        <v>133</v>
      </c>
    </row>
    <row r="28" spans="1:15">
      <c r="A28" s="35">
        <v>27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29230</v>
      </c>
      <c r="I28" s="40" t="s">
        <v>70</v>
      </c>
      <c r="J28" s="37">
        <v>42005</v>
      </c>
      <c r="K28" s="37">
        <v>42035</v>
      </c>
      <c r="L28" s="130">
        <v>42061</v>
      </c>
    </row>
    <row r="29" spans="1:15">
      <c r="A29" s="116">
        <v>26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127839</v>
      </c>
      <c r="I29" s="128" t="s">
        <v>70</v>
      </c>
      <c r="J29" s="129">
        <v>42045</v>
      </c>
      <c r="K29" s="129">
        <v>42072</v>
      </c>
      <c r="L29" s="130">
        <v>42061</v>
      </c>
      <c r="M29" s="116" t="s">
        <v>130</v>
      </c>
      <c r="O29" s="131"/>
    </row>
    <row r="30" spans="1:15">
      <c r="A30" s="116">
        <v>27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70859</v>
      </c>
      <c r="I30" s="40" t="s">
        <v>70</v>
      </c>
      <c r="J30" s="35" t="s">
        <v>329</v>
      </c>
      <c r="K30" s="40"/>
      <c r="L30" s="117">
        <v>42061</v>
      </c>
      <c r="M30" s="35" t="s">
        <v>372</v>
      </c>
    </row>
    <row r="31" spans="1:15">
      <c r="C31" s="35" t="s">
        <v>49</v>
      </c>
      <c r="D31" s="116"/>
      <c r="E31" s="116"/>
      <c r="F31" s="116"/>
      <c r="G31" s="116"/>
      <c r="H31" s="39">
        <v>21712974</v>
      </c>
      <c r="I31" s="40" t="s">
        <v>263</v>
      </c>
      <c r="L31" s="198"/>
      <c r="M31" s="35" t="s">
        <v>638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D31" sqref="D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38"/>
      <c r="K2" s="338"/>
      <c r="L2" s="221">
        <v>42065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38"/>
      <c r="K3" s="338"/>
      <c r="L3" s="221">
        <v>42065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38"/>
      <c r="K4" s="338"/>
      <c r="L4" s="221">
        <v>42065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38"/>
      <c r="K5" s="338"/>
      <c r="L5" s="221">
        <v>42065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38"/>
      <c r="K6" s="338"/>
      <c r="L6" s="221">
        <v>42065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42065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42065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42065</v>
      </c>
      <c r="M10" s="35" t="s">
        <v>47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50410</v>
      </c>
      <c r="I11" s="40" t="s">
        <v>330</v>
      </c>
      <c r="J11" s="36">
        <v>42023</v>
      </c>
      <c r="K11" s="36">
        <v>42051</v>
      </c>
      <c r="L11" s="130">
        <v>42067</v>
      </c>
    </row>
    <row r="12" spans="1:15">
      <c r="A12" s="35">
        <v>6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352240</v>
      </c>
      <c r="I12" s="40" t="s">
        <v>109</v>
      </c>
      <c r="J12" s="37">
        <v>42030</v>
      </c>
      <c r="K12" s="37">
        <v>42059</v>
      </c>
      <c r="L12" s="130">
        <v>42069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27020</v>
      </c>
      <c r="I13" s="40" t="s">
        <v>70</v>
      </c>
      <c r="J13" s="37">
        <v>42052</v>
      </c>
      <c r="K13" s="37">
        <v>42079</v>
      </c>
      <c r="L13" s="130">
        <v>42068</v>
      </c>
      <c r="M13" s="35" t="s">
        <v>118</v>
      </c>
    </row>
    <row r="14" spans="1:15">
      <c r="A14" s="35">
        <v>4</v>
      </c>
      <c r="B14" s="183"/>
      <c r="C14" s="248" t="s">
        <v>538</v>
      </c>
      <c r="D14" s="35" t="s">
        <v>52</v>
      </c>
      <c r="E14" s="116"/>
      <c r="F14" s="333" t="s">
        <v>389</v>
      </c>
      <c r="G14" s="116"/>
      <c r="H14" s="39">
        <v>25470</v>
      </c>
      <c r="I14" s="40" t="s">
        <v>109</v>
      </c>
      <c r="J14" s="37">
        <v>42032</v>
      </c>
      <c r="K14" s="37">
        <v>42061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11290</v>
      </c>
      <c r="I15" s="40" t="s">
        <v>239</v>
      </c>
      <c r="J15" s="178" t="s">
        <v>146</v>
      </c>
      <c r="K15" s="179">
        <v>42055</v>
      </c>
      <c r="L15" s="130">
        <v>42068</v>
      </c>
    </row>
    <row r="16" spans="1:15">
      <c r="A16" s="35">
        <v>9</v>
      </c>
      <c r="B16" s="202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1811290</v>
      </c>
      <c r="I16" s="40" t="s">
        <v>65</v>
      </c>
      <c r="J16" s="37">
        <v>42026</v>
      </c>
      <c r="K16" s="37">
        <v>42056</v>
      </c>
      <c r="L16" s="130">
        <v>42072</v>
      </c>
      <c r="M16" s="35" t="s">
        <v>147</v>
      </c>
    </row>
    <row r="17" spans="1:15">
      <c r="A17" s="125">
        <v>9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660800</v>
      </c>
      <c r="I17" s="126" t="s">
        <v>79</v>
      </c>
      <c r="J17" s="35" t="s">
        <v>140</v>
      </c>
      <c r="K17" s="125"/>
      <c r="L17" s="130">
        <v>42072</v>
      </c>
      <c r="M17" s="125" t="s">
        <v>60</v>
      </c>
    </row>
    <row r="18" spans="1:15">
      <c r="A18" s="35">
        <v>9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61719</v>
      </c>
      <c r="I18" s="40" t="s">
        <v>70</v>
      </c>
      <c r="J18" s="37">
        <v>42056</v>
      </c>
      <c r="K18" s="37">
        <v>42083</v>
      </c>
      <c r="L18" s="130">
        <v>42072</v>
      </c>
      <c r="M18" s="35" t="s">
        <v>416</v>
      </c>
    </row>
    <row r="19" spans="1:15">
      <c r="A19" s="35">
        <v>12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27592</v>
      </c>
      <c r="I19" s="40" t="s">
        <v>70</v>
      </c>
      <c r="J19" s="37">
        <v>42059</v>
      </c>
      <c r="K19" s="37">
        <v>42086</v>
      </c>
      <c r="L19" s="130">
        <v>42076</v>
      </c>
      <c r="M19" s="35" t="s">
        <v>117</v>
      </c>
    </row>
    <row r="20" spans="1:15">
      <c r="A20" s="35">
        <v>16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34701</v>
      </c>
      <c r="I20" s="40" t="s">
        <v>70</v>
      </c>
      <c r="J20" s="37">
        <v>42065</v>
      </c>
      <c r="K20" s="37">
        <v>42095</v>
      </c>
      <c r="L20" s="130">
        <v>42079</v>
      </c>
      <c r="M20" s="35" t="s">
        <v>385</v>
      </c>
    </row>
    <row r="21" spans="1:15">
      <c r="A21" s="212">
        <v>27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7120</v>
      </c>
      <c r="I21" s="40" t="s">
        <v>109</v>
      </c>
      <c r="J21" s="37">
        <v>42049</v>
      </c>
      <c r="K21" s="37">
        <v>42079</v>
      </c>
      <c r="L21" s="130">
        <v>42090</v>
      </c>
    </row>
    <row r="22" spans="1:15">
      <c r="A22" s="35">
        <v>16</v>
      </c>
      <c r="B22" s="200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235430</v>
      </c>
      <c r="I22" s="40" t="s">
        <v>400</v>
      </c>
      <c r="J22" s="37">
        <v>41950</v>
      </c>
      <c r="K22" s="37">
        <v>42009</v>
      </c>
      <c r="L22" s="130"/>
    </row>
    <row r="23" spans="1:15">
      <c r="A23" s="35">
        <v>18</v>
      </c>
      <c r="B23" s="202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58610</v>
      </c>
      <c r="I23" s="40" t="s">
        <v>400</v>
      </c>
      <c r="J23" s="37">
        <v>41983</v>
      </c>
      <c r="K23" s="37">
        <v>42041</v>
      </c>
      <c r="L23" s="130">
        <v>42081</v>
      </c>
    </row>
    <row r="24" spans="1:15">
      <c r="A24" s="35">
        <v>20</v>
      </c>
      <c r="B24" s="202"/>
      <c r="C24" s="35" t="s">
        <v>45</v>
      </c>
      <c r="D24" s="35" t="s">
        <v>52</v>
      </c>
      <c r="E24" s="116" t="s">
        <v>84</v>
      </c>
      <c r="F24" s="116">
        <v>11393388</v>
      </c>
      <c r="G24" s="116"/>
      <c r="H24" s="39">
        <v>483119</v>
      </c>
      <c r="I24" s="40" t="s">
        <v>70</v>
      </c>
      <c r="J24" s="37">
        <v>42061</v>
      </c>
      <c r="K24" s="37">
        <v>42088</v>
      </c>
      <c r="L24" s="130">
        <v>42082</v>
      </c>
      <c r="M24" s="35" t="s">
        <v>369</v>
      </c>
    </row>
    <row r="25" spans="1:15">
      <c r="A25" s="35">
        <v>20</v>
      </c>
      <c r="B25" s="68"/>
      <c r="D25" s="35" t="s">
        <v>348</v>
      </c>
      <c r="E25" s="116" t="s">
        <v>349</v>
      </c>
      <c r="F25" s="136"/>
      <c r="G25" s="136"/>
      <c r="I25" s="40"/>
      <c r="J25" s="37"/>
      <c r="K25" s="37"/>
      <c r="L25" s="130"/>
      <c r="M25" s="35" t="s">
        <v>350</v>
      </c>
    </row>
    <row r="26" spans="1:15">
      <c r="A26" s="212">
        <v>16</v>
      </c>
      <c r="B26" s="202"/>
      <c r="C26" s="248" t="s">
        <v>381</v>
      </c>
      <c r="D26" s="35" t="s">
        <v>52</v>
      </c>
      <c r="F26" s="35">
        <v>332459135</v>
      </c>
      <c r="G26" s="35" t="s">
        <v>363</v>
      </c>
      <c r="H26" s="39">
        <v>61830</v>
      </c>
      <c r="I26" s="40" t="s">
        <v>70</v>
      </c>
      <c r="J26" s="35" t="s">
        <v>329</v>
      </c>
      <c r="K26" s="40"/>
      <c r="L26" s="117">
        <v>42080</v>
      </c>
      <c r="M26" s="35" t="s">
        <v>373</v>
      </c>
    </row>
    <row r="27" spans="1:15">
      <c r="A27" s="35">
        <v>24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42036</v>
      </c>
      <c r="K27" s="37">
        <v>42063</v>
      </c>
      <c r="L27" s="130">
        <v>42087</v>
      </c>
      <c r="M27" s="35" t="s">
        <v>133</v>
      </c>
    </row>
    <row r="28" spans="1:15">
      <c r="A28" s="35">
        <v>26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29230</v>
      </c>
      <c r="I28" s="40" t="s">
        <v>70</v>
      </c>
      <c r="J28" s="37">
        <v>42036</v>
      </c>
      <c r="K28" s="37">
        <v>42063</v>
      </c>
      <c r="L28" s="130">
        <v>42089</v>
      </c>
    </row>
    <row r="29" spans="1:15">
      <c r="A29" s="116">
        <v>27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127844</v>
      </c>
      <c r="I29" s="128" t="s">
        <v>70</v>
      </c>
      <c r="J29" s="129">
        <v>42073</v>
      </c>
      <c r="K29" s="129">
        <v>42103</v>
      </c>
      <c r="L29" s="130">
        <v>42090</v>
      </c>
      <c r="M29" s="116" t="s">
        <v>130</v>
      </c>
      <c r="O29" s="131"/>
    </row>
    <row r="30" spans="1:15">
      <c r="A30" s="116">
        <v>27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69147</v>
      </c>
      <c r="I30" s="40" t="s">
        <v>70</v>
      </c>
      <c r="J30" s="35" t="s">
        <v>140</v>
      </c>
      <c r="K30" s="40"/>
      <c r="L30" s="117">
        <v>42090</v>
      </c>
      <c r="M30" s="35" t="s">
        <v>372</v>
      </c>
    </row>
    <row r="31" spans="1:15">
      <c r="B31" s="123"/>
      <c r="C31" s="35" t="s">
        <v>49</v>
      </c>
      <c r="D31" s="116"/>
      <c r="E31" s="116"/>
      <c r="F31" s="116"/>
      <c r="G31" s="116"/>
      <c r="H31" s="39">
        <v>6415291</v>
      </c>
      <c r="I31" s="40" t="s">
        <v>263</v>
      </c>
      <c r="L31" s="130">
        <v>42130</v>
      </c>
      <c r="M31" s="35" t="s">
        <v>638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D31" sqref="D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8554687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39"/>
      <c r="K2" s="339"/>
      <c r="L2" s="221">
        <v>42095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39"/>
      <c r="K3" s="339"/>
      <c r="L3" s="221">
        <v>42095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39"/>
      <c r="K4" s="339"/>
      <c r="L4" s="221">
        <v>42095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39"/>
      <c r="K5" s="339"/>
      <c r="L5" s="221">
        <v>42095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39"/>
      <c r="K6" s="339"/>
      <c r="L6" s="221">
        <v>42095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42095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42095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42100</v>
      </c>
      <c r="M10" s="35" t="s">
        <v>47</v>
      </c>
    </row>
    <row r="11" spans="1:15">
      <c r="A11" s="35">
        <v>6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53750</v>
      </c>
      <c r="I11" s="40" t="s">
        <v>330</v>
      </c>
      <c r="J11" s="36">
        <v>42051</v>
      </c>
      <c r="K11" s="36">
        <v>42079</v>
      </c>
      <c r="L11" s="130">
        <v>42100</v>
      </c>
    </row>
    <row r="12" spans="1:15">
      <c r="A12" s="35">
        <v>8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352760</v>
      </c>
      <c r="I12" s="40" t="s">
        <v>109</v>
      </c>
      <c r="J12" s="37">
        <v>42059</v>
      </c>
      <c r="K12" s="37">
        <v>42088</v>
      </c>
      <c r="L12" s="130">
        <v>42102</v>
      </c>
    </row>
    <row r="13" spans="1:15">
      <c r="A13" s="35">
        <v>9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27007</v>
      </c>
      <c r="I13" s="40" t="s">
        <v>70</v>
      </c>
      <c r="J13" s="37">
        <v>42080</v>
      </c>
      <c r="K13" s="37">
        <v>42110</v>
      </c>
      <c r="L13" s="130">
        <v>42103</v>
      </c>
      <c r="M13" s="35" t="s">
        <v>118</v>
      </c>
    </row>
    <row r="14" spans="1:15">
      <c r="A14" s="35">
        <v>4</v>
      </c>
      <c r="C14" s="248" t="s">
        <v>538</v>
      </c>
      <c r="D14" s="35" t="s">
        <v>52</v>
      </c>
      <c r="E14" s="116"/>
      <c r="F14" s="333" t="s">
        <v>389</v>
      </c>
      <c r="G14" s="116"/>
      <c r="H14" s="39">
        <v>25470</v>
      </c>
      <c r="I14" s="40" t="s">
        <v>109</v>
      </c>
      <c r="J14" s="37">
        <v>42032</v>
      </c>
      <c r="K14" s="37">
        <v>42061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2500</v>
      </c>
      <c r="I15" s="40" t="s">
        <v>239</v>
      </c>
      <c r="J15" s="178" t="s">
        <v>146</v>
      </c>
      <c r="K15" s="179">
        <v>42083</v>
      </c>
      <c r="L15" s="130">
        <v>42100</v>
      </c>
    </row>
    <row r="16" spans="1:15">
      <c r="A16" s="35">
        <v>8</v>
      </c>
      <c r="B16" s="202"/>
      <c r="C16" s="35" t="s">
        <v>46</v>
      </c>
      <c r="D16" s="35" t="s">
        <v>52</v>
      </c>
      <c r="E16" s="116" t="s">
        <v>62</v>
      </c>
      <c r="F16" s="116">
        <v>8218644485</v>
      </c>
      <c r="G16" s="116"/>
      <c r="H16" s="39">
        <v>642</v>
      </c>
      <c r="I16" s="40" t="s">
        <v>65</v>
      </c>
      <c r="J16" s="37">
        <v>42057</v>
      </c>
      <c r="K16" s="37">
        <v>42084</v>
      </c>
      <c r="L16" s="130">
        <v>42102</v>
      </c>
      <c r="M16" s="35" t="s">
        <v>147</v>
      </c>
    </row>
    <row r="17" spans="1:15">
      <c r="A17" s="125">
        <v>10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705800</v>
      </c>
      <c r="I17" s="126" t="s">
        <v>79</v>
      </c>
      <c r="J17" s="35" t="s">
        <v>145</v>
      </c>
      <c r="K17" s="125"/>
      <c r="L17" s="130">
        <v>42103</v>
      </c>
      <c r="M17" s="125" t="s">
        <v>60</v>
      </c>
    </row>
    <row r="18" spans="1:15">
      <c r="A18" s="35">
        <v>8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62019</v>
      </c>
      <c r="I18" s="40" t="s">
        <v>70</v>
      </c>
      <c r="J18" s="37">
        <v>42084</v>
      </c>
      <c r="K18" s="37">
        <v>42114</v>
      </c>
      <c r="L18" s="130">
        <v>42102</v>
      </c>
      <c r="M18" s="35" t="s">
        <v>416</v>
      </c>
    </row>
    <row r="19" spans="1:15">
      <c r="A19" s="35">
        <v>13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27579</v>
      </c>
      <c r="I19" s="40" t="s">
        <v>70</v>
      </c>
      <c r="J19" s="37">
        <v>42087</v>
      </c>
      <c r="K19" s="37">
        <v>42117</v>
      </c>
      <c r="L19" s="130">
        <v>42107</v>
      </c>
      <c r="M19" s="35" t="s">
        <v>117</v>
      </c>
    </row>
    <row r="20" spans="1:15">
      <c r="A20" s="35">
        <v>16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34701</v>
      </c>
      <c r="I20" s="40" t="s">
        <v>70</v>
      </c>
      <c r="J20" s="37">
        <v>42096</v>
      </c>
      <c r="K20" s="37">
        <v>42125</v>
      </c>
      <c r="L20" s="130">
        <v>42110</v>
      </c>
      <c r="M20" s="35" t="s">
        <v>385</v>
      </c>
    </row>
    <row r="21" spans="1:15">
      <c r="A21" s="212">
        <v>17</v>
      </c>
      <c r="B21" s="202"/>
      <c r="C21" s="248" t="s">
        <v>381</v>
      </c>
      <c r="D21" s="35" t="s">
        <v>52</v>
      </c>
      <c r="F21" s="35">
        <v>332459135</v>
      </c>
      <c r="G21" s="35" t="s">
        <v>363</v>
      </c>
      <c r="H21" s="39">
        <v>63611</v>
      </c>
      <c r="I21" s="40" t="s">
        <v>70</v>
      </c>
      <c r="J21" s="35" t="s">
        <v>140</v>
      </c>
      <c r="K21" s="40"/>
      <c r="L21" s="117">
        <v>42111</v>
      </c>
      <c r="M21" s="35" t="s">
        <v>373</v>
      </c>
    </row>
    <row r="22" spans="1:15">
      <c r="A22" s="212">
        <v>28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4450</v>
      </c>
      <c r="I22" s="40" t="s">
        <v>109</v>
      </c>
      <c r="J22" s="37">
        <v>42079</v>
      </c>
      <c r="K22" s="37">
        <v>42110</v>
      </c>
      <c r="L22" s="130">
        <v>42122</v>
      </c>
    </row>
    <row r="23" spans="1:15">
      <c r="A23" s="35">
        <v>17</v>
      </c>
      <c r="B23" s="202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246320</v>
      </c>
      <c r="I23" s="40" t="s">
        <v>400</v>
      </c>
      <c r="J23" s="37">
        <v>42010</v>
      </c>
      <c r="K23" s="37">
        <v>42069</v>
      </c>
      <c r="L23" s="130">
        <v>42111</v>
      </c>
    </row>
    <row r="24" spans="1:15">
      <c r="A24" s="35">
        <v>18</v>
      </c>
      <c r="B24" s="200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58610</v>
      </c>
      <c r="I24" s="40" t="s">
        <v>400</v>
      </c>
      <c r="J24" s="37">
        <v>41983</v>
      </c>
      <c r="K24" s="37">
        <v>42041</v>
      </c>
      <c r="L24" s="130"/>
    </row>
    <row r="25" spans="1:15">
      <c r="A25" s="35">
        <v>20</v>
      </c>
      <c r="B25" s="202"/>
      <c r="C25" s="35" t="s">
        <v>45</v>
      </c>
      <c r="D25" s="35" t="s">
        <v>52</v>
      </c>
      <c r="E25" s="116" t="s">
        <v>84</v>
      </c>
      <c r="F25" s="116">
        <v>11393388</v>
      </c>
      <c r="G25" s="116"/>
      <c r="H25" s="39">
        <v>483119</v>
      </c>
      <c r="I25" s="40" t="s">
        <v>70</v>
      </c>
      <c r="J25" s="37">
        <v>42089</v>
      </c>
      <c r="K25" s="37">
        <v>42119</v>
      </c>
      <c r="L25" s="130">
        <v>42114</v>
      </c>
      <c r="M25" s="35" t="s">
        <v>369</v>
      </c>
    </row>
    <row r="26" spans="1:15">
      <c r="A26" s="35">
        <v>20</v>
      </c>
      <c r="B26" s="68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/>
      <c r="M26" s="35" t="s">
        <v>350</v>
      </c>
    </row>
    <row r="27" spans="1:15">
      <c r="A27" s="35">
        <v>23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42064</v>
      </c>
      <c r="K27" s="37">
        <v>42094</v>
      </c>
      <c r="L27" s="130">
        <v>42114</v>
      </c>
      <c r="M27" s="35" t="s">
        <v>133</v>
      </c>
    </row>
    <row r="28" spans="1:15">
      <c r="A28" s="35">
        <v>28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63780</v>
      </c>
      <c r="I28" s="40" t="s">
        <v>70</v>
      </c>
      <c r="J28" s="37">
        <v>42064</v>
      </c>
      <c r="K28" s="37">
        <v>42094</v>
      </c>
      <c r="L28" s="130">
        <v>42122</v>
      </c>
    </row>
    <row r="29" spans="1:15">
      <c r="A29" s="116">
        <v>27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127849</v>
      </c>
      <c r="I29" s="128" t="s">
        <v>70</v>
      </c>
      <c r="J29" s="129">
        <v>42104</v>
      </c>
      <c r="K29" s="129">
        <v>42133</v>
      </c>
      <c r="L29" s="130">
        <v>42121</v>
      </c>
      <c r="M29" s="116" t="s">
        <v>130</v>
      </c>
      <c r="O29" s="131"/>
    </row>
    <row r="30" spans="1:15">
      <c r="A30" s="116">
        <v>24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73651</v>
      </c>
      <c r="I30" s="40" t="s">
        <v>70</v>
      </c>
      <c r="J30" s="35" t="s">
        <v>145</v>
      </c>
      <c r="K30" s="40"/>
      <c r="L30" s="117">
        <v>42118</v>
      </c>
      <c r="M30" s="35" t="s">
        <v>372</v>
      </c>
    </row>
    <row r="31" spans="1:15">
      <c r="C31" s="35" t="s">
        <v>49</v>
      </c>
      <c r="D31" s="116"/>
      <c r="E31" s="116"/>
      <c r="F31" s="116"/>
      <c r="G31" s="116"/>
      <c r="H31" s="39">
        <v>28063391</v>
      </c>
      <c r="I31" s="40" t="s">
        <v>263</v>
      </c>
      <c r="L31" s="198"/>
      <c r="M31" s="35" t="s">
        <v>638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D31" sqref="D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8554687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344"/>
      <c r="K2" s="344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44"/>
      <c r="K3" s="344"/>
      <c r="L3" s="221">
        <v>42126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44"/>
      <c r="K4" s="344"/>
      <c r="L4" s="221">
        <v>42126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44"/>
      <c r="K5" s="344"/>
      <c r="L5" s="221">
        <v>42126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44"/>
      <c r="K6" s="344"/>
      <c r="L6" s="221">
        <v>42126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42126</v>
      </c>
      <c r="M7" s="116" t="s">
        <v>77</v>
      </c>
      <c r="N7" s="201"/>
      <c r="O7" s="131"/>
    </row>
    <row r="8" spans="1:15">
      <c r="A8" s="35">
        <v>1</v>
      </c>
      <c r="B8" s="183"/>
      <c r="D8" s="35" t="s">
        <v>73</v>
      </c>
      <c r="E8" s="35" t="s">
        <v>421</v>
      </c>
      <c r="I8" s="40"/>
      <c r="L8" s="221"/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42126</v>
      </c>
      <c r="M10" s="35" t="s">
        <v>47</v>
      </c>
    </row>
    <row r="11" spans="1:15">
      <c r="A11" s="35">
        <v>6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56780</v>
      </c>
      <c r="I11" s="40" t="s">
        <v>330</v>
      </c>
      <c r="J11" s="36">
        <v>42079</v>
      </c>
      <c r="K11" s="36">
        <v>42111</v>
      </c>
      <c r="L11" s="130">
        <v>42129</v>
      </c>
    </row>
    <row r="12" spans="1:15">
      <c r="A12" s="35">
        <v>6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358740</v>
      </c>
      <c r="I12" s="40" t="s">
        <v>109</v>
      </c>
      <c r="J12" s="37">
        <v>42088</v>
      </c>
      <c r="K12" s="37">
        <v>42118</v>
      </c>
      <c r="L12" s="130">
        <v>42130</v>
      </c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26994</v>
      </c>
      <c r="I13" s="40" t="s">
        <v>70</v>
      </c>
      <c r="J13" s="37">
        <v>42111</v>
      </c>
      <c r="K13" s="37">
        <v>42140</v>
      </c>
      <c r="L13" s="130">
        <v>42129</v>
      </c>
      <c r="M13" s="35" t="s">
        <v>118</v>
      </c>
    </row>
    <row r="14" spans="1:15">
      <c r="A14" s="35">
        <v>5</v>
      </c>
      <c r="B14" s="346"/>
      <c r="C14" s="248" t="s">
        <v>538</v>
      </c>
      <c r="D14" s="35" t="s">
        <v>52</v>
      </c>
      <c r="E14" s="116"/>
      <c r="F14" s="333" t="s">
        <v>389</v>
      </c>
      <c r="G14" s="116"/>
      <c r="H14" s="39">
        <v>13250</v>
      </c>
      <c r="I14" s="40" t="s">
        <v>109</v>
      </c>
      <c r="J14" s="37">
        <v>42090</v>
      </c>
      <c r="K14" s="37">
        <v>42121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383906</v>
      </c>
      <c r="I15" s="40" t="s">
        <v>239</v>
      </c>
      <c r="J15" s="178" t="s">
        <v>146</v>
      </c>
      <c r="K15" s="179">
        <v>42114</v>
      </c>
      <c r="L15" s="130">
        <v>42129</v>
      </c>
    </row>
    <row r="16" spans="1:15">
      <c r="A16" s="35">
        <v>5</v>
      </c>
      <c r="B16" s="202"/>
      <c r="C16" s="35" t="s">
        <v>46</v>
      </c>
      <c r="D16" s="35" t="s">
        <v>52</v>
      </c>
      <c r="E16" s="116" t="s">
        <v>62</v>
      </c>
      <c r="F16" s="116">
        <v>8222304656</v>
      </c>
      <c r="G16" s="116"/>
      <c r="H16" s="39">
        <v>2731633</v>
      </c>
      <c r="I16" s="40" t="s">
        <v>65</v>
      </c>
      <c r="J16" s="37">
        <v>42081</v>
      </c>
      <c r="K16" s="37">
        <v>42111</v>
      </c>
      <c r="L16" s="130">
        <v>42129</v>
      </c>
      <c r="M16" s="35" t="s">
        <v>147</v>
      </c>
    </row>
    <row r="17" spans="1:15">
      <c r="A17" s="125">
        <v>8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460800</v>
      </c>
      <c r="I17" s="126" t="s">
        <v>79</v>
      </c>
      <c r="J17" s="35" t="s">
        <v>198</v>
      </c>
      <c r="K17" s="125"/>
      <c r="L17" s="130">
        <v>42129</v>
      </c>
      <c r="M17" s="125" t="s">
        <v>60</v>
      </c>
    </row>
    <row r="18" spans="1:15">
      <c r="A18" s="35">
        <v>8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61319</v>
      </c>
      <c r="I18" s="40" t="s">
        <v>70</v>
      </c>
      <c r="J18" s="37">
        <v>42115</v>
      </c>
      <c r="K18" s="37">
        <v>42144</v>
      </c>
      <c r="L18" s="130">
        <v>42132</v>
      </c>
      <c r="M18" s="35" t="s">
        <v>416</v>
      </c>
    </row>
    <row r="19" spans="1:15">
      <c r="A19" s="35">
        <v>11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27566</v>
      </c>
      <c r="I19" s="40" t="s">
        <v>70</v>
      </c>
      <c r="J19" s="37">
        <v>42118</v>
      </c>
      <c r="K19" s="37">
        <v>42147</v>
      </c>
      <c r="L19" s="130">
        <v>42135</v>
      </c>
      <c r="M19" s="35" t="s">
        <v>117</v>
      </c>
    </row>
    <row r="20" spans="1:15">
      <c r="A20" s="35">
        <v>15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34701</v>
      </c>
      <c r="I20" s="40" t="s">
        <v>70</v>
      </c>
      <c r="J20" s="37">
        <v>42126</v>
      </c>
      <c r="K20" s="37">
        <v>42156</v>
      </c>
      <c r="L20" s="130">
        <v>42138</v>
      </c>
      <c r="M20" s="35" t="s">
        <v>385</v>
      </c>
    </row>
    <row r="21" spans="1:15">
      <c r="A21" s="212">
        <v>21</v>
      </c>
      <c r="B21" s="202"/>
      <c r="C21" s="248" t="s">
        <v>381</v>
      </c>
      <c r="D21" s="35" t="s">
        <v>52</v>
      </c>
      <c r="F21" s="35">
        <v>332459135</v>
      </c>
      <c r="G21" s="35" t="s">
        <v>363</v>
      </c>
      <c r="H21" s="39">
        <v>62805</v>
      </c>
      <c r="I21" s="40" t="s">
        <v>70</v>
      </c>
      <c r="J21" s="35" t="s">
        <v>145</v>
      </c>
      <c r="K21" s="40"/>
      <c r="L21" s="117">
        <v>42144</v>
      </c>
      <c r="M21" s="35" t="s">
        <v>373</v>
      </c>
    </row>
    <row r="22" spans="1:15">
      <c r="A22" s="212">
        <v>27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3970</v>
      </c>
      <c r="I22" s="40" t="s">
        <v>109</v>
      </c>
      <c r="J22" s="37">
        <v>42110</v>
      </c>
      <c r="K22" s="37">
        <v>42138</v>
      </c>
      <c r="L22" s="130">
        <v>42151</v>
      </c>
    </row>
    <row r="23" spans="1:15">
      <c r="A23" s="35">
        <v>17</v>
      </c>
      <c r="B23" s="200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246320</v>
      </c>
      <c r="I23" s="40" t="s">
        <v>400</v>
      </c>
      <c r="J23" s="37">
        <v>42010</v>
      </c>
      <c r="K23" s="37">
        <v>42069</v>
      </c>
      <c r="L23" s="130"/>
    </row>
    <row r="24" spans="1:15">
      <c r="A24" s="212">
        <v>20</v>
      </c>
      <c r="B24" s="202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58390</v>
      </c>
      <c r="I24" s="40" t="s">
        <v>400</v>
      </c>
      <c r="J24" s="37">
        <v>42042</v>
      </c>
      <c r="K24" s="37">
        <v>42101</v>
      </c>
      <c r="L24" s="130">
        <v>42144</v>
      </c>
    </row>
    <row r="25" spans="1:15">
      <c r="A25" s="35">
        <v>20</v>
      </c>
      <c r="B25" s="202"/>
      <c r="C25" s="35" t="s">
        <v>45</v>
      </c>
      <c r="D25" s="35" t="s">
        <v>52</v>
      </c>
      <c r="E25" s="116" t="s">
        <v>84</v>
      </c>
      <c r="F25" s="116">
        <v>11393388</v>
      </c>
      <c r="G25" s="116"/>
      <c r="H25" s="39">
        <v>483119</v>
      </c>
      <c r="I25" s="40" t="s">
        <v>70</v>
      </c>
      <c r="J25" s="37">
        <v>42120</v>
      </c>
      <c r="K25" s="37">
        <v>42149</v>
      </c>
      <c r="L25" s="130">
        <v>42144</v>
      </c>
      <c r="M25" s="35" t="s">
        <v>369</v>
      </c>
    </row>
    <row r="26" spans="1:15">
      <c r="A26" s="35">
        <v>20</v>
      </c>
      <c r="B26" s="202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>
        <v>42144</v>
      </c>
      <c r="M26" s="35" t="s">
        <v>350</v>
      </c>
    </row>
    <row r="27" spans="1:15">
      <c r="A27" s="35">
        <v>22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42095</v>
      </c>
      <c r="K27" s="37">
        <v>42124</v>
      </c>
      <c r="L27" s="130">
        <v>42144</v>
      </c>
      <c r="M27" s="35" t="s">
        <v>133</v>
      </c>
    </row>
    <row r="28" spans="1:15">
      <c r="A28" s="35">
        <v>27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29230</v>
      </c>
      <c r="I28" s="40" t="s">
        <v>70</v>
      </c>
      <c r="J28" s="37">
        <v>42095</v>
      </c>
      <c r="K28" s="37">
        <v>42124</v>
      </c>
      <c r="L28" s="130">
        <v>42151</v>
      </c>
    </row>
    <row r="29" spans="1:15">
      <c r="A29" s="116">
        <v>27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127854</v>
      </c>
      <c r="I29" s="128" t="s">
        <v>70</v>
      </c>
      <c r="J29" s="129">
        <v>42134</v>
      </c>
      <c r="K29" s="129">
        <v>42164</v>
      </c>
      <c r="L29" s="130">
        <v>42151</v>
      </c>
      <c r="M29" s="116" t="s">
        <v>130</v>
      </c>
      <c r="O29" s="131"/>
    </row>
    <row r="30" spans="1:15">
      <c r="A30" s="116">
        <v>29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82543</v>
      </c>
      <c r="I30" s="40" t="s">
        <v>70</v>
      </c>
      <c r="J30" s="35" t="s">
        <v>198</v>
      </c>
      <c r="K30" s="40"/>
      <c r="L30" s="117">
        <v>42153</v>
      </c>
      <c r="M30" s="35" t="s">
        <v>372</v>
      </c>
    </row>
    <row r="31" spans="1:15">
      <c r="B31" s="123"/>
      <c r="C31" s="35" t="s">
        <v>49</v>
      </c>
      <c r="D31" s="116"/>
      <c r="E31" s="116"/>
      <c r="F31" s="116"/>
      <c r="G31" s="116"/>
      <c r="H31" s="39">
        <v>37241140</v>
      </c>
      <c r="I31" s="40" t="s">
        <v>263</v>
      </c>
      <c r="L31" s="130">
        <v>42207</v>
      </c>
      <c r="M31" s="35" t="s">
        <v>638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D31" sqref="D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8554687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47"/>
      <c r="K2" s="347"/>
      <c r="L2" s="221">
        <v>42157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47"/>
      <c r="K3" s="347"/>
      <c r="L3" s="221">
        <v>42157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47"/>
      <c r="K4" s="347"/>
      <c r="L4" s="221">
        <v>42157</v>
      </c>
      <c r="M4" s="116" t="s">
        <v>77</v>
      </c>
      <c r="O4" s="115"/>
    </row>
    <row r="5" spans="1:15" s="114" customFormat="1">
      <c r="A5" s="218">
        <v>1</v>
      </c>
      <c r="B5" s="346"/>
      <c r="C5" s="218"/>
      <c r="D5" s="218" t="s">
        <v>342</v>
      </c>
      <c r="E5" s="218" t="s">
        <v>344</v>
      </c>
      <c r="F5" s="64"/>
      <c r="G5" s="64"/>
      <c r="H5" s="65"/>
      <c r="I5" s="66"/>
      <c r="J5" s="347"/>
      <c r="K5" s="347"/>
      <c r="L5" s="221"/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47"/>
      <c r="K6" s="347"/>
      <c r="L6" s="221">
        <v>42157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42157</v>
      </c>
      <c r="M7" s="116" t="s">
        <v>77</v>
      </c>
      <c r="N7" s="201"/>
      <c r="O7" s="131"/>
    </row>
    <row r="8" spans="1:15">
      <c r="A8" s="35">
        <v>1</v>
      </c>
      <c r="D8" s="35" t="s">
        <v>73</v>
      </c>
      <c r="E8" s="35" t="s">
        <v>421</v>
      </c>
      <c r="I8" s="40"/>
      <c r="L8" s="221"/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42157</v>
      </c>
      <c r="M10" s="35" t="s">
        <v>47</v>
      </c>
    </row>
    <row r="11" spans="1:15">
      <c r="A11" s="35">
        <v>3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58480</v>
      </c>
      <c r="I11" s="40" t="s">
        <v>330</v>
      </c>
      <c r="J11" s="36">
        <v>42111</v>
      </c>
      <c r="K11" s="36">
        <v>42140</v>
      </c>
      <c r="L11" s="130">
        <v>42158</v>
      </c>
    </row>
    <row r="12" spans="1:15">
      <c r="A12" s="35">
        <v>4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373250</v>
      </c>
      <c r="I12" s="40" t="s">
        <v>109</v>
      </c>
      <c r="J12" s="37">
        <v>42119</v>
      </c>
      <c r="K12" s="37">
        <v>42149</v>
      </c>
      <c r="L12" s="130">
        <v>42158</v>
      </c>
    </row>
    <row r="13" spans="1:15">
      <c r="A13" s="35">
        <v>2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26981</v>
      </c>
      <c r="I13" s="40" t="s">
        <v>70</v>
      </c>
      <c r="J13" s="37">
        <v>42141</v>
      </c>
      <c r="K13" s="37">
        <v>42171</v>
      </c>
      <c r="L13" s="130">
        <v>42158</v>
      </c>
      <c r="M13" s="35" t="s">
        <v>118</v>
      </c>
    </row>
    <row r="14" spans="1:15">
      <c r="A14" s="35">
        <v>3</v>
      </c>
      <c r="B14" s="220"/>
      <c r="C14" s="248" t="s">
        <v>538</v>
      </c>
      <c r="D14" s="35" t="s">
        <v>52</v>
      </c>
      <c r="E14" s="116"/>
      <c r="F14" s="333" t="s">
        <v>389</v>
      </c>
      <c r="G14" s="116"/>
      <c r="H14" s="39">
        <v>16180</v>
      </c>
      <c r="I14" s="40" t="s">
        <v>109</v>
      </c>
      <c r="J14" s="37">
        <v>42121</v>
      </c>
      <c r="K14" s="37">
        <v>42151</v>
      </c>
      <c r="L14" s="130">
        <v>42164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173611</v>
      </c>
      <c r="I15" s="40" t="s">
        <v>239</v>
      </c>
      <c r="J15" s="178" t="s">
        <v>146</v>
      </c>
      <c r="K15" s="179">
        <v>42144</v>
      </c>
      <c r="L15" s="130">
        <v>42158</v>
      </c>
    </row>
    <row r="16" spans="1:15">
      <c r="A16" s="35">
        <v>2</v>
      </c>
      <c r="B16" s="202"/>
      <c r="C16" s="35" t="s">
        <v>46</v>
      </c>
      <c r="D16" s="35" t="s">
        <v>52</v>
      </c>
      <c r="E16" s="116" t="s">
        <v>62</v>
      </c>
      <c r="F16" s="116">
        <v>8222304656</v>
      </c>
      <c r="G16" s="116"/>
      <c r="H16" s="39">
        <v>1567793</v>
      </c>
      <c r="I16" s="40" t="s">
        <v>65</v>
      </c>
      <c r="J16" s="37">
        <v>42112</v>
      </c>
      <c r="K16" s="37">
        <v>42141</v>
      </c>
      <c r="L16" s="130">
        <v>42157</v>
      </c>
      <c r="M16" s="35" t="s">
        <v>147</v>
      </c>
    </row>
    <row r="17" spans="1:15">
      <c r="A17" s="125">
        <v>5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460800</v>
      </c>
      <c r="I17" s="126" t="s">
        <v>79</v>
      </c>
      <c r="J17" s="35" t="s">
        <v>217</v>
      </c>
      <c r="K17" s="125"/>
      <c r="L17" s="130">
        <v>42180</v>
      </c>
      <c r="M17" s="125" t="s">
        <v>60</v>
      </c>
    </row>
    <row r="18" spans="1:15">
      <c r="A18" s="35">
        <v>5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61619</v>
      </c>
      <c r="I18" s="40" t="s">
        <v>70</v>
      </c>
      <c r="J18" s="37">
        <v>42145</v>
      </c>
      <c r="K18" s="37">
        <v>42175</v>
      </c>
      <c r="L18" s="130">
        <v>42158</v>
      </c>
      <c r="M18" s="35" t="s">
        <v>416</v>
      </c>
    </row>
    <row r="19" spans="1:15">
      <c r="A19" s="35">
        <v>10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27987</v>
      </c>
      <c r="I19" s="40" t="s">
        <v>70</v>
      </c>
      <c r="J19" s="37">
        <v>42148</v>
      </c>
      <c r="K19" s="37">
        <v>42178</v>
      </c>
      <c r="L19" s="130">
        <v>42158</v>
      </c>
      <c r="M19" s="35" t="s">
        <v>117</v>
      </c>
    </row>
    <row r="20" spans="1:15">
      <c r="A20" s="35">
        <v>16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34701</v>
      </c>
      <c r="I20" s="40" t="s">
        <v>70</v>
      </c>
      <c r="J20" s="37">
        <v>42157</v>
      </c>
      <c r="K20" s="37">
        <v>42186</v>
      </c>
      <c r="L20" s="130">
        <v>42171</v>
      </c>
      <c r="M20" s="35" t="s">
        <v>385</v>
      </c>
    </row>
    <row r="21" spans="1:15">
      <c r="A21" s="212">
        <v>19</v>
      </c>
      <c r="B21" s="202"/>
      <c r="C21" s="248" t="s">
        <v>381</v>
      </c>
      <c r="D21" s="35" t="s">
        <v>52</v>
      </c>
      <c r="F21" s="35">
        <v>332459135</v>
      </c>
      <c r="G21" s="35" t="s">
        <v>363</v>
      </c>
      <c r="H21" s="39">
        <v>63573</v>
      </c>
      <c r="I21" s="40" t="s">
        <v>70</v>
      </c>
      <c r="J21" s="35" t="s">
        <v>198</v>
      </c>
      <c r="K21" s="40"/>
      <c r="L21" s="117">
        <v>42174</v>
      </c>
      <c r="M21" s="35" t="s">
        <v>373</v>
      </c>
    </row>
    <row r="22" spans="1:15">
      <c r="A22" s="212">
        <v>26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10990</v>
      </c>
      <c r="I22" s="40" t="s">
        <v>109</v>
      </c>
      <c r="J22" s="37">
        <v>42138</v>
      </c>
      <c r="K22" s="37">
        <v>42171</v>
      </c>
      <c r="L22" s="130">
        <v>42181</v>
      </c>
    </row>
    <row r="23" spans="1:15">
      <c r="A23" s="35">
        <v>18</v>
      </c>
      <c r="B23" s="202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263900</v>
      </c>
      <c r="I23" s="40" t="s">
        <v>400</v>
      </c>
      <c r="J23" s="37">
        <v>42070</v>
      </c>
      <c r="K23" s="37">
        <v>42129</v>
      </c>
      <c r="L23" s="130">
        <v>42173</v>
      </c>
    </row>
    <row r="24" spans="1:15">
      <c r="A24" s="212">
        <v>20</v>
      </c>
      <c r="B24" s="200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58390</v>
      </c>
      <c r="I24" s="40" t="s">
        <v>400</v>
      </c>
      <c r="J24" s="37">
        <v>42042</v>
      </c>
      <c r="K24" s="37">
        <v>42101</v>
      </c>
      <c r="L24" s="130"/>
    </row>
    <row r="25" spans="1:15">
      <c r="A25" s="35">
        <v>19</v>
      </c>
      <c r="B25" s="202"/>
      <c r="C25" s="35" t="s">
        <v>45</v>
      </c>
      <c r="D25" s="35" t="s">
        <v>52</v>
      </c>
      <c r="E25" s="116" t="s">
        <v>84</v>
      </c>
      <c r="F25" s="116">
        <v>11393388</v>
      </c>
      <c r="G25" s="116"/>
      <c r="H25" s="39">
        <v>483119</v>
      </c>
      <c r="I25" s="40" t="s">
        <v>70</v>
      </c>
      <c r="J25" s="37">
        <v>42150</v>
      </c>
      <c r="K25" s="37">
        <v>42180</v>
      </c>
      <c r="L25" s="130">
        <v>42174</v>
      </c>
      <c r="M25" s="35" t="s">
        <v>369</v>
      </c>
    </row>
    <row r="26" spans="1:15">
      <c r="A26" s="35">
        <v>20</v>
      </c>
      <c r="B26" s="68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/>
      <c r="M26" s="35" t="s">
        <v>350</v>
      </c>
    </row>
    <row r="27" spans="1:15">
      <c r="A27" s="35">
        <v>22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42125</v>
      </c>
      <c r="K27" s="37">
        <v>42155</v>
      </c>
      <c r="L27" s="130">
        <v>42177</v>
      </c>
      <c r="M27" s="35" t="s">
        <v>133</v>
      </c>
    </row>
    <row r="28" spans="1:15">
      <c r="A28" s="35">
        <v>26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30390</v>
      </c>
      <c r="I28" s="40" t="s">
        <v>70</v>
      </c>
      <c r="J28" s="37">
        <v>42125</v>
      </c>
      <c r="K28" s="37">
        <v>42155</v>
      </c>
      <c r="L28" s="130">
        <v>42181</v>
      </c>
    </row>
    <row r="29" spans="1:15">
      <c r="A29" s="116">
        <v>26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127859</v>
      </c>
      <c r="I29" s="128" t="s">
        <v>70</v>
      </c>
      <c r="J29" s="129">
        <v>42165</v>
      </c>
      <c r="K29" s="129">
        <v>42194</v>
      </c>
      <c r="L29" s="130">
        <v>42181</v>
      </c>
      <c r="M29" s="116" t="s">
        <v>130</v>
      </c>
      <c r="O29" s="131"/>
    </row>
    <row r="30" spans="1:15">
      <c r="A30" s="116">
        <v>26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75002</v>
      </c>
      <c r="I30" s="40" t="s">
        <v>70</v>
      </c>
      <c r="J30" s="35" t="s">
        <v>217</v>
      </c>
      <c r="K30" s="40"/>
      <c r="L30" s="117">
        <v>42181</v>
      </c>
      <c r="M30" s="35" t="s">
        <v>372</v>
      </c>
    </row>
    <row r="31" spans="1:15">
      <c r="B31" s="123"/>
      <c r="C31" s="35" t="s">
        <v>49</v>
      </c>
      <c r="D31" s="116"/>
      <c r="E31" s="116"/>
      <c r="F31" s="116"/>
      <c r="G31" s="116"/>
      <c r="H31" s="39">
        <v>37254356</v>
      </c>
      <c r="I31" s="40" t="s">
        <v>263</v>
      </c>
      <c r="L31" s="130">
        <v>42241</v>
      </c>
      <c r="M31" s="35" t="s">
        <v>638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D31" sqref="D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6"/>
      <c r="C2" s="218"/>
      <c r="D2" s="218" t="s">
        <v>341</v>
      </c>
      <c r="E2" s="218" t="s">
        <v>340</v>
      </c>
      <c r="F2" s="64"/>
      <c r="G2" s="64"/>
      <c r="H2" s="65"/>
      <c r="I2" s="66"/>
      <c r="J2" s="349"/>
      <c r="K2" s="349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49"/>
      <c r="K3" s="349"/>
      <c r="L3" s="221">
        <v>42186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49"/>
      <c r="K4" s="349"/>
      <c r="L4" s="221">
        <v>42186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49"/>
      <c r="K5" s="349"/>
      <c r="L5" s="221">
        <v>42186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49"/>
      <c r="K6" s="349"/>
      <c r="L6" s="221">
        <v>42186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42186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42186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42185</v>
      </c>
      <c r="M10" s="35" t="s">
        <v>47</v>
      </c>
    </row>
    <row r="11" spans="1:15">
      <c r="A11" s="35">
        <v>6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57990</v>
      </c>
      <c r="I11" s="40" t="s">
        <v>330</v>
      </c>
      <c r="J11" s="36">
        <v>42140</v>
      </c>
      <c r="K11" s="36">
        <v>42172</v>
      </c>
      <c r="L11" s="130">
        <v>42191</v>
      </c>
    </row>
    <row r="12" spans="1:15">
      <c r="A12" s="35">
        <v>7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359660</v>
      </c>
      <c r="I12" s="40" t="s">
        <v>109</v>
      </c>
      <c r="J12" s="37">
        <v>42149</v>
      </c>
      <c r="K12" s="37">
        <v>42179</v>
      </c>
      <c r="L12" s="130">
        <v>42192</v>
      </c>
    </row>
    <row r="13" spans="1:15">
      <c r="A13" s="35">
        <v>3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27968</v>
      </c>
      <c r="I13" s="40" t="s">
        <v>70</v>
      </c>
      <c r="J13" s="37">
        <v>42172</v>
      </c>
      <c r="K13" s="37">
        <v>42201</v>
      </c>
      <c r="L13" s="130">
        <v>42187</v>
      </c>
      <c r="M13" s="35" t="s">
        <v>118</v>
      </c>
    </row>
    <row r="14" spans="1:15">
      <c r="A14" s="35">
        <v>6</v>
      </c>
      <c r="B14" s="220"/>
      <c r="C14" s="248" t="s">
        <v>538</v>
      </c>
      <c r="D14" s="35" t="s">
        <v>52</v>
      </c>
      <c r="E14" s="116"/>
      <c r="F14" s="333" t="s">
        <v>389</v>
      </c>
      <c r="G14" s="116"/>
      <c r="H14" s="39">
        <v>13410</v>
      </c>
      <c r="I14" s="40" t="s">
        <v>109</v>
      </c>
      <c r="J14" s="37">
        <v>42151</v>
      </c>
      <c r="K14" s="37">
        <v>42181</v>
      </c>
      <c r="L14" s="130">
        <v>42191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533415</v>
      </c>
      <c r="I15" s="40" t="s">
        <v>239</v>
      </c>
      <c r="J15" s="178" t="s">
        <v>146</v>
      </c>
      <c r="K15" s="179">
        <v>42175</v>
      </c>
      <c r="L15" s="130">
        <v>42187</v>
      </c>
    </row>
    <row r="16" spans="1:15">
      <c r="A16" s="35">
        <v>3</v>
      </c>
      <c r="B16" s="202"/>
      <c r="C16" s="35" t="s">
        <v>46</v>
      </c>
      <c r="D16" s="35" t="s">
        <v>52</v>
      </c>
      <c r="E16" s="116" t="s">
        <v>62</v>
      </c>
      <c r="F16" s="116">
        <v>8222304656</v>
      </c>
      <c r="G16" s="116"/>
      <c r="H16" s="39">
        <v>1566953</v>
      </c>
      <c r="I16" s="40" t="s">
        <v>65</v>
      </c>
      <c r="J16" s="37">
        <v>42142</v>
      </c>
      <c r="K16" s="37">
        <v>42172</v>
      </c>
      <c r="L16" s="130">
        <v>42187</v>
      </c>
      <c r="M16" s="35" t="s">
        <v>147</v>
      </c>
    </row>
    <row r="17" spans="1:15">
      <c r="A17" s="125">
        <v>5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460800</v>
      </c>
      <c r="I17" s="126" t="s">
        <v>79</v>
      </c>
      <c r="J17" s="35" t="s">
        <v>222</v>
      </c>
      <c r="K17" s="125"/>
      <c r="L17" s="130">
        <v>42180</v>
      </c>
      <c r="M17" s="125" t="s">
        <v>60</v>
      </c>
    </row>
    <row r="18" spans="1:15">
      <c r="A18" s="35">
        <v>8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61919</v>
      </c>
      <c r="I18" s="40" t="s">
        <v>70</v>
      </c>
      <c r="J18" s="37">
        <v>42176</v>
      </c>
      <c r="K18" s="37">
        <v>42205</v>
      </c>
      <c r="L18" s="130">
        <v>42193</v>
      </c>
      <c r="M18" s="35" t="s">
        <v>416</v>
      </c>
    </row>
    <row r="19" spans="1:15">
      <c r="A19" s="35">
        <v>10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27974</v>
      </c>
      <c r="I19" s="40" t="s">
        <v>70</v>
      </c>
      <c r="J19" s="37">
        <v>42148</v>
      </c>
      <c r="K19" s="37">
        <v>42178</v>
      </c>
      <c r="L19" s="130">
        <v>42195</v>
      </c>
      <c r="M19" s="35" t="s">
        <v>117</v>
      </c>
    </row>
    <row r="20" spans="1:15">
      <c r="A20" s="35">
        <v>15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34402</v>
      </c>
      <c r="I20" s="40" t="s">
        <v>70</v>
      </c>
      <c r="J20" s="37">
        <v>42187</v>
      </c>
      <c r="K20" s="37">
        <v>42217</v>
      </c>
      <c r="L20" s="130">
        <v>42200</v>
      </c>
      <c r="M20" s="35" t="s">
        <v>385</v>
      </c>
    </row>
    <row r="21" spans="1:15">
      <c r="A21" s="212">
        <v>17</v>
      </c>
      <c r="B21" s="202"/>
      <c r="C21" s="248" t="s">
        <v>381</v>
      </c>
      <c r="D21" s="35" t="s">
        <v>52</v>
      </c>
      <c r="F21" s="35">
        <v>332459135</v>
      </c>
      <c r="G21" s="35" t="s">
        <v>363</v>
      </c>
      <c r="H21" s="39">
        <v>64478</v>
      </c>
      <c r="I21" s="40" t="s">
        <v>70</v>
      </c>
      <c r="J21" s="35" t="s">
        <v>217</v>
      </c>
      <c r="K21" s="40"/>
      <c r="L21" s="117">
        <v>42202</v>
      </c>
      <c r="M21" s="35" t="s">
        <v>373</v>
      </c>
    </row>
    <row r="22" spans="1:15">
      <c r="A22" s="212">
        <v>28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7380</v>
      </c>
      <c r="I22" s="40" t="s">
        <v>109</v>
      </c>
      <c r="J22" s="37"/>
      <c r="K22" s="37"/>
      <c r="L22" s="130">
        <v>42212</v>
      </c>
    </row>
    <row r="23" spans="1:15">
      <c r="A23" s="35">
        <v>18</v>
      </c>
      <c r="B23" s="200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263900</v>
      </c>
      <c r="I23" s="40" t="s">
        <v>400</v>
      </c>
      <c r="J23" s="37">
        <v>42070</v>
      </c>
      <c r="K23" s="37">
        <v>42129</v>
      </c>
      <c r="L23" s="130"/>
    </row>
    <row r="24" spans="1:15">
      <c r="A24" s="212">
        <v>27</v>
      </c>
      <c r="B24" s="202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182240</v>
      </c>
      <c r="I24" s="40" t="s">
        <v>400</v>
      </c>
      <c r="J24" s="37">
        <v>42102</v>
      </c>
      <c r="K24" s="37">
        <v>42160</v>
      </c>
      <c r="L24" s="130">
        <v>42212</v>
      </c>
    </row>
    <row r="25" spans="1:15">
      <c r="A25" s="35">
        <v>17</v>
      </c>
      <c r="B25" s="202"/>
      <c r="C25" s="35" t="s">
        <v>45</v>
      </c>
      <c r="D25" s="35" t="s">
        <v>52</v>
      </c>
      <c r="E25" s="116" t="s">
        <v>84</v>
      </c>
      <c r="F25" s="116">
        <v>11393388</v>
      </c>
      <c r="G25" s="116"/>
      <c r="H25" s="39">
        <v>483119</v>
      </c>
      <c r="I25" s="40" t="s">
        <v>70</v>
      </c>
      <c r="J25" s="37">
        <v>42181</v>
      </c>
      <c r="K25" s="37">
        <v>42210</v>
      </c>
      <c r="L25" s="130">
        <v>42202</v>
      </c>
      <c r="M25" s="35" t="s">
        <v>369</v>
      </c>
    </row>
    <row r="26" spans="1:15">
      <c r="A26" s="35">
        <v>20</v>
      </c>
      <c r="B26" s="202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>
        <v>42208</v>
      </c>
      <c r="M26" s="35" t="s">
        <v>350</v>
      </c>
    </row>
    <row r="27" spans="1:15">
      <c r="A27" s="35">
        <v>17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42156</v>
      </c>
      <c r="K27" s="37">
        <v>42185</v>
      </c>
      <c r="L27" s="130">
        <v>42202</v>
      </c>
      <c r="M27" s="35" t="s">
        <v>133</v>
      </c>
    </row>
    <row r="28" spans="1:15">
      <c r="A28" s="35">
        <v>28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30390</v>
      </c>
      <c r="I28" s="40" t="s">
        <v>70</v>
      </c>
      <c r="J28" s="37">
        <v>42156</v>
      </c>
      <c r="K28" s="37">
        <v>42185</v>
      </c>
      <c r="L28" s="130">
        <v>42213</v>
      </c>
    </row>
    <row r="29" spans="1:15">
      <c r="A29" s="116">
        <v>28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127864</v>
      </c>
      <c r="I29" s="128" t="s">
        <v>70</v>
      </c>
      <c r="J29" s="129">
        <v>42195</v>
      </c>
      <c r="K29" s="129">
        <v>42225</v>
      </c>
      <c r="L29" s="130">
        <v>42213</v>
      </c>
      <c r="M29" s="116" t="s">
        <v>130</v>
      </c>
      <c r="O29" s="131"/>
    </row>
    <row r="30" spans="1:15">
      <c r="A30" s="116">
        <v>29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70139</v>
      </c>
      <c r="I30" s="40" t="s">
        <v>70</v>
      </c>
      <c r="J30" s="35" t="s">
        <v>222</v>
      </c>
      <c r="K30" s="40"/>
      <c r="L30" s="117">
        <v>42214</v>
      </c>
      <c r="M30" s="35" t="s">
        <v>372</v>
      </c>
    </row>
    <row r="31" spans="1:15">
      <c r="C31" s="35" t="s">
        <v>49</v>
      </c>
      <c r="D31" s="116"/>
      <c r="E31" s="116"/>
      <c r="F31" s="116"/>
      <c r="G31" s="116"/>
      <c r="H31" s="39">
        <v>5506002</v>
      </c>
      <c r="I31" s="40" t="s">
        <v>263</v>
      </c>
      <c r="L31" s="198"/>
      <c r="M31" s="35" t="s">
        <v>638</v>
      </c>
    </row>
    <row r="32" spans="1:15">
      <c r="E32" s="116"/>
      <c r="F32" s="116"/>
      <c r="G32" s="116"/>
      <c r="I32" s="140"/>
      <c r="L32" s="249"/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>
  <dimension ref="A1:O109"/>
  <sheetViews>
    <sheetView workbookViewId="0">
      <pane ySplit="1" topLeftCell="A2" activePane="bottomLeft" state="frozen"/>
      <selection pane="bottomLeft" activeCell="K30" sqref="K3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6"/>
      <c r="C2" s="218"/>
      <c r="D2" s="218" t="s">
        <v>341</v>
      </c>
      <c r="E2" s="218" t="s">
        <v>340</v>
      </c>
      <c r="F2" s="64"/>
      <c r="G2" s="64"/>
      <c r="H2" s="65"/>
      <c r="I2" s="66"/>
      <c r="J2" s="350"/>
      <c r="K2" s="350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50"/>
      <c r="K3" s="350"/>
      <c r="L3" s="221">
        <v>42217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50"/>
      <c r="K4" s="350"/>
      <c r="L4" s="221">
        <v>42217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50"/>
      <c r="K5" s="350"/>
      <c r="L5" s="221">
        <v>42217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50"/>
      <c r="K6" s="350"/>
      <c r="L6" s="221">
        <v>42217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42217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42217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42214</v>
      </c>
      <c r="M10" s="35" t="s">
        <v>47</v>
      </c>
    </row>
    <row r="11" spans="1:15">
      <c r="A11" s="35">
        <v>5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50220</v>
      </c>
      <c r="I11" s="40" t="s">
        <v>330</v>
      </c>
      <c r="J11" s="36">
        <v>42172</v>
      </c>
      <c r="K11" s="36">
        <v>42202</v>
      </c>
      <c r="L11" s="130">
        <v>42221</v>
      </c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374130</v>
      </c>
      <c r="I12" s="40" t="s">
        <v>109</v>
      </c>
      <c r="J12" s="37">
        <v>42179</v>
      </c>
      <c r="K12" s="37">
        <v>42209</v>
      </c>
      <c r="L12" s="130">
        <v>42221</v>
      </c>
    </row>
    <row r="13" spans="1:15">
      <c r="A13" s="35">
        <v>3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27987</v>
      </c>
      <c r="I13" s="40" t="s">
        <v>70</v>
      </c>
      <c r="J13" s="37">
        <v>42202</v>
      </c>
      <c r="K13" s="37">
        <v>42232</v>
      </c>
      <c r="L13" s="130">
        <v>42219</v>
      </c>
      <c r="M13" s="35" t="s">
        <v>118</v>
      </c>
    </row>
    <row r="14" spans="1:15">
      <c r="A14" s="35">
        <v>4</v>
      </c>
      <c r="B14" s="220"/>
      <c r="C14" s="248" t="s">
        <v>538</v>
      </c>
      <c r="D14" s="35" t="s">
        <v>52</v>
      </c>
      <c r="E14" s="116"/>
      <c r="F14" s="333" t="s">
        <v>389</v>
      </c>
      <c r="G14" s="116"/>
      <c r="H14" s="39">
        <v>18420</v>
      </c>
      <c r="I14" s="40" t="s">
        <v>109</v>
      </c>
      <c r="J14" s="37">
        <v>42181</v>
      </c>
      <c r="K14" s="37">
        <v>42213</v>
      </c>
      <c r="L14" s="130">
        <v>42220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11323</v>
      </c>
      <c r="I15" s="40" t="s">
        <v>239</v>
      </c>
      <c r="J15" s="178" t="s">
        <v>146</v>
      </c>
      <c r="K15" s="179">
        <v>42205</v>
      </c>
      <c r="L15" s="130">
        <v>42221</v>
      </c>
    </row>
    <row r="16" spans="1:15">
      <c r="A16" s="35">
        <v>4</v>
      </c>
      <c r="B16" s="202"/>
      <c r="C16" s="35" t="s">
        <v>46</v>
      </c>
      <c r="D16" s="35" t="s">
        <v>52</v>
      </c>
      <c r="E16" s="116" t="s">
        <v>62</v>
      </c>
      <c r="F16" s="116">
        <v>8222304656</v>
      </c>
      <c r="G16" s="116"/>
      <c r="H16" s="39">
        <v>1568113</v>
      </c>
      <c r="I16" s="40" t="s">
        <v>65</v>
      </c>
      <c r="J16" s="37">
        <v>42173</v>
      </c>
      <c r="K16" s="37">
        <v>42202</v>
      </c>
      <c r="L16" s="130">
        <v>42220</v>
      </c>
      <c r="M16" s="35" t="s">
        <v>147</v>
      </c>
    </row>
    <row r="17" spans="1:15">
      <c r="A17" s="125">
        <v>10</v>
      </c>
      <c r="B17" s="123"/>
      <c r="C17" s="35" t="s">
        <v>53</v>
      </c>
      <c r="D17" s="35" t="s">
        <v>52</v>
      </c>
      <c r="E17" s="116" t="s">
        <v>54</v>
      </c>
      <c r="F17" s="116" t="s">
        <v>114</v>
      </c>
      <c r="G17" s="116"/>
      <c r="H17" s="39">
        <v>595800</v>
      </c>
      <c r="I17" s="126" t="s">
        <v>79</v>
      </c>
      <c r="J17" s="35" t="s">
        <v>241</v>
      </c>
      <c r="K17" s="125"/>
      <c r="L17" s="130">
        <v>42244</v>
      </c>
      <c r="M17" s="125" t="s">
        <v>60</v>
      </c>
    </row>
    <row r="18" spans="1:15">
      <c r="A18" s="35">
        <v>6</v>
      </c>
      <c r="B18" s="123"/>
      <c r="C18" s="35" t="s">
        <v>45</v>
      </c>
      <c r="D18" s="35" t="s">
        <v>52</v>
      </c>
      <c r="E18" s="116" t="s">
        <v>82</v>
      </c>
      <c r="F18" s="116">
        <v>24165511</v>
      </c>
      <c r="G18" s="116">
        <v>3202339219</v>
      </c>
      <c r="H18" s="39">
        <v>61219</v>
      </c>
      <c r="I18" s="40" t="s">
        <v>70</v>
      </c>
      <c r="J18" s="37">
        <v>42206</v>
      </c>
      <c r="K18" s="37">
        <v>42236</v>
      </c>
      <c r="L18" s="130">
        <v>42224</v>
      </c>
      <c r="M18" s="35" t="s">
        <v>416</v>
      </c>
    </row>
    <row r="19" spans="1:15">
      <c r="A19" s="35">
        <v>11</v>
      </c>
      <c r="B19" s="123"/>
      <c r="C19" s="35" t="s">
        <v>45</v>
      </c>
      <c r="D19" s="35" t="s">
        <v>52</v>
      </c>
      <c r="E19" s="116" t="s">
        <v>82</v>
      </c>
      <c r="F19" s="116">
        <v>11648673</v>
      </c>
      <c r="G19" s="116">
        <v>3182853603</v>
      </c>
      <c r="H19" s="39">
        <v>26961</v>
      </c>
      <c r="I19" s="40" t="s">
        <v>70</v>
      </c>
      <c r="J19" s="37">
        <v>42209</v>
      </c>
      <c r="K19" s="37">
        <v>42239</v>
      </c>
      <c r="L19" s="130">
        <v>42228</v>
      </c>
      <c r="M19" s="35" t="s">
        <v>117</v>
      </c>
    </row>
    <row r="20" spans="1:15">
      <c r="A20" s="35">
        <v>14</v>
      </c>
      <c r="B20" s="202"/>
      <c r="C20" s="35" t="s">
        <v>45</v>
      </c>
      <c r="D20" s="35" t="s">
        <v>52</v>
      </c>
      <c r="E20" s="116" t="s">
        <v>235</v>
      </c>
      <c r="F20" s="116">
        <v>41362146</v>
      </c>
      <c r="G20" s="116"/>
      <c r="H20" s="39">
        <v>34701</v>
      </c>
      <c r="I20" s="40" t="s">
        <v>70</v>
      </c>
      <c r="J20" s="37">
        <v>42218</v>
      </c>
      <c r="K20" s="37">
        <v>42248</v>
      </c>
      <c r="L20" s="130">
        <v>42230</v>
      </c>
      <c r="M20" s="35" t="s">
        <v>385</v>
      </c>
    </row>
    <row r="21" spans="1:15">
      <c r="A21" s="212">
        <v>21</v>
      </c>
      <c r="B21" s="202"/>
      <c r="C21" s="248" t="s">
        <v>381</v>
      </c>
      <c r="D21" s="35" t="s">
        <v>52</v>
      </c>
      <c r="F21" s="35">
        <v>332459135</v>
      </c>
      <c r="G21" s="35" t="s">
        <v>363</v>
      </c>
      <c r="H21" s="39">
        <v>62246</v>
      </c>
      <c r="I21" s="40" t="s">
        <v>70</v>
      </c>
      <c r="J21" s="35" t="s">
        <v>222</v>
      </c>
      <c r="K21" s="40"/>
      <c r="L21" s="117">
        <v>42237</v>
      </c>
      <c r="M21" s="35" t="s">
        <v>373</v>
      </c>
    </row>
    <row r="22" spans="1:15">
      <c r="A22" s="212">
        <v>27</v>
      </c>
      <c r="B22" s="123"/>
      <c r="C22" s="248" t="s">
        <v>370</v>
      </c>
      <c r="D22" s="35" t="s">
        <v>52</v>
      </c>
      <c r="E22" s="116"/>
      <c r="F22" s="243" t="s">
        <v>371</v>
      </c>
      <c r="G22" s="116"/>
      <c r="H22" s="39">
        <v>7270</v>
      </c>
      <c r="I22" s="40" t="s">
        <v>109</v>
      </c>
      <c r="J22" s="37">
        <v>42200</v>
      </c>
      <c r="K22" s="37">
        <v>42230</v>
      </c>
      <c r="L22" s="130">
        <v>42243</v>
      </c>
    </row>
    <row r="23" spans="1:15">
      <c r="A23" s="35">
        <v>19</v>
      </c>
      <c r="B23" s="202"/>
      <c r="C23" s="35" t="s">
        <v>45</v>
      </c>
      <c r="D23" s="35" t="s">
        <v>52</v>
      </c>
      <c r="E23" s="116" t="s">
        <v>88</v>
      </c>
      <c r="F23" s="116">
        <v>10004979</v>
      </c>
      <c r="G23" s="116"/>
      <c r="H23" s="39">
        <v>264640</v>
      </c>
      <c r="I23" s="40" t="s">
        <v>400</v>
      </c>
      <c r="J23" s="37">
        <v>42130</v>
      </c>
      <c r="K23" s="37">
        <v>42188</v>
      </c>
      <c r="L23" s="130">
        <v>42235</v>
      </c>
    </row>
    <row r="24" spans="1:15">
      <c r="A24" s="212">
        <v>27</v>
      </c>
      <c r="B24" s="200"/>
      <c r="C24" s="248" t="s">
        <v>370</v>
      </c>
      <c r="D24" s="35" t="s">
        <v>52</v>
      </c>
      <c r="E24" s="116" t="s">
        <v>88</v>
      </c>
      <c r="F24" s="116">
        <v>10001727</v>
      </c>
      <c r="G24" s="116"/>
      <c r="H24" s="39">
        <v>182240</v>
      </c>
      <c r="I24" s="40" t="s">
        <v>400</v>
      </c>
      <c r="J24" s="37">
        <v>42102</v>
      </c>
      <c r="K24" s="37">
        <v>42160</v>
      </c>
      <c r="L24" s="130"/>
    </row>
    <row r="25" spans="1:15">
      <c r="A25" s="35">
        <v>19</v>
      </c>
      <c r="B25" s="202"/>
      <c r="C25" s="35" t="s">
        <v>45</v>
      </c>
      <c r="D25" s="35" t="s">
        <v>52</v>
      </c>
      <c r="E25" s="116" t="s">
        <v>84</v>
      </c>
      <c r="F25" s="116">
        <v>11393388</v>
      </c>
      <c r="G25" s="116"/>
      <c r="H25" s="39">
        <v>483119</v>
      </c>
      <c r="I25" s="40" t="s">
        <v>70</v>
      </c>
      <c r="J25" s="37">
        <v>42211</v>
      </c>
      <c r="K25" s="37">
        <v>42241</v>
      </c>
      <c r="L25" s="130">
        <v>42235</v>
      </c>
      <c r="M25" s="35" t="s">
        <v>369</v>
      </c>
    </row>
    <row r="26" spans="1:15">
      <c r="A26" s="35">
        <v>20</v>
      </c>
      <c r="B26" s="202"/>
      <c r="D26" s="35" t="s">
        <v>348</v>
      </c>
      <c r="E26" s="116" t="s">
        <v>349</v>
      </c>
      <c r="F26" s="136"/>
      <c r="G26" s="136"/>
      <c r="I26" s="40"/>
      <c r="J26" s="37"/>
      <c r="K26" s="37"/>
      <c r="L26" s="130">
        <v>42236</v>
      </c>
      <c r="M26" s="35" t="s">
        <v>350</v>
      </c>
    </row>
    <row r="27" spans="1:15">
      <c r="A27" s="35">
        <v>19</v>
      </c>
      <c r="B27" s="202"/>
      <c r="C27" s="35" t="s">
        <v>45</v>
      </c>
      <c r="D27" s="35" t="s">
        <v>52</v>
      </c>
      <c r="E27" s="116" t="s">
        <v>84</v>
      </c>
      <c r="F27" s="116" t="s">
        <v>131</v>
      </c>
      <c r="G27" s="116" t="s">
        <v>132</v>
      </c>
      <c r="H27" s="39">
        <v>490428</v>
      </c>
      <c r="I27" s="40" t="s">
        <v>70</v>
      </c>
      <c r="J27" s="37">
        <v>42186</v>
      </c>
      <c r="K27" s="37">
        <v>42216</v>
      </c>
      <c r="L27" s="130">
        <v>42235</v>
      </c>
      <c r="M27" s="35" t="s">
        <v>133</v>
      </c>
    </row>
    <row r="28" spans="1:15">
      <c r="A28" s="35">
        <v>27</v>
      </c>
      <c r="B28" s="202"/>
      <c r="C28" s="35" t="s">
        <v>45</v>
      </c>
      <c r="D28" s="35" t="s">
        <v>52</v>
      </c>
      <c r="E28" s="116" t="s">
        <v>69</v>
      </c>
      <c r="F28" s="116">
        <v>1321278</v>
      </c>
      <c r="G28" s="116">
        <v>2112433</v>
      </c>
      <c r="H28" s="39">
        <v>30390</v>
      </c>
      <c r="I28" s="40" t="s">
        <v>70</v>
      </c>
      <c r="J28" s="37">
        <v>42186</v>
      </c>
      <c r="K28" s="37">
        <v>42216</v>
      </c>
      <c r="L28" s="130">
        <v>42243</v>
      </c>
    </row>
    <row r="29" spans="1:15">
      <c r="A29" s="116">
        <v>27</v>
      </c>
      <c r="B29" s="202"/>
      <c r="C29" s="35" t="s">
        <v>45</v>
      </c>
      <c r="D29" s="116" t="s">
        <v>52</v>
      </c>
      <c r="E29" s="116" t="s">
        <v>82</v>
      </c>
      <c r="F29" s="116">
        <v>16216790</v>
      </c>
      <c r="G29" s="116">
        <v>3138933417</v>
      </c>
      <c r="H29" s="127">
        <v>127869</v>
      </c>
      <c r="I29" s="128" t="s">
        <v>70</v>
      </c>
      <c r="J29" s="129">
        <v>42226</v>
      </c>
      <c r="K29" s="129">
        <v>42256</v>
      </c>
      <c r="L29" s="130">
        <v>42243</v>
      </c>
      <c r="M29" s="116" t="s">
        <v>130</v>
      </c>
      <c r="O29" s="131"/>
    </row>
    <row r="30" spans="1:15">
      <c r="A30" s="116">
        <v>28</v>
      </c>
      <c r="B30" s="123"/>
      <c r="C30" s="35" t="s">
        <v>382</v>
      </c>
      <c r="D30" s="35" t="s">
        <v>52</v>
      </c>
      <c r="F30" s="35">
        <v>600406244</v>
      </c>
      <c r="G30" s="35">
        <v>5476324</v>
      </c>
      <c r="H30" s="39">
        <v>68764</v>
      </c>
      <c r="I30" s="40" t="s">
        <v>70</v>
      </c>
      <c r="J30" s="35" t="s">
        <v>241</v>
      </c>
      <c r="K30" s="40"/>
      <c r="L30" s="117">
        <v>42244</v>
      </c>
      <c r="M30" s="35" t="s">
        <v>372</v>
      </c>
    </row>
    <row r="31" spans="1:15">
      <c r="C31" s="35" t="s">
        <v>49</v>
      </c>
      <c r="D31" s="116"/>
      <c r="E31" s="116"/>
      <c r="F31" s="116"/>
      <c r="G31" s="116"/>
      <c r="H31" s="39">
        <v>5506002</v>
      </c>
      <c r="I31" s="40" t="s">
        <v>263</v>
      </c>
      <c r="L31" s="198"/>
      <c r="M31" s="35" t="s">
        <v>638</v>
      </c>
    </row>
    <row r="32" spans="1:15">
      <c r="A32" s="35">
        <v>31</v>
      </c>
      <c r="B32" s="123"/>
      <c r="E32" s="116" t="s">
        <v>637</v>
      </c>
      <c r="F32" s="116">
        <v>13111</v>
      </c>
      <c r="G32" s="116"/>
      <c r="H32" s="39">
        <v>218000</v>
      </c>
      <c r="I32" s="140"/>
      <c r="J32" s="35" t="s">
        <v>241</v>
      </c>
      <c r="L32" s="249">
        <v>42242</v>
      </c>
    </row>
    <row r="33" spans="1:15">
      <c r="E33" s="116"/>
      <c r="F33" s="116"/>
      <c r="G33" s="116"/>
      <c r="I33" s="140"/>
      <c r="L33" s="249"/>
    </row>
    <row r="34" spans="1:15">
      <c r="C34" s="35" t="s">
        <v>370</v>
      </c>
      <c r="E34" s="116" t="s">
        <v>374</v>
      </c>
      <c r="F34" s="116"/>
      <c r="G34" s="116"/>
    </row>
    <row r="35" spans="1:15">
      <c r="E35" s="116"/>
      <c r="F35" s="116"/>
      <c r="G35" s="116"/>
    </row>
    <row r="36" spans="1:15">
      <c r="E36" s="116"/>
      <c r="F36" s="116"/>
      <c r="G36" s="116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  <row r="109" spans="1:15" s="39" customFormat="1">
      <c r="A109" s="35"/>
      <c r="B109" s="116"/>
      <c r="C109" s="35"/>
      <c r="D109" s="35"/>
      <c r="E109" s="116"/>
      <c r="F109" s="116"/>
      <c r="G109" s="116"/>
      <c r="I109" s="35"/>
      <c r="J109" s="35"/>
      <c r="K109" s="35"/>
      <c r="L109" s="35"/>
      <c r="M109" s="35"/>
      <c r="N109" s="42"/>
      <c r="O10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>
  <dimension ref="A1:O108"/>
  <sheetViews>
    <sheetView workbookViewId="0">
      <pane ySplit="1" topLeftCell="A2" activePane="bottomLeft" state="frozen"/>
      <selection pane="bottomLeft" activeCell="B27" sqref="B27:B2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6"/>
      <c r="C2" s="218"/>
      <c r="D2" s="218" t="s">
        <v>341</v>
      </c>
      <c r="E2" s="218" t="s">
        <v>340</v>
      </c>
      <c r="F2" s="64"/>
      <c r="G2" s="64"/>
      <c r="H2" s="65"/>
      <c r="I2" s="66"/>
      <c r="J2" s="351"/>
      <c r="K2" s="351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51"/>
      <c r="K3" s="351"/>
      <c r="L3" s="221">
        <v>42250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51"/>
      <c r="K4" s="351"/>
      <c r="L4" s="221">
        <v>42250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51"/>
      <c r="K5" s="351"/>
      <c r="L5" s="221">
        <v>42250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74</v>
      </c>
      <c r="F6" s="64"/>
      <c r="G6" s="64"/>
      <c r="H6" s="65"/>
      <c r="I6" s="66"/>
      <c r="J6" s="351"/>
      <c r="K6" s="351"/>
      <c r="L6" s="221">
        <v>42250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42250</v>
      </c>
      <c r="M7" s="116" t="s">
        <v>77</v>
      </c>
      <c r="N7" s="201"/>
      <c r="O7" s="131"/>
    </row>
    <row r="8" spans="1:15">
      <c r="A8" s="35">
        <v>1</v>
      </c>
      <c r="B8" s="123"/>
      <c r="D8" s="35" t="s">
        <v>73</v>
      </c>
      <c r="E8" s="35" t="s">
        <v>421</v>
      </c>
      <c r="I8" s="40"/>
      <c r="L8" s="221">
        <v>42250</v>
      </c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42250</v>
      </c>
      <c r="M10" s="35" t="s">
        <v>47</v>
      </c>
    </row>
    <row r="11" spans="1:15">
      <c r="A11" s="35">
        <v>3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56470</v>
      </c>
      <c r="I11" s="40" t="s">
        <v>330</v>
      </c>
      <c r="J11" s="36">
        <v>42202</v>
      </c>
      <c r="K11" s="36">
        <v>42234</v>
      </c>
      <c r="L11" s="130">
        <v>42250</v>
      </c>
    </row>
    <row r="12" spans="1:15">
      <c r="A12" s="35">
        <v>4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406570</v>
      </c>
      <c r="I12" s="40" t="s">
        <v>109</v>
      </c>
      <c r="J12" s="37">
        <v>42209</v>
      </c>
      <c r="K12" s="37">
        <v>42241</v>
      </c>
      <c r="L12" s="130">
        <v>42250</v>
      </c>
    </row>
    <row r="13" spans="1:15">
      <c r="A13" s="35">
        <v>2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26974</v>
      </c>
      <c r="I13" s="40" t="s">
        <v>70</v>
      </c>
      <c r="J13" s="37">
        <v>42233</v>
      </c>
      <c r="K13" s="37">
        <v>42263</v>
      </c>
      <c r="L13" s="130">
        <v>42250</v>
      </c>
      <c r="M13" s="35" t="s">
        <v>118</v>
      </c>
    </row>
    <row r="14" spans="1:15">
      <c r="A14" s="35">
        <v>3</v>
      </c>
      <c r="B14" s="220"/>
      <c r="C14" s="248" t="s">
        <v>538</v>
      </c>
      <c r="D14" s="35" t="s">
        <v>52</v>
      </c>
      <c r="E14" s="116"/>
      <c r="F14" s="333" t="s">
        <v>389</v>
      </c>
      <c r="G14" s="116"/>
      <c r="H14" s="39">
        <v>13640</v>
      </c>
      <c r="I14" s="40" t="s">
        <v>109</v>
      </c>
      <c r="J14" s="37">
        <v>42213</v>
      </c>
      <c r="K14" s="37">
        <v>42243</v>
      </c>
      <c r="L14" s="130">
        <v>42250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308710</v>
      </c>
      <c r="I15" s="40" t="s">
        <v>239</v>
      </c>
      <c r="J15" s="178" t="s">
        <v>146</v>
      </c>
      <c r="K15" s="179">
        <v>42236</v>
      </c>
      <c r="L15" s="130">
        <v>42251</v>
      </c>
    </row>
    <row r="16" spans="1:15">
      <c r="A16" s="125">
        <v>7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775800</v>
      </c>
      <c r="I16" s="126" t="s">
        <v>79</v>
      </c>
      <c r="J16" s="35" t="s">
        <v>257</v>
      </c>
      <c r="K16" s="125"/>
      <c r="L16" s="130">
        <v>42254</v>
      </c>
      <c r="M16" s="125" t="s">
        <v>60</v>
      </c>
    </row>
    <row r="17" spans="1:15">
      <c r="A17" s="35">
        <v>7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61600</v>
      </c>
      <c r="I17" s="40" t="s">
        <v>70</v>
      </c>
      <c r="J17" s="37">
        <v>42237</v>
      </c>
      <c r="K17" s="37">
        <v>42267</v>
      </c>
      <c r="L17" s="130">
        <v>42254</v>
      </c>
      <c r="M17" s="35" t="s">
        <v>416</v>
      </c>
    </row>
    <row r="18" spans="1:15">
      <c r="A18" s="35">
        <v>9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26948</v>
      </c>
      <c r="I18" s="40" t="s">
        <v>70</v>
      </c>
      <c r="J18" s="37">
        <v>42240</v>
      </c>
      <c r="K18" s="37">
        <v>42270</v>
      </c>
      <c r="L18" s="130">
        <v>42257</v>
      </c>
      <c r="M18" s="35" t="s">
        <v>117</v>
      </c>
    </row>
    <row r="19" spans="1:15">
      <c r="A19" s="35">
        <v>15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34701</v>
      </c>
      <c r="I19" s="40" t="s">
        <v>70</v>
      </c>
      <c r="J19" s="37">
        <v>42249</v>
      </c>
      <c r="K19" s="37">
        <v>42278</v>
      </c>
      <c r="L19" s="130">
        <v>42262</v>
      </c>
      <c r="M19" s="35" t="s">
        <v>385</v>
      </c>
    </row>
    <row r="20" spans="1:15">
      <c r="A20" s="212">
        <v>18</v>
      </c>
      <c r="B20" s="202"/>
      <c r="C20" s="248" t="s">
        <v>381</v>
      </c>
      <c r="D20" s="35" t="s">
        <v>52</v>
      </c>
      <c r="F20" s="35">
        <v>332459135</v>
      </c>
      <c r="G20" s="35" t="s">
        <v>363</v>
      </c>
      <c r="H20" s="39">
        <v>63014</v>
      </c>
      <c r="I20" s="40" t="s">
        <v>70</v>
      </c>
      <c r="J20" s="35" t="s">
        <v>241</v>
      </c>
      <c r="K20" s="40"/>
      <c r="L20" s="117">
        <v>42265</v>
      </c>
      <c r="M20" s="35" t="s">
        <v>373</v>
      </c>
    </row>
    <row r="21" spans="1:15">
      <c r="A21" s="212">
        <v>24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7850</v>
      </c>
      <c r="I21" s="40" t="s">
        <v>109</v>
      </c>
      <c r="J21" s="37">
        <v>42230</v>
      </c>
      <c r="K21" s="37">
        <v>42261</v>
      </c>
      <c r="L21" s="130">
        <v>42270</v>
      </c>
    </row>
    <row r="22" spans="1:15">
      <c r="A22" s="35">
        <v>19</v>
      </c>
      <c r="B22" s="200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264640</v>
      </c>
      <c r="I22" s="40" t="s">
        <v>400</v>
      </c>
      <c r="J22" s="37">
        <v>42130</v>
      </c>
      <c r="K22" s="37">
        <v>42188</v>
      </c>
      <c r="L22" s="130"/>
    </row>
    <row r="23" spans="1:15">
      <c r="A23" s="212">
        <v>17</v>
      </c>
      <c r="B23" s="202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24897</v>
      </c>
      <c r="I23" s="40" t="s">
        <v>400</v>
      </c>
      <c r="J23" s="37">
        <v>42162</v>
      </c>
      <c r="K23" s="37">
        <v>42222</v>
      </c>
      <c r="L23" s="130">
        <v>42270</v>
      </c>
    </row>
    <row r="24" spans="1:15">
      <c r="A24" s="35">
        <v>17</v>
      </c>
      <c r="B24" s="202"/>
      <c r="C24" s="35" t="s">
        <v>45</v>
      </c>
      <c r="D24" s="35" t="s">
        <v>52</v>
      </c>
      <c r="E24" s="116" t="s">
        <v>84</v>
      </c>
      <c r="F24" s="116">
        <v>11393388</v>
      </c>
      <c r="G24" s="116"/>
      <c r="H24" s="39">
        <v>483119</v>
      </c>
      <c r="I24" s="40" t="s">
        <v>70</v>
      </c>
      <c r="J24" s="37">
        <v>42242</v>
      </c>
      <c r="K24" s="37">
        <v>42272</v>
      </c>
      <c r="L24" s="130">
        <v>42265</v>
      </c>
      <c r="M24" s="35" t="s">
        <v>369</v>
      </c>
    </row>
    <row r="25" spans="1:15">
      <c r="A25" s="35">
        <v>18</v>
      </c>
      <c r="B25" s="202"/>
      <c r="C25" s="35" t="s">
        <v>45</v>
      </c>
      <c r="D25" s="35" t="s">
        <v>52</v>
      </c>
      <c r="E25" s="116" t="s">
        <v>84</v>
      </c>
      <c r="F25" s="116" t="s">
        <v>131</v>
      </c>
      <c r="G25" s="116" t="s">
        <v>132</v>
      </c>
      <c r="H25" s="39">
        <v>490428</v>
      </c>
      <c r="I25" s="40" t="s">
        <v>70</v>
      </c>
      <c r="J25" s="37">
        <v>42217</v>
      </c>
      <c r="K25" s="37">
        <v>42247</v>
      </c>
      <c r="L25" s="130">
        <v>42265</v>
      </c>
      <c r="M25" s="35" t="s">
        <v>133</v>
      </c>
    </row>
    <row r="26" spans="1:15">
      <c r="A26" s="35">
        <v>28</v>
      </c>
      <c r="B26" s="202"/>
      <c r="C26" s="35" t="s">
        <v>45</v>
      </c>
      <c r="D26" s="35" t="s">
        <v>52</v>
      </c>
      <c r="E26" s="116" t="s">
        <v>69</v>
      </c>
      <c r="F26" s="116">
        <v>1321278</v>
      </c>
      <c r="G26" s="116">
        <v>2112433</v>
      </c>
      <c r="H26" s="39">
        <v>30390</v>
      </c>
      <c r="I26" s="40" t="s">
        <v>70</v>
      </c>
      <c r="J26" s="37">
        <v>42217</v>
      </c>
      <c r="K26" s="37">
        <v>42247</v>
      </c>
      <c r="L26" s="130">
        <v>42270</v>
      </c>
    </row>
    <row r="27" spans="1:15">
      <c r="A27" s="116">
        <v>25</v>
      </c>
      <c r="B27" s="202"/>
      <c r="C27" s="35" t="s">
        <v>45</v>
      </c>
      <c r="D27" s="116" t="s">
        <v>52</v>
      </c>
      <c r="E27" s="116" t="s">
        <v>82</v>
      </c>
      <c r="F27" s="116">
        <v>16216790</v>
      </c>
      <c r="G27" s="116">
        <v>3138933417</v>
      </c>
      <c r="H27" s="127">
        <v>127874</v>
      </c>
      <c r="I27" s="128" t="s">
        <v>70</v>
      </c>
      <c r="J27" s="129">
        <v>42257</v>
      </c>
      <c r="K27" s="129">
        <v>42286</v>
      </c>
      <c r="L27" s="130">
        <v>42270</v>
      </c>
      <c r="M27" s="116" t="s">
        <v>130</v>
      </c>
      <c r="O27" s="131"/>
    </row>
    <row r="28" spans="1:15">
      <c r="A28" s="116">
        <v>25</v>
      </c>
      <c r="B28" s="123"/>
      <c r="C28" s="35" t="s">
        <v>382</v>
      </c>
      <c r="D28" s="35" t="s">
        <v>52</v>
      </c>
      <c r="F28" s="35">
        <v>600406244</v>
      </c>
      <c r="G28" s="35">
        <v>5476324</v>
      </c>
      <c r="H28" s="39">
        <v>70158</v>
      </c>
      <c r="I28" s="40" t="s">
        <v>70</v>
      </c>
      <c r="J28" s="35" t="s">
        <v>257</v>
      </c>
      <c r="K28" s="40"/>
      <c r="L28" s="130">
        <v>42270</v>
      </c>
      <c r="M28" s="35" t="s">
        <v>372</v>
      </c>
    </row>
    <row r="29" spans="1:15">
      <c r="C29" s="35" t="s">
        <v>49</v>
      </c>
      <c r="D29" s="116"/>
      <c r="E29" s="116"/>
      <c r="F29" s="116"/>
      <c r="G29" s="116"/>
      <c r="H29" s="39">
        <v>5506002</v>
      </c>
      <c r="I29" s="40" t="s">
        <v>263</v>
      </c>
      <c r="L29" s="198"/>
      <c r="M29" s="35" t="s">
        <v>638</v>
      </c>
    </row>
    <row r="30" spans="1:15">
      <c r="E30" s="116"/>
      <c r="F30" s="116"/>
      <c r="G30" s="116"/>
      <c r="I30" s="140"/>
      <c r="L30" s="249"/>
    </row>
    <row r="31" spans="1:15">
      <c r="A31" s="35">
        <v>31</v>
      </c>
      <c r="B31" s="123"/>
      <c r="E31" s="116" t="s">
        <v>637</v>
      </c>
      <c r="F31" s="116">
        <v>13111</v>
      </c>
      <c r="G31" s="116"/>
      <c r="I31" s="140"/>
      <c r="J31" s="35" t="s">
        <v>257</v>
      </c>
      <c r="L31" s="249">
        <v>42261</v>
      </c>
    </row>
    <row r="32" spans="1:15">
      <c r="E32" s="116"/>
      <c r="F32" s="116"/>
      <c r="G32" s="116"/>
      <c r="I32" s="140"/>
      <c r="L32" s="249"/>
    </row>
    <row r="33" spans="1:15">
      <c r="C33" s="35" t="s">
        <v>370</v>
      </c>
      <c r="E33" s="116" t="s">
        <v>374</v>
      </c>
      <c r="F33" s="116"/>
      <c r="G33" s="116"/>
    </row>
    <row r="34" spans="1:15">
      <c r="E34" s="116"/>
      <c r="F34" s="116"/>
      <c r="G34" s="116"/>
    </row>
    <row r="35" spans="1:15">
      <c r="E35" s="116"/>
      <c r="F35" s="116"/>
      <c r="G35" s="116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>
  <dimension ref="A1:O108"/>
  <sheetViews>
    <sheetView workbookViewId="0">
      <pane ySplit="1" topLeftCell="A2" activePane="bottomLeft" state="frozen"/>
      <selection pane="bottomLeft" activeCell="F32" sqref="F3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53"/>
      <c r="K2" s="353"/>
      <c r="L2" s="221">
        <v>42282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53"/>
      <c r="K3" s="353"/>
      <c r="L3" s="221">
        <v>42282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53"/>
      <c r="K4" s="353"/>
      <c r="L4" s="221">
        <v>42282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53"/>
      <c r="K5" s="353"/>
      <c r="L5" s="221">
        <v>42282</v>
      </c>
      <c r="M5" s="116" t="s">
        <v>77</v>
      </c>
      <c r="O5" s="115"/>
    </row>
    <row r="6" spans="1:15" s="114" customFormat="1">
      <c r="A6" s="218">
        <v>1</v>
      </c>
      <c r="B6" s="345"/>
      <c r="C6" s="218"/>
      <c r="D6" s="218" t="s">
        <v>342</v>
      </c>
      <c r="E6" s="218" t="s">
        <v>74</v>
      </c>
      <c r="F6" s="64"/>
      <c r="G6" s="64"/>
      <c r="H6" s="65"/>
      <c r="I6" s="66"/>
      <c r="J6" s="353"/>
      <c r="K6" s="353"/>
      <c r="L6" s="221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42282</v>
      </c>
      <c r="M7" s="116" t="s">
        <v>77</v>
      </c>
      <c r="N7" s="201"/>
      <c r="O7" s="131"/>
    </row>
    <row r="8" spans="1:15">
      <c r="A8" s="35">
        <v>1</v>
      </c>
      <c r="D8" s="35" t="s">
        <v>73</v>
      </c>
      <c r="E8" s="35" t="s">
        <v>421</v>
      </c>
      <c r="I8" s="40"/>
      <c r="L8" s="221"/>
      <c r="M8" s="35" t="s">
        <v>77</v>
      </c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42275</v>
      </c>
      <c r="M10" s="35" t="s">
        <v>47</v>
      </c>
    </row>
    <row r="11" spans="1:15">
      <c r="A11" s="35">
        <v>3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56470</v>
      </c>
      <c r="I11" s="40" t="s">
        <v>330</v>
      </c>
      <c r="J11" s="36">
        <v>42202</v>
      </c>
      <c r="K11" s="36">
        <v>42234</v>
      </c>
      <c r="L11" s="130">
        <v>42270</v>
      </c>
    </row>
    <row r="12" spans="1:15">
      <c r="A12" s="35">
        <v>2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378860</v>
      </c>
      <c r="I12" s="40" t="s">
        <v>109</v>
      </c>
      <c r="J12" s="37">
        <v>42241</v>
      </c>
      <c r="K12" s="37">
        <v>42269</v>
      </c>
      <c r="L12" s="130">
        <v>42278</v>
      </c>
    </row>
    <row r="13" spans="1:15">
      <c r="A13" s="35">
        <v>2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26961</v>
      </c>
      <c r="I13" s="40" t="s">
        <v>70</v>
      </c>
      <c r="J13" s="37">
        <v>42264</v>
      </c>
      <c r="K13" s="37">
        <v>42293</v>
      </c>
      <c r="L13" s="130">
        <v>42278</v>
      </c>
      <c r="M13" s="35" t="s">
        <v>118</v>
      </c>
    </row>
    <row r="14" spans="1:15">
      <c r="A14" s="35">
        <v>5</v>
      </c>
      <c r="B14" s="220"/>
      <c r="C14" s="248" t="s">
        <v>538</v>
      </c>
      <c r="D14" s="35" t="s">
        <v>52</v>
      </c>
      <c r="E14" s="116"/>
      <c r="F14" s="333" t="s">
        <v>389</v>
      </c>
      <c r="G14" s="116"/>
      <c r="H14" s="39">
        <v>20200</v>
      </c>
      <c r="I14" s="40" t="s">
        <v>109</v>
      </c>
      <c r="J14" s="37">
        <v>42243</v>
      </c>
      <c r="K14" s="37">
        <v>42275</v>
      </c>
      <c r="L14" s="130">
        <v>42278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412047</v>
      </c>
      <c r="I15" s="40" t="s">
        <v>239</v>
      </c>
      <c r="J15" s="178" t="s">
        <v>146</v>
      </c>
      <c r="K15" s="179">
        <v>42267</v>
      </c>
      <c r="L15" s="130">
        <v>42282</v>
      </c>
    </row>
    <row r="16" spans="1:15">
      <c r="A16" s="125">
        <v>7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575800</v>
      </c>
      <c r="I16" s="126" t="s">
        <v>79</v>
      </c>
      <c r="J16" s="35" t="s">
        <v>273</v>
      </c>
      <c r="K16" s="125"/>
      <c r="L16" s="130">
        <v>42283</v>
      </c>
      <c r="M16" s="125" t="s">
        <v>60</v>
      </c>
    </row>
    <row r="17" spans="1:15">
      <c r="A17" s="35">
        <v>7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61901</v>
      </c>
      <c r="I17" s="40" t="s">
        <v>70</v>
      </c>
      <c r="J17" s="37">
        <v>42268</v>
      </c>
      <c r="K17" s="37">
        <v>42297</v>
      </c>
      <c r="L17" s="130">
        <v>42283</v>
      </c>
      <c r="M17" s="35" t="s">
        <v>416</v>
      </c>
    </row>
    <row r="18" spans="1:15">
      <c r="A18" s="35">
        <v>9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26935</v>
      </c>
      <c r="I18" s="40" t="s">
        <v>70</v>
      </c>
      <c r="J18" s="37">
        <v>42271</v>
      </c>
      <c r="K18" s="37">
        <v>42300</v>
      </c>
      <c r="L18" s="130">
        <v>42278</v>
      </c>
      <c r="M18" s="35" t="s">
        <v>117</v>
      </c>
    </row>
    <row r="19" spans="1:15">
      <c r="A19" s="35">
        <v>16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34701</v>
      </c>
      <c r="I19" s="40" t="s">
        <v>70</v>
      </c>
      <c r="J19" s="37">
        <v>42279</v>
      </c>
      <c r="K19" s="37">
        <v>42309</v>
      </c>
      <c r="L19" s="130">
        <v>42294</v>
      </c>
      <c r="M19" s="35" t="s">
        <v>385</v>
      </c>
    </row>
    <row r="20" spans="1:15">
      <c r="A20" s="212">
        <v>22</v>
      </c>
      <c r="B20" s="202"/>
      <c r="C20" s="248" t="s">
        <v>381</v>
      </c>
      <c r="D20" s="35" t="s">
        <v>52</v>
      </c>
      <c r="F20" s="35">
        <v>332459135</v>
      </c>
      <c r="G20" s="35" t="s">
        <v>363</v>
      </c>
      <c r="H20" s="39">
        <v>62647</v>
      </c>
      <c r="I20" s="40" t="s">
        <v>70</v>
      </c>
      <c r="J20" s="35" t="s">
        <v>257</v>
      </c>
      <c r="K20" s="40"/>
      <c r="L20" s="117">
        <v>42296</v>
      </c>
      <c r="M20" s="35" t="s">
        <v>373</v>
      </c>
    </row>
    <row r="21" spans="1:15">
      <c r="A21" s="212">
        <v>27</v>
      </c>
      <c r="B21" s="134"/>
      <c r="C21" s="248" t="s">
        <v>370</v>
      </c>
      <c r="D21" s="35" t="s">
        <v>52</v>
      </c>
      <c r="E21" s="116"/>
      <c r="F21" s="243" t="s">
        <v>371</v>
      </c>
      <c r="G21" s="116"/>
      <c r="H21" s="39">
        <v>12050</v>
      </c>
      <c r="I21" s="40" t="s">
        <v>109</v>
      </c>
      <c r="J21" s="37">
        <v>42261</v>
      </c>
      <c r="K21" s="37">
        <v>42292</v>
      </c>
      <c r="L21" s="130"/>
    </row>
    <row r="22" spans="1:15">
      <c r="A22" s="35">
        <v>19</v>
      </c>
      <c r="B22" s="202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309254</v>
      </c>
      <c r="I22" s="40" t="s">
        <v>400</v>
      </c>
      <c r="J22" s="37">
        <v>42189</v>
      </c>
      <c r="K22" s="37">
        <v>42248</v>
      </c>
      <c r="L22" s="117">
        <v>42296</v>
      </c>
    </row>
    <row r="23" spans="1:15">
      <c r="A23" s="212">
        <v>17</v>
      </c>
      <c r="B23" s="200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24897</v>
      </c>
      <c r="I23" s="40" t="s">
        <v>400</v>
      </c>
      <c r="J23" s="37">
        <v>42162</v>
      </c>
      <c r="K23" s="37">
        <v>42222</v>
      </c>
      <c r="L23" s="117"/>
    </row>
    <row r="24" spans="1:15">
      <c r="A24" s="35">
        <v>19</v>
      </c>
      <c r="B24" s="202"/>
      <c r="C24" s="35" t="s">
        <v>45</v>
      </c>
      <c r="D24" s="35" t="s">
        <v>52</v>
      </c>
      <c r="E24" s="116" t="s">
        <v>84</v>
      </c>
      <c r="F24" s="116">
        <v>11393388</v>
      </c>
      <c r="G24" s="116"/>
      <c r="H24" s="39">
        <v>483313</v>
      </c>
      <c r="I24" s="40" t="s">
        <v>70</v>
      </c>
      <c r="J24" s="37">
        <v>42273</v>
      </c>
      <c r="K24" s="37">
        <v>42302</v>
      </c>
      <c r="L24" s="117">
        <v>42296</v>
      </c>
      <c r="M24" s="35" t="s">
        <v>369</v>
      </c>
    </row>
    <row r="25" spans="1:15">
      <c r="A25" s="35">
        <v>19</v>
      </c>
      <c r="B25" s="202"/>
      <c r="C25" s="35" t="s">
        <v>45</v>
      </c>
      <c r="D25" s="35" t="s">
        <v>52</v>
      </c>
      <c r="E25" s="116" t="s">
        <v>84</v>
      </c>
      <c r="F25" s="116" t="s">
        <v>131</v>
      </c>
      <c r="G25" s="116" t="s">
        <v>132</v>
      </c>
      <c r="H25" s="39">
        <v>490428</v>
      </c>
      <c r="I25" s="40" t="s">
        <v>70</v>
      </c>
      <c r="J25" s="37">
        <v>42248</v>
      </c>
      <c r="K25" s="37">
        <v>42277</v>
      </c>
      <c r="L25" s="117">
        <v>42296</v>
      </c>
      <c r="M25" s="35" t="s">
        <v>133</v>
      </c>
    </row>
    <row r="26" spans="1:15">
      <c r="A26" s="35">
        <v>27</v>
      </c>
      <c r="B26" s="202"/>
      <c r="C26" s="35" t="s">
        <v>45</v>
      </c>
      <c r="D26" s="35" t="s">
        <v>52</v>
      </c>
      <c r="E26" s="116" t="s">
        <v>69</v>
      </c>
      <c r="F26" s="116">
        <v>1321278</v>
      </c>
      <c r="G26" s="116">
        <v>2112433</v>
      </c>
      <c r="H26" s="39">
        <v>30390</v>
      </c>
      <c r="I26" s="40" t="s">
        <v>70</v>
      </c>
      <c r="J26" s="37">
        <v>42248</v>
      </c>
      <c r="K26" s="37">
        <v>42277</v>
      </c>
      <c r="L26" s="117">
        <v>42296</v>
      </c>
    </row>
    <row r="27" spans="1:15">
      <c r="A27" s="116">
        <v>26</v>
      </c>
      <c r="B27" s="202"/>
      <c r="C27" s="35" t="s">
        <v>45</v>
      </c>
      <c r="D27" s="116" t="s">
        <v>52</v>
      </c>
      <c r="E27" s="116" t="s">
        <v>82</v>
      </c>
      <c r="F27" s="116">
        <v>16216790</v>
      </c>
      <c r="G27" s="116">
        <v>3138933417</v>
      </c>
      <c r="H27" s="127">
        <v>127879</v>
      </c>
      <c r="I27" s="128" t="s">
        <v>70</v>
      </c>
      <c r="J27" s="129">
        <v>42287</v>
      </c>
      <c r="K27" s="129">
        <v>42317</v>
      </c>
      <c r="L27" s="130">
        <v>42303</v>
      </c>
      <c r="M27" s="116" t="s">
        <v>130</v>
      </c>
      <c r="O27" s="131"/>
    </row>
    <row r="28" spans="1:15">
      <c r="A28" s="116">
        <v>28</v>
      </c>
      <c r="B28" s="134"/>
      <c r="C28" s="35" t="s">
        <v>382</v>
      </c>
      <c r="D28" s="35" t="s">
        <v>52</v>
      </c>
      <c r="F28" s="35">
        <v>600406244</v>
      </c>
      <c r="G28" s="35">
        <v>5476324</v>
      </c>
      <c r="H28" s="39">
        <v>0</v>
      </c>
      <c r="I28" s="40" t="s">
        <v>70</v>
      </c>
      <c r="J28" s="35" t="s">
        <v>273</v>
      </c>
      <c r="K28" s="40"/>
      <c r="L28" s="117"/>
      <c r="M28" s="35" t="s">
        <v>372</v>
      </c>
    </row>
    <row r="29" spans="1:15">
      <c r="C29" s="35" t="s">
        <v>49</v>
      </c>
      <c r="D29" s="116"/>
      <c r="E29" s="116"/>
      <c r="F29" s="116"/>
      <c r="G29" s="116"/>
      <c r="H29" s="39">
        <v>5506002</v>
      </c>
      <c r="I29" s="40" t="s">
        <v>263</v>
      </c>
      <c r="L29" s="198"/>
      <c r="M29" s="35" t="s">
        <v>638</v>
      </c>
    </row>
    <row r="30" spans="1:15">
      <c r="E30" s="116"/>
      <c r="F30" s="116"/>
      <c r="G30" s="116"/>
      <c r="I30" s="140"/>
      <c r="L30" s="249"/>
    </row>
    <row r="31" spans="1:15">
      <c r="A31" s="35">
        <v>31</v>
      </c>
      <c r="B31" s="123"/>
      <c r="E31" s="116" t="s">
        <v>637</v>
      </c>
      <c r="F31" s="116">
        <v>13111</v>
      </c>
      <c r="G31" s="116"/>
      <c r="I31" s="140"/>
      <c r="J31" s="35" t="s">
        <v>273</v>
      </c>
      <c r="L31" s="249">
        <v>42303</v>
      </c>
    </row>
    <row r="32" spans="1:15">
      <c r="E32" s="116"/>
      <c r="F32" s="116"/>
      <c r="G32" s="116"/>
      <c r="I32" s="140"/>
      <c r="L32" s="249"/>
    </row>
    <row r="33" spans="1:15">
      <c r="C33" s="35" t="s">
        <v>370</v>
      </c>
      <c r="E33" s="116" t="s">
        <v>374</v>
      </c>
      <c r="F33" s="116"/>
      <c r="G33" s="116"/>
    </row>
    <row r="34" spans="1:15">
      <c r="E34" s="116"/>
      <c r="F34" s="116"/>
      <c r="G34" s="116"/>
    </row>
    <row r="35" spans="1:15">
      <c r="E35" s="116"/>
      <c r="F35" s="116"/>
      <c r="G35" s="116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  <row r="108" spans="1:15" s="39" customFormat="1">
      <c r="A108" s="35"/>
      <c r="B108" s="116"/>
      <c r="C108" s="35"/>
      <c r="D108" s="35"/>
      <c r="E108" s="116"/>
      <c r="F108" s="116"/>
      <c r="G108" s="116"/>
      <c r="I108" s="35"/>
      <c r="J108" s="35"/>
      <c r="K108" s="35"/>
      <c r="L108" s="35"/>
      <c r="M108" s="35"/>
      <c r="N108" s="42"/>
      <c r="O10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>
  <dimension ref="A1:O107"/>
  <sheetViews>
    <sheetView workbookViewId="0">
      <pane ySplit="1" topLeftCell="A2" activePane="bottomLeft" state="frozen"/>
      <selection pane="bottomLeft" activeCell="J21" sqref="J2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357"/>
      <c r="K2" s="357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342</v>
      </c>
      <c r="E3" s="218" t="s">
        <v>343</v>
      </c>
      <c r="F3" s="64"/>
      <c r="G3" s="64"/>
      <c r="H3" s="65"/>
      <c r="I3" s="66"/>
      <c r="J3" s="357"/>
      <c r="K3" s="357"/>
      <c r="L3" s="221">
        <v>42313</v>
      </c>
      <c r="M3" s="116" t="s">
        <v>77</v>
      </c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75</v>
      </c>
      <c r="F4" s="64"/>
      <c r="G4" s="64"/>
      <c r="H4" s="65"/>
      <c r="I4" s="66"/>
      <c r="J4" s="357"/>
      <c r="K4" s="357"/>
      <c r="L4" s="221">
        <v>42313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344</v>
      </c>
      <c r="F5" s="64"/>
      <c r="G5" s="64"/>
      <c r="H5" s="65"/>
      <c r="I5" s="66"/>
      <c r="J5" s="357"/>
      <c r="K5" s="357"/>
      <c r="L5" s="221">
        <v>42313</v>
      </c>
      <c r="M5" s="116" t="s">
        <v>77</v>
      </c>
      <c r="O5" s="115"/>
    </row>
    <row r="6" spans="1:15" s="114" customFormat="1">
      <c r="A6" s="218">
        <v>1</v>
      </c>
      <c r="B6" s="345"/>
      <c r="C6" s="218"/>
      <c r="D6" s="218" t="s">
        <v>342</v>
      </c>
      <c r="E6" s="218" t="s">
        <v>74</v>
      </c>
      <c r="F6" s="64"/>
      <c r="G6" s="64"/>
      <c r="H6" s="65"/>
      <c r="I6" s="66"/>
      <c r="J6" s="357"/>
      <c r="K6" s="357"/>
      <c r="L6" s="221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221">
        <v>42313</v>
      </c>
      <c r="M7" s="116" t="s">
        <v>77</v>
      </c>
      <c r="N7" s="201"/>
      <c r="O7" s="131"/>
    </row>
    <row r="8" spans="1:15">
      <c r="A8" s="35">
        <v>1</v>
      </c>
      <c r="B8" s="183"/>
      <c r="D8" s="35" t="s">
        <v>73</v>
      </c>
      <c r="E8" s="35" t="s">
        <v>421</v>
      </c>
      <c r="I8" s="40"/>
      <c r="L8" s="221"/>
      <c r="M8" s="35" t="s">
        <v>77</v>
      </c>
    </row>
    <row r="9" spans="1:15">
      <c r="A9" s="35">
        <v>1</v>
      </c>
      <c r="B9" s="183"/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42313</v>
      </c>
      <c r="M10" s="35" t="s">
        <v>47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50010</v>
      </c>
      <c r="I11" s="40" t="s">
        <v>330</v>
      </c>
      <c r="J11" s="36">
        <v>42202</v>
      </c>
      <c r="K11" s="36">
        <v>42234</v>
      </c>
      <c r="L11" s="130">
        <v>42311</v>
      </c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729140</v>
      </c>
      <c r="I12" s="40" t="s">
        <v>109</v>
      </c>
      <c r="J12" s="37">
        <v>42269</v>
      </c>
      <c r="K12" s="37">
        <v>42300</v>
      </c>
      <c r="L12" s="130">
        <v>42312</v>
      </c>
    </row>
    <row r="13" spans="1:15">
      <c r="A13" s="35">
        <v>3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27987</v>
      </c>
      <c r="I13" s="40" t="s">
        <v>70</v>
      </c>
      <c r="J13" s="37">
        <v>42264</v>
      </c>
      <c r="K13" s="37">
        <v>42293</v>
      </c>
      <c r="L13" s="130">
        <v>42303</v>
      </c>
      <c r="M13" s="35" t="s">
        <v>118</v>
      </c>
    </row>
    <row r="14" spans="1:15">
      <c r="A14" s="35">
        <v>5</v>
      </c>
      <c r="B14" s="346"/>
      <c r="C14" s="248" t="s">
        <v>538</v>
      </c>
      <c r="D14" s="35" t="s">
        <v>52</v>
      </c>
      <c r="E14" s="116"/>
      <c r="F14" s="333" t="s">
        <v>389</v>
      </c>
      <c r="G14" s="116"/>
      <c r="H14" s="39">
        <v>20200</v>
      </c>
      <c r="I14" s="40" t="s">
        <v>109</v>
      </c>
      <c r="J14" s="37">
        <v>42243</v>
      </c>
      <c r="K14" s="37">
        <v>42275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635052</v>
      </c>
      <c r="I15" s="40" t="s">
        <v>239</v>
      </c>
      <c r="J15" s="178" t="s">
        <v>146</v>
      </c>
      <c r="K15" s="179">
        <v>42297</v>
      </c>
      <c r="L15" s="130">
        <v>42312</v>
      </c>
    </row>
    <row r="16" spans="1:15">
      <c r="A16" s="125">
        <v>9</v>
      </c>
      <c r="B16" s="123"/>
      <c r="C16" s="35" t="s">
        <v>53</v>
      </c>
      <c r="D16" s="35" t="s">
        <v>52</v>
      </c>
      <c r="E16" s="116" t="s">
        <v>54</v>
      </c>
      <c r="F16" s="116" t="s">
        <v>114</v>
      </c>
      <c r="G16" s="116"/>
      <c r="H16" s="39">
        <v>775800</v>
      </c>
      <c r="I16" s="126" t="s">
        <v>79</v>
      </c>
      <c r="J16" s="35" t="s">
        <v>293</v>
      </c>
      <c r="K16" s="125"/>
      <c r="L16" s="130">
        <v>42312</v>
      </c>
      <c r="M16" s="125" t="s">
        <v>60</v>
      </c>
    </row>
    <row r="17" spans="1:15">
      <c r="A17" s="35">
        <v>6</v>
      </c>
      <c r="B17" s="123"/>
      <c r="C17" s="35" t="s">
        <v>45</v>
      </c>
      <c r="D17" s="35" t="s">
        <v>52</v>
      </c>
      <c r="E17" s="116" t="s">
        <v>82</v>
      </c>
      <c r="F17" s="116">
        <v>24165511</v>
      </c>
      <c r="G17" s="116">
        <v>3202339219</v>
      </c>
      <c r="H17" s="39">
        <v>68130</v>
      </c>
      <c r="I17" s="40" t="s">
        <v>70</v>
      </c>
      <c r="J17" s="37">
        <v>42298</v>
      </c>
      <c r="K17" s="37">
        <v>42328</v>
      </c>
      <c r="L17" s="130">
        <v>42313</v>
      </c>
      <c r="M17" s="35" t="s">
        <v>416</v>
      </c>
    </row>
    <row r="18" spans="1:15">
      <c r="A18" s="35">
        <v>10</v>
      </c>
      <c r="B18" s="123"/>
      <c r="C18" s="35" t="s">
        <v>45</v>
      </c>
      <c r="D18" s="35" t="s">
        <v>52</v>
      </c>
      <c r="E18" s="116" t="s">
        <v>82</v>
      </c>
      <c r="F18" s="116">
        <v>11648673</v>
      </c>
      <c r="G18" s="116">
        <v>3182853603</v>
      </c>
      <c r="H18" s="39">
        <v>27987</v>
      </c>
      <c r="I18" s="40" t="s">
        <v>70</v>
      </c>
      <c r="J18" s="37">
        <v>42301</v>
      </c>
      <c r="K18" s="37">
        <v>42331</v>
      </c>
      <c r="L18" s="130">
        <v>42313</v>
      </c>
      <c r="M18" s="35" t="s">
        <v>117</v>
      </c>
    </row>
    <row r="19" spans="1:15">
      <c r="A19" s="35">
        <v>16</v>
      </c>
      <c r="B19" s="202"/>
      <c r="C19" s="35" t="s">
        <v>45</v>
      </c>
      <c r="D19" s="35" t="s">
        <v>52</v>
      </c>
      <c r="E19" s="116" t="s">
        <v>235</v>
      </c>
      <c r="F19" s="116">
        <v>41362146</v>
      </c>
      <c r="G19" s="116"/>
      <c r="H19" s="39">
        <v>38700</v>
      </c>
      <c r="I19" s="40" t="s">
        <v>70</v>
      </c>
      <c r="J19" s="37">
        <v>42310</v>
      </c>
      <c r="K19" s="37">
        <v>42339</v>
      </c>
      <c r="L19" s="130">
        <v>42320</v>
      </c>
      <c r="M19" s="35" t="s">
        <v>385</v>
      </c>
    </row>
    <row r="20" spans="1:15">
      <c r="A20" s="212">
        <v>22</v>
      </c>
      <c r="B20" s="202"/>
      <c r="C20" s="248" t="s">
        <v>381</v>
      </c>
      <c r="D20" s="35" t="s">
        <v>52</v>
      </c>
      <c r="F20" s="35">
        <v>332459135</v>
      </c>
      <c r="G20" s="35" t="s">
        <v>363</v>
      </c>
      <c r="H20" s="39">
        <v>62647</v>
      </c>
      <c r="I20" s="40" t="s">
        <v>70</v>
      </c>
      <c r="J20" s="35" t="s">
        <v>273</v>
      </c>
      <c r="K20" s="40"/>
      <c r="L20" s="117">
        <v>42325</v>
      </c>
      <c r="M20" s="35" t="s">
        <v>373</v>
      </c>
    </row>
    <row r="21" spans="1:15">
      <c r="A21" s="212">
        <v>26</v>
      </c>
      <c r="B21" s="123"/>
      <c r="C21" s="248" t="s">
        <v>370</v>
      </c>
      <c r="D21" s="35" t="s">
        <v>52</v>
      </c>
      <c r="E21" s="116"/>
      <c r="F21" s="243" t="s">
        <v>371</v>
      </c>
      <c r="G21" s="116"/>
      <c r="H21" s="39">
        <v>12050</v>
      </c>
      <c r="I21" s="40" t="s">
        <v>109</v>
      </c>
      <c r="J21" s="37">
        <v>42292</v>
      </c>
      <c r="K21" s="37">
        <v>42321</v>
      </c>
      <c r="L21" s="130">
        <v>42334</v>
      </c>
    </row>
    <row r="22" spans="1:15">
      <c r="A22" s="35">
        <v>19</v>
      </c>
      <c r="B22" s="200"/>
      <c r="C22" s="35" t="s">
        <v>45</v>
      </c>
      <c r="D22" s="35" t="s">
        <v>52</v>
      </c>
      <c r="E22" s="116" t="s">
        <v>88</v>
      </c>
      <c r="F22" s="116">
        <v>10004979</v>
      </c>
      <c r="G22" s="116"/>
      <c r="H22" s="39">
        <v>309254</v>
      </c>
      <c r="I22" s="40" t="s">
        <v>400</v>
      </c>
      <c r="J22" s="37">
        <v>42189</v>
      </c>
      <c r="K22" s="37">
        <v>42248</v>
      </c>
      <c r="L22" s="117"/>
    </row>
    <row r="23" spans="1:15">
      <c r="A23" s="212">
        <v>19</v>
      </c>
      <c r="B23" s="202"/>
      <c r="C23" s="248" t="s">
        <v>370</v>
      </c>
      <c r="D23" s="35" t="s">
        <v>52</v>
      </c>
      <c r="E23" s="116" t="s">
        <v>88</v>
      </c>
      <c r="F23" s="116">
        <v>10001727</v>
      </c>
      <c r="G23" s="116"/>
      <c r="H23" s="39">
        <v>49050</v>
      </c>
      <c r="I23" s="40" t="s">
        <v>400</v>
      </c>
      <c r="J23" s="37">
        <v>42222</v>
      </c>
      <c r="K23" s="37">
        <v>42282</v>
      </c>
      <c r="L23" s="117">
        <v>42320</v>
      </c>
    </row>
    <row r="24" spans="1:15">
      <c r="A24" s="35">
        <v>19</v>
      </c>
      <c r="B24" s="68"/>
      <c r="C24" s="35" t="s">
        <v>45</v>
      </c>
      <c r="D24" s="35" t="s">
        <v>52</v>
      </c>
      <c r="E24" s="116" t="s">
        <v>84</v>
      </c>
      <c r="F24" s="116">
        <v>11393388</v>
      </c>
      <c r="G24" s="116"/>
      <c r="H24" s="39">
        <v>483313</v>
      </c>
      <c r="I24" s="40" t="s">
        <v>70</v>
      </c>
      <c r="J24" s="37">
        <v>42273</v>
      </c>
      <c r="K24" s="37">
        <v>42302</v>
      </c>
      <c r="L24" s="117"/>
      <c r="M24" s="35" t="s">
        <v>369</v>
      </c>
    </row>
    <row r="25" spans="1:15">
      <c r="A25" s="35">
        <v>20</v>
      </c>
      <c r="B25" s="202"/>
      <c r="C25" s="35" t="s">
        <v>45</v>
      </c>
      <c r="D25" s="35" t="s">
        <v>52</v>
      </c>
      <c r="E25" s="116" t="s">
        <v>84</v>
      </c>
      <c r="F25" s="116" t="s">
        <v>131</v>
      </c>
      <c r="G25" s="116" t="s">
        <v>132</v>
      </c>
      <c r="H25" s="39">
        <v>58447</v>
      </c>
      <c r="I25" s="40" t="s">
        <v>70</v>
      </c>
      <c r="J25" s="37">
        <v>42278</v>
      </c>
      <c r="K25" s="37">
        <v>42308</v>
      </c>
      <c r="L25" s="117">
        <v>42325</v>
      </c>
      <c r="M25" s="35" t="s">
        <v>133</v>
      </c>
    </row>
    <row r="26" spans="1:15">
      <c r="A26" s="35">
        <v>27</v>
      </c>
      <c r="B26" s="202"/>
      <c r="C26" s="35" t="s">
        <v>45</v>
      </c>
      <c r="D26" s="35" t="s">
        <v>52</v>
      </c>
      <c r="E26" s="116" t="s">
        <v>69</v>
      </c>
      <c r="F26" s="116">
        <v>1321278</v>
      </c>
      <c r="G26" s="116">
        <v>2112433</v>
      </c>
      <c r="H26" s="39">
        <v>30390</v>
      </c>
      <c r="I26" s="40" t="s">
        <v>70</v>
      </c>
      <c r="J26" s="37">
        <v>42278</v>
      </c>
      <c r="K26" s="37">
        <v>42308</v>
      </c>
      <c r="L26" s="117">
        <v>42325</v>
      </c>
    </row>
    <row r="27" spans="1:15">
      <c r="A27" s="116">
        <v>27</v>
      </c>
      <c r="B27" s="202"/>
      <c r="C27" s="35" t="s">
        <v>45</v>
      </c>
      <c r="D27" s="116" t="s">
        <v>52</v>
      </c>
      <c r="E27" s="116" t="s">
        <v>82</v>
      </c>
      <c r="F27" s="116">
        <v>16216790</v>
      </c>
      <c r="G27" s="116">
        <v>3138933417</v>
      </c>
      <c r="H27" s="127">
        <v>142568</v>
      </c>
      <c r="I27" s="128" t="s">
        <v>70</v>
      </c>
      <c r="J27" s="129">
        <v>42318</v>
      </c>
      <c r="K27" s="129">
        <v>42347</v>
      </c>
      <c r="L27" s="130">
        <v>42334</v>
      </c>
      <c r="M27" s="116" t="s">
        <v>130</v>
      </c>
      <c r="O27" s="131"/>
    </row>
    <row r="28" spans="1:15">
      <c r="C28" s="35" t="s">
        <v>49</v>
      </c>
      <c r="D28" s="116"/>
      <c r="E28" s="116"/>
      <c r="F28" s="116"/>
      <c r="G28" s="116"/>
      <c r="H28" s="39">
        <v>5506002</v>
      </c>
      <c r="I28" s="40" t="s">
        <v>263</v>
      </c>
      <c r="L28" s="198"/>
      <c r="M28" s="35" t="s">
        <v>638</v>
      </c>
    </row>
    <row r="29" spans="1:15">
      <c r="E29" s="116"/>
      <c r="F29" s="116"/>
      <c r="G29" s="116"/>
      <c r="I29" s="140"/>
      <c r="L29" s="249"/>
    </row>
    <row r="30" spans="1:15">
      <c r="A30" s="35">
        <v>31</v>
      </c>
      <c r="B30" s="123"/>
      <c r="E30" s="116" t="s">
        <v>637</v>
      </c>
      <c r="F30" s="116">
        <v>13111</v>
      </c>
      <c r="G30" s="116"/>
      <c r="I30" s="140"/>
      <c r="J30" s="35" t="s">
        <v>293</v>
      </c>
      <c r="L30" s="249">
        <v>42328</v>
      </c>
    </row>
    <row r="31" spans="1:15">
      <c r="E31" s="116"/>
      <c r="F31" s="116"/>
      <c r="G31" s="116"/>
      <c r="I31" s="140"/>
      <c r="L31" s="249"/>
    </row>
    <row r="32" spans="1:15">
      <c r="C32" s="35" t="s">
        <v>370</v>
      </c>
      <c r="E32" s="116" t="s">
        <v>374</v>
      </c>
      <c r="F32" s="116"/>
      <c r="G32" s="116"/>
    </row>
    <row r="33" spans="1:15">
      <c r="E33" s="116"/>
      <c r="F33" s="116"/>
      <c r="G33" s="116"/>
    </row>
    <row r="34" spans="1:15">
      <c r="E34" s="116"/>
      <c r="F34" s="116"/>
      <c r="G34" s="116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  <row r="105" spans="1:15" s="39" customFormat="1">
      <c r="A105" s="35"/>
      <c r="B105" s="116"/>
      <c r="C105" s="35"/>
      <c r="D105" s="35"/>
      <c r="E105" s="116"/>
      <c r="F105" s="116"/>
      <c r="G105" s="116"/>
      <c r="I105" s="35"/>
      <c r="J105" s="35"/>
      <c r="K105" s="35"/>
      <c r="L105" s="35"/>
      <c r="M105" s="35"/>
      <c r="N105" s="42"/>
      <c r="O105" s="118"/>
    </row>
    <row r="106" spans="1:15" s="39" customFormat="1">
      <c r="A106" s="35"/>
      <c r="B106" s="116"/>
      <c r="C106" s="35"/>
      <c r="D106" s="35"/>
      <c r="E106" s="116"/>
      <c r="F106" s="116"/>
      <c r="G106" s="116"/>
      <c r="I106" s="35"/>
      <c r="J106" s="35"/>
      <c r="K106" s="35"/>
      <c r="L106" s="35"/>
      <c r="M106" s="35"/>
      <c r="N106" s="42"/>
      <c r="O106" s="118"/>
    </row>
    <row r="107" spans="1:15" s="39" customFormat="1">
      <c r="A107" s="35"/>
      <c r="B107" s="116"/>
      <c r="C107" s="35"/>
      <c r="D107" s="35"/>
      <c r="E107" s="116"/>
      <c r="F107" s="116"/>
      <c r="G107" s="116"/>
      <c r="I107" s="35"/>
      <c r="J107" s="35"/>
      <c r="K107" s="35"/>
      <c r="L107" s="35"/>
      <c r="M107" s="35"/>
      <c r="N107" s="42"/>
      <c r="O107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>
  <dimension ref="A1:O104"/>
  <sheetViews>
    <sheetView workbookViewId="0">
      <pane ySplit="1" topLeftCell="A2" activePane="bottomLeft" state="frozen"/>
      <selection pane="bottomLeft" activeCell="G17" sqref="G1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358"/>
      <c r="K2" s="358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59"/>
      <c r="K3" s="359"/>
      <c r="L3" s="221">
        <v>42341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58"/>
      <c r="K4" s="358"/>
      <c r="L4" s="221">
        <v>42341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58"/>
      <c r="K5" s="358"/>
      <c r="L5" s="221">
        <v>42341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344</v>
      </c>
      <c r="F6" s="64"/>
      <c r="G6" s="64"/>
      <c r="H6" s="65"/>
      <c r="I6" s="66"/>
      <c r="J6" s="358"/>
      <c r="K6" s="358"/>
      <c r="L6" s="221">
        <v>42341</v>
      </c>
      <c r="M6" s="116" t="s">
        <v>77</v>
      </c>
      <c r="O6" s="115"/>
    </row>
    <row r="7" spans="1:15" s="114" customFormat="1">
      <c r="A7" s="218">
        <v>1</v>
      </c>
      <c r="B7" s="345"/>
      <c r="C7" s="218"/>
      <c r="D7" s="218" t="s">
        <v>342</v>
      </c>
      <c r="E7" s="218" t="s">
        <v>74</v>
      </c>
      <c r="F7" s="64"/>
      <c r="G7" s="64"/>
      <c r="H7" s="65"/>
      <c r="I7" s="66"/>
      <c r="J7" s="358"/>
      <c r="K7" s="358"/>
      <c r="L7" s="221"/>
      <c r="M7" s="116" t="s">
        <v>77</v>
      </c>
      <c r="O7" s="115"/>
    </row>
    <row r="8" spans="1:15">
      <c r="A8" s="116">
        <v>1</v>
      </c>
      <c r="B8" s="123"/>
      <c r="C8" s="116"/>
      <c r="D8" s="116" t="s">
        <v>73</v>
      </c>
      <c r="E8" s="116" t="s">
        <v>403</v>
      </c>
      <c r="F8" s="116"/>
      <c r="G8" s="116"/>
      <c r="H8" s="127"/>
      <c r="I8" s="128"/>
      <c r="J8" s="116"/>
      <c r="K8" s="116"/>
      <c r="L8" s="221">
        <v>42341</v>
      </c>
      <c r="M8" s="116" t="s">
        <v>77</v>
      </c>
      <c r="N8" s="201"/>
      <c r="O8" s="131"/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42341</v>
      </c>
      <c r="M10" s="35" t="s">
        <v>47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66</v>
      </c>
      <c r="F11" s="116">
        <v>2339801</v>
      </c>
      <c r="G11" s="116"/>
      <c r="H11" s="39">
        <v>31620</v>
      </c>
      <c r="I11" s="40" t="s">
        <v>330</v>
      </c>
      <c r="J11" s="36">
        <v>42293</v>
      </c>
      <c r="K11" s="36">
        <v>42326</v>
      </c>
      <c r="L11" s="130">
        <v>42340</v>
      </c>
    </row>
    <row r="12" spans="1:15">
      <c r="A12" s="35">
        <v>4</v>
      </c>
      <c r="B12" s="123"/>
      <c r="C12" s="35" t="s">
        <v>45</v>
      </c>
      <c r="D12" s="35" t="s">
        <v>52</v>
      </c>
      <c r="E12" s="116" t="s">
        <v>68</v>
      </c>
      <c r="F12" s="132" t="s">
        <v>110</v>
      </c>
      <c r="G12" s="116"/>
      <c r="H12" s="39">
        <v>171980</v>
      </c>
      <c r="I12" s="40" t="s">
        <v>109</v>
      </c>
      <c r="J12" s="37">
        <v>42300</v>
      </c>
      <c r="K12" s="37">
        <v>42332</v>
      </c>
      <c r="L12" s="130">
        <v>42340</v>
      </c>
    </row>
    <row r="13" spans="1:15">
      <c r="A13" s="35">
        <v>3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29094</v>
      </c>
      <c r="I13" s="40" t="s">
        <v>70</v>
      </c>
      <c r="J13" s="37">
        <v>42325</v>
      </c>
      <c r="K13" s="37">
        <v>42354</v>
      </c>
      <c r="L13" s="130">
        <v>42340</v>
      </c>
      <c r="M13" s="35" t="s">
        <v>118</v>
      </c>
    </row>
    <row r="14" spans="1:15">
      <c r="A14" s="35">
        <v>3</v>
      </c>
      <c r="B14" s="220"/>
      <c r="C14" s="248" t="s">
        <v>538</v>
      </c>
      <c r="D14" s="35" t="s">
        <v>52</v>
      </c>
      <c r="E14" s="116"/>
      <c r="F14" s="333" t="s">
        <v>389</v>
      </c>
      <c r="G14" s="116"/>
      <c r="H14" s="39">
        <v>61000</v>
      </c>
      <c r="I14" s="40" t="s">
        <v>109</v>
      </c>
      <c r="J14" s="37">
        <v>42304</v>
      </c>
      <c r="K14" s="37">
        <v>42333</v>
      </c>
      <c r="L14" s="130">
        <v>42345</v>
      </c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372915</v>
      </c>
      <c r="I15" s="40" t="s">
        <v>239</v>
      </c>
      <c r="J15" s="178" t="s">
        <v>146</v>
      </c>
      <c r="K15" s="179">
        <v>42328</v>
      </c>
      <c r="L15" s="130">
        <v>42340</v>
      </c>
    </row>
    <row r="16" spans="1:15">
      <c r="A16" s="35">
        <v>6</v>
      </c>
      <c r="B16" s="123"/>
      <c r="C16" s="35" t="s">
        <v>45</v>
      </c>
      <c r="D16" s="35" t="s">
        <v>52</v>
      </c>
      <c r="E16" s="116" t="s">
        <v>82</v>
      </c>
      <c r="F16" s="116">
        <v>24165511</v>
      </c>
      <c r="G16" s="116">
        <v>3202339219</v>
      </c>
      <c r="H16" s="39">
        <v>68130</v>
      </c>
      <c r="I16" s="40" t="s">
        <v>70</v>
      </c>
      <c r="J16" s="37">
        <v>42298</v>
      </c>
      <c r="K16" s="37">
        <v>42328</v>
      </c>
      <c r="L16" s="130">
        <v>42345</v>
      </c>
      <c r="M16" s="35" t="s">
        <v>416</v>
      </c>
    </row>
    <row r="17" spans="1:15">
      <c r="A17" s="35">
        <v>10</v>
      </c>
      <c r="B17" s="123"/>
      <c r="C17" s="35" t="s">
        <v>45</v>
      </c>
      <c r="D17" s="35" t="s">
        <v>52</v>
      </c>
      <c r="E17" s="116" t="s">
        <v>82</v>
      </c>
      <c r="F17" s="116">
        <v>11648673</v>
      </c>
      <c r="G17" s="116">
        <v>3182853603</v>
      </c>
      <c r="H17" s="39">
        <v>27987</v>
      </c>
      <c r="I17" s="40" t="s">
        <v>70</v>
      </c>
      <c r="J17" s="37">
        <v>42301</v>
      </c>
      <c r="K17" s="37">
        <v>42331</v>
      </c>
      <c r="L17" s="130">
        <v>42345</v>
      </c>
      <c r="M17" s="35" t="s">
        <v>117</v>
      </c>
    </row>
    <row r="18" spans="1:15">
      <c r="A18" s="35">
        <v>16</v>
      </c>
      <c r="B18" s="202"/>
      <c r="C18" s="35" t="s">
        <v>45</v>
      </c>
      <c r="D18" s="35" t="s">
        <v>52</v>
      </c>
      <c r="E18" s="116" t="s">
        <v>235</v>
      </c>
      <c r="F18" s="116">
        <v>41362146</v>
      </c>
      <c r="G18" s="116"/>
      <c r="H18" s="39">
        <v>38700</v>
      </c>
      <c r="I18" s="40" t="s">
        <v>70</v>
      </c>
      <c r="J18" s="37">
        <v>42340</v>
      </c>
      <c r="K18" s="37">
        <v>42370</v>
      </c>
      <c r="L18" s="130">
        <v>42353</v>
      </c>
      <c r="M18" s="35" t="s">
        <v>385</v>
      </c>
    </row>
    <row r="19" spans="1:15">
      <c r="A19" s="212">
        <v>18</v>
      </c>
      <c r="B19" s="202"/>
      <c r="C19" s="248" t="s">
        <v>381</v>
      </c>
      <c r="D19" s="35" t="s">
        <v>52</v>
      </c>
      <c r="F19" s="35">
        <v>332459135</v>
      </c>
      <c r="G19" s="35" t="s">
        <v>363</v>
      </c>
      <c r="H19" s="39">
        <v>65283</v>
      </c>
      <c r="I19" s="40" t="s">
        <v>70</v>
      </c>
      <c r="J19" s="35" t="s">
        <v>293</v>
      </c>
      <c r="K19" s="40"/>
      <c r="L19" s="117">
        <v>42353</v>
      </c>
      <c r="M19" s="35" t="s">
        <v>373</v>
      </c>
    </row>
    <row r="20" spans="1:15">
      <c r="A20" s="212">
        <v>28</v>
      </c>
      <c r="B20" s="123"/>
      <c r="C20" s="248" t="s">
        <v>370</v>
      </c>
      <c r="D20" s="35" t="s">
        <v>52</v>
      </c>
      <c r="E20" s="116"/>
      <c r="F20" s="243" t="s">
        <v>371</v>
      </c>
      <c r="G20" s="116"/>
      <c r="H20" s="39">
        <v>12410</v>
      </c>
      <c r="I20" s="40" t="s">
        <v>109</v>
      </c>
      <c r="J20" s="37">
        <v>42321</v>
      </c>
      <c r="K20" s="37">
        <v>42353</v>
      </c>
      <c r="L20" s="130">
        <v>42362</v>
      </c>
    </row>
    <row r="21" spans="1:15">
      <c r="A21" s="35">
        <v>18</v>
      </c>
      <c r="B21" s="360"/>
      <c r="C21" s="35" t="s">
        <v>45</v>
      </c>
      <c r="D21" s="35" t="s">
        <v>52</v>
      </c>
      <c r="E21" s="116" t="s">
        <v>88</v>
      </c>
      <c r="F21" s="116">
        <v>10004979</v>
      </c>
      <c r="G21" s="116"/>
      <c r="H21" s="39">
        <v>309254</v>
      </c>
      <c r="I21" s="40" t="s">
        <v>400</v>
      </c>
      <c r="J21" s="37">
        <v>42189</v>
      </c>
      <c r="K21" s="37">
        <v>42248</v>
      </c>
      <c r="L21" s="117"/>
    </row>
    <row r="22" spans="1:15">
      <c r="A22" s="212">
        <v>19</v>
      </c>
      <c r="B22" s="200"/>
      <c r="C22" s="248" t="s">
        <v>370</v>
      </c>
      <c r="D22" s="35" t="s">
        <v>52</v>
      </c>
      <c r="E22" s="116" t="s">
        <v>88</v>
      </c>
      <c r="F22" s="116">
        <v>10001727</v>
      </c>
      <c r="G22" s="116"/>
      <c r="H22" s="39">
        <v>49050</v>
      </c>
      <c r="I22" s="40" t="s">
        <v>400</v>
      </c>
      <c r="J22" s="37">
        <v>42222</v>
      </c>
      <c r="K22" s="37">
        <v>42282</v>
      </c>
      <c r="L22" s="117"/>
    </row>
    <row r="23" spans="1:15">
      <c r="A23" s="35">
        <v>28</v>
      </c>
      <c r="B23" s="202"/>
      <c r="C23" s="35" t="s">
        <v>45</v>
      </c>
      <c r="D23" s="35" t="s">
        <v>52</v>
      </c>
      <c r="E23" s="116" t="s">
        <v>69</v>
      </c>
      <c r="F23" s="116">
        <v>1321278</v>
      </c>
      <c r="G23" s="116">
        <v>2112433</v>
      </c>
      <c r="H23" s="39">
        <v>30390</v>
      </c>
      <c r="I23" s="40" t="s">
        <v>70</v>
      </c>
      <c r="J23" s="37">
        <v>42309</v>
      </c>
      <c r="K23" s="37">
        <v>42338</v>
      </c>
      <c r="L23" s="117">
        <v>42362</v>
      </c>
    </row>
    <row r="24" spans="1:15">
      <c r="A24" s="116">
        <v>27</v>
      </c>
      <c r="B24" s="202"/>
      <c r="C24" s="35" t="s">
        <v>45</v>
      </c>
      <c r="D24" s="116" t="s">
        <v>52</v>
      </c>
      <c r="E24" s="116" t="s">
        <v>82</v>
      </c>
      <c r="F24" s="116">
        <v>16216790</v>
      </c>
      <c r="G24" s="116">
        <v>3138933417</v>
      </c>
      <c r="H24" s="127">
        <v>142568</v>
      </c>
      <c r="I24" s="128" t="s">
        <v>70</v>
      </c>
      <c r="J24" s="129">
        <v>42318</v>
      </c>
      <c r="K24" s="129">
        <v>42347</v>
      </c>
      <c r="L24" s="130">
        <v>42362</v>
      </c>
      <c r="M24" s="116" t="s">
        <v>130</v>
      </c>
      <c r="O24" s="131"/>
    </row>
    <row r="25" spans="1:15">
      <c r="C25" s="35" t="s">
        <v>49</v>
      </c>
      <c r="D25" s="116"/>
      <c r="E25" s="116"/>
      <c r="F25" s="116"/>
      <c r="G25" s="116"/>
      <c r="H25" s="39">
        <v>5506002</v>
      </c>
      <c r="I25" s="40" t="s">
        <v>263</v>
      </c>
      <c r="L25" s="198"/>
      <c r="M25" s="35" t="s">
        <v>638</v>
      </c>
    </row>
    <row r="26" spans="1:15">
      <c r="E26" s="116"/>
      <c r="F26" s="116"/>
      <c r="G26" s="116"/>
      <c r="I26" s="140"/>
      <c r="L26" s="249"/>
    </row>
    <row r="27" spans="1:15">
      <c r="A27" s="35">
        <v>31</v>
      </c>
      <c r="E27" s="116" t="s">
        <v>637</v>
      </c>
      <c r="F27" s="116">
        <v>13111</v>
      </c>
      <c r="G27" s="116"/>
      <c r="I27" s="140"/>
      <c r="J27" s="35" t="s">
        <v>293</v>
      </c>
      <c r="L27" s="249"/>
    </row>
    <row r="28" spans="1:15">
      <c r="E28" s="116"/>
      <c r="F28" s="116"/>
      <c r="G28" s="116"/>
      <c r="I28" s="140"/>
      <c r="L28" s="249"/>
    </row>
    <row r="29" spans="1:15">
      <c r="C29" s="35" t="s">
        <v>370</v>
      </c>
      <c r="E29" s="116" t="s">
        <v>374</v>
      </c>
      <c r="F29" s="116"/>
      <c r="G29" s="116"/>
    </row>
    <row r="30" spans="1:15">
      <c r="E30" s="116"/>
      <c r="F30" s="116"/>
      <c r="G30" s="116"/>
    </row>
    <row r="31" spans="1:15">
      <c r="E31" s="116"/>
      <c r="F31" s="116"/>
      <c r="G31" s="116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  <row r="104" spans="1:15" s="39" customFormat="1">
      <c r="A104" s="35"/>
      <c r="B104" s="116"/>
      <c r="C104" s="35"/>
      <c r="D104" s="35"/>
      <c r="E104" s="116"/>
      <c r="F104" s="116"/>
      <c r="G104" s="116"/>
      <c r="I104" s="35"/>
      <c r="J104" s="35"/>
      <c r="K104" s="35"/>
      <c r="L104" s="35"/>
      <c r="M104" s="35"/>
      <c r="N104" s="42"/>
      <c r="O104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>
  <dimension ref="A1:O103"/>
  <sheetViews>
    <sheetView workbookViewId="0">
      <pane ySplit="1" topLeftCell="A2" activePane="bottomLeft" state="frozen"/>
      <selection pane="bottomLeft" activeCell="J24" sqref="J24:K2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6"/>
      <c r="C2" s="218"/>
      <c r="D2" s="218" t="s">
        <v>341</v>
      </c>
      <c r="E2" s="218" t="s">
        <v>340</v>
      </c>
      <c r="F2" s="64"/>
      <c r="G2" s="64"/>
      <c r="H2" s="65"/>
      <c r="I2" s="66"/>
      <c r="J2" s="361"/>
      <c r="K2" s="361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61"/>
      <c r="K3" s="361"/>
      <c r="L3" s="221">
        <v>42373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61"/>
      <c r="K4" s="361"/>
      <c r="L4" s="221">
        <v>42373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61"/>
      <c r="K5" s="361"/>
      <c r="L5" s="221">
        <v>42373</v>
      </c>
      <c r="M5" s="116" t="s">
        <v>77</v>
      </c>
      <c r="O5" s="115"/>
    </row>
    <row r="6" spans="1:15" s="114" customFormat="1">
      <c r="A6" s="218">
        <v>1</v>
      </c>
      <c r="B6" s="346"/>
      <c r="C6" s="218"/>
      <c r="D6" s="218" t="s">
        <v>342</v>
      </c>
      <c r="E6" s="218" t="s">
        <v>344</v>
      </c>
      <c r="F6" s="64"/>
      <c r="G6" s="64"/>
      <c r="H6" s="65"/>
      <c r="I6" s="66"/>
      <c r="J6" s="361"/>
      <c r="K6" s="361"/>
      <c r="L6" s="221"/>
      <c r="M6" s="116" t="s">
        <v>77</v>
      </c>
      <c r="O6" s="115"/>
    </row>
    <row r="7" spans="1:15" s="114" customFormat="1">
      <c r="A7" s="218">
        <v>1</v>
      </c>
      <c r="B7" s="345"/>
      <c r="C7" s="218"/>
      <c r="D7" s="218" t="s">
        <v>342</v>
      </c>
      <c r="E7" s="218" t="s">
        <v>74</v>
      </c>
      <c r="F7" s="64"/>
      <c r="G7" s="64"/>
      <c r="H7" s="65"/>
      <c r="I7" s="66"/>
      <c r="J7" s="361"/>
      <c r="K7" s="361"/>
      <c r="L7" s="221"/>
      <c r="M7" s="116" t="s">
        <v>77</v>
      </c>
      <c r="O7" s="115"/>
    </row>
    <row r="8" spans="1:15">
      <c r="A8" s="116">
        <v>1</v>
      </c>
      <c r="B8" s="123"/>
      <c r="C8" s="116"/>
      <c r="D8" s="116" t="s">
        <v>73</v>
      </c>
      <c r="E8" s="116" t="s">
        <v>403</v>
      </c>
      <c r="F8" s="116"/>
      <c r="G8" s="116"/>
      <c r="H8" s="127"/>
      <c r="I8" s="128"/>
      <c r="J8" s="116"/>
      <c r="K8" s="116"/>
      <c r="L8" s="221">
        <v>42373</v>
      </c>
      <c r="M8" s="116" t="s">
        <v>77</v>
      </c>
      <c r="N8" s="201"/>
      <c r="O8" s="131"/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5">
        <v>1</v>
      </c>
      <c r="B10" s="247"/>
      <c r="D10" s="35" t="s">
        <v>259</v>
      </c>
      <c r="E10" s="35" t="s">
        <v>47</v>
      </c>
      <c r="I10" s="40" t="s">
        <v>199</v>
      </c>
      <c r="K10" s="40"/>
      <c r="L10" s="221">
        <v>42373</v>
      </c>
      <c r="M10" s="35" t="s">
        <v>47</v>
      </c>
    </row>
    <row r="11" spans="1:15">
      <c r="A11" s="35">
        <v>5</v>
      </c>
      <c r="B11" s="123"/>
      <c r="C11" s="116" t="s">
        <v>45</v>
      </c>
      <c r="D11" s="116" t="s">
        <v>52</v>
      </c>
      <c r="E11" s="116" t="s">
        <v>66</v>
      </c>
      <c r="F11" s="116">
        <v>2339801</v>
      </c>
      <c r="G11" s="116"/>
      <c r="H11" s="127">
        <v>18890</v>
      </c>
      <c r="I11" s="128" t="s">
        <v>330</v>
      </c>
      <c r="J11" s="371">
        <v>42326</v>
      </c>
      <c r="K11" s="371">
        <v>42354</v>
      </c>
      <c r="L11" s="130"/>
      <c r="M11" s="116"/>
    </row>
    <row r="12" spans="1:15">
      <c r="A12" s="35">
        <v>8</v>
      </c>
      <c r="B12" s="123"/>
      <c r="C12" s="134" t="s">
        <v>45</v>
      </c>
      <c r="D12" s="134" t="s">
        <v>52</v>
      </c>
      <c r="E12" s="134" t="s">
        <v>68</v>
      </c>
      <c r="F12" s="364" t="s">
        <v>110</v>
      </c>
      <c r="G12" s="134"/>
      <c r="H12" s="265">
        <v>73270</v>
      </c>
      <c r="I12" s="266" t="s">
        <v>109</v>
      </c>
      <c r="J12" s="267">
        <v>42332</v>
      </c>
      <c r="K12" s="267">
        <v>42361</v>
      </c>
      <c r="L12" s="268">
        <v>42374</v>
      </c>
      <c r="M12" s="134"/>
    </row>
    <row r="13" spans="1:15">
      <c r="A13" s="35">
        <v>7</v>
      </c>
      <c r="B13" s="123"/>
      <c r="C13" s="35" t="s">
        <v>662</v>
      </c>
      <c r="D13" s="35" t="s">
        <v>661</v>
      </c>
      <c r="E13" s="116"/>
      <c r="F13" s="132">
        <v>1095959206</v>
      </c>
      <c r="G13" s="116">
        <v>3124851529</v>
      </c>
      <c r="H13" s="39">
        <v>12930</v>
      </c>
      <c r="I13" s="40"/>
      <c r="J13" s="37"/>
      <c r="K13" s="37" t="s">
        <v>663</v>
      </c>
      <c r="L13" s="130"/>
    </row>
    <row r="14" spans="1:15">
      <c r="A14" s="35">
        <v>5</v>
      </c>
      <c r="B14" s="123"/>
      <c r="C14" s="35" t="s">
        <v>45</v>
      </c>
      <c r="D14" s="35" t="s">
        <v>52</v>
      </c>
      <c r="E14" s="116" t="s">
        <v>82</v>
      </c>
      <c r="F14" s="116">
        <v>14107165</v>
      </c>
      <c r="G14" s="116">
        <v>3175124315</v>
      </c>
      <c r="H14" s="39">
        <v>28201</v>
      </c>
      <c r="I14" s="40" t="s">
        <v>70</v>
      </c>
      <c r="J14" s="37">
        <v>42355</v>
      </c>
      <c r="K14" s="37">
        <v>42385</v>
      </c>
      <c r="L14" s="130">
        <v>42374</v>
      </c>
      <c r="M14" s="35" t="s">
        <v>118</v>
      </c>
    </row>
    <row r="15" spans="1:15">
      <c r="A15" s="35">
        <v>7</v>
      </c>
      <c r="B15" s="345"/>
      <c r="C15" s="248" t="s">
        <v>538</v>
      </c>
      <c r="D15" s="35" t="s">
        <v>52</v>
      </c>
      <c r="E15" s="116"/>
      <c r="F15" s="333" t="s">
        <v>389</v>
      </c>
      <c r="G15" s="116"/>
      <c r="H15" s="39">
        <v>42530</v>
      </c>
      <c r="I15" s="40" t="s">
        <v>109</v>
      </c>
      <c r="J15" s="37">
        <v>42337</v>
      </c>
      <c r="K15" s="37">
        <v>42367</v>
      </c>
      <c r="L15" s="130"/>
    </row>
    <row r="16" spans="1:15">
      <c r="A16" s="35">
        <v>5</v>
      </c>
      <c r="B16" s="123"/>
      <c r="C16" s="35" t="s">
        <v>45</v>
      </c>
      <c r="D16" s="35" t="s">
        <v>52</v>
      </c>
      <c r="E16" s="116" t="s">
        <v>71</v>
      </c>
      <c r="F16" s="116">
        <v>8040856503</v>
      </c>
      <c r="G16" s="116"/>
      <c r="H16" s="39">
        <v>1213837</v>
      </c>
      <c r="I16" s="40" t="s">
        <v>239</v>
      </c>
      <c r="J16" s="178" t="s">
        <v>146</v>
      </c>
      <c r="K16" s="179">
        <v>42358</v>
      </c>
      <c r="L16" s="130">
        <v>42374</v>
      </c>
    </row>
    <row r="17" spans="1:15">
      <c r="A17" s="35">
        <v>19</v>
      </c>
      <c r="B17" s="123"/>
      <c r="C17" s="35" t="s">
        <v>45</v>
      </c>
      <c r="D17" s="35" t="s">
        <v>52</v>
      </c>
      <c r="E17" s="116" t="s">
        <v>62</v>
      </c>
      <c r="F17" s="116">
        <v>1096670088</v>
      </c>
      <c r="G17" s="116">
        <v>3182853603</v>
      </c>
      <c r="H17" s="39">
        <v>33000</v>
      </c>
      <c r="I17" s="40" t="s">
        <v>70</v>
      </c>
      <c r="J17" s="37"/>
      <c r="K17" s="37" t="s">
        <v>664</v>
      </c>
      <c r="L17" s="130"/>
      <c r="M17" s="35" t="s">
        <v>117</v>
      </c>
    </row>
    <row r="18" spans="1:15">
      <c r="A18" s="35">
        <v>18</v>
      </c>
      <c r="B18" s="202"/>
      <c r="C18" s="134" t="s">
        <v>45</v>
      </c>
      <c r="D18" s="134" t="s">
        <v>52</v>
      </c>
      <c r="E18" s="134" t="s">
        <v>235</v>
      </c>
      <c r="F18" s="134">
        <v>41362146</v>
      </c>
      <c r="G18" s="134"/>
      <c r="H18" s="265">
        <v>38700</v>
      </c>
      <c r="I18" s="266" t="s">
        <v>70</v>
      </c>
      <c r="J18" s="267">
        <v>42371</v>
      </c>
      <c r="K18" s="267">
        <v>42401</v>
      </c>
      <c r="L18" s="268">
        <v>42387</v>
      </c>
      <c r="M18" s="134" t="s">
        <v>385</v>
      </c>
    </row>
    <row r="19" spans="1:15">
      <c r="A19" s="212">
        <v>21</v>
      </c>
      <c r="B19" s="202"/>
      <c r="C19" s="248" t="s">
        <v>381</v>
      </c>
      <c r="D19" s="35" t="s">
        <v>52</v>
      </c>
      <c r="F19" s="35">
        <v>332459135</v>
      </c>
      <c r="G19" s="35" t="s">
        <v>363</v>
      </c>
      <c r="H19" s="39">
        <v>65601</v>
      </c>
      <c r="I19" s="40" t="s">
        <v>70</v>
      </c>
      <c r="J19" s="35" t="s">
        <v>307</v>
      </c>
      <c r="K19" s="40"/>
      <c r="L19" s="130">
        <v>42387</v>
      </c>
      <c r="M19" s="35" t="s">
        <v>373</v>
      </c>
    </row>
    <row r="20" spans="1:15">
      <c r="A20" s="212">
        <v>29</v>
      </c>
      <c r="B20" s="123"/>
      <c r="C20" s="248" t="s">
        <v>370</v>
      </c>
      <c r="D20" s="35" t="s">
        <v>52</v>
      </c>
      <c r="E20" s="116"/>
      <c r="F20" s="243" t="s">
        <v>371</v>
      </c>
      <c r="G20" s="116"/>
      <c r="H20" s="39">
        <v>19160</v>
      </c>
      <c r="I20" s="40" t="s">
        <v>109</v>
      </c>
      <c r="J20" s="37">
        <v>42353</v>
      </c>
      <c r="K20" s="37">
        <v>42388</v>
      </c>
      <c r="L20" s="130">
        <v>42396</v>
      </c>
    </row>
    <row r="21" spans="1:15">
      <c r="A21" s="35">
        <v>18</v>
      </c>
      <c r="B21" s="200"/>
      <c r="C21" s="134" t="s">
        <v>45</v>
      </c>
      <c r="D21" s="134" t="s">
        <v>52</v>
      </c>
      <c r="E21" s="134" t="s">
        <v>88</v>
      </c>
      <c r="F21" s="134">
        <v>10004979</v>
      </c>
      <c r="G21" s="134"/>
      <c r="H21" s="265">
        <v>309254</v>
      </c>
      <c r="I21" s="266" t="s">
        <v>400</v>
      </c>
      <c r="J21" s="267">
        <v>42189</v>
      </c>
      <c r="K21" s="267">
        <v>42248</v>
      </c>
      <c r="L21" s="268"/>
      <c r="M21" s="134"/>
    </row>
    <row r="22" spans="1:15">
      <c r="A22" s="212">
        <v>18</v>
      </c>
      <c r="B22" s="202"/>
      <c r="C22" s="248" t="s">
        <v>370</v>
      </c>
      <c r="D22" s="35" t="s">
        <v>52</v>
      </c>
      <c r="E22" s="116" t="s">
        <v>88</v>
      </c>
      <c r="F22" s="116">
        <v>10001727</v>
      </c>
      <c r="G22" s="116"/>
      <c r="H22" s="39">
        <v>23900</v>
      </c>
      <c r="I22" s="40" t="s">
        <v>400</v>
      </c>
      <c r="J22" s="37">
        <v>42283</v>
      </c>
      <c r="K22" s="37">
        <v>42341</v>
      </c>
      <c r="L22" s="130">
        <v>42387</v>
      </c>
    </row>
    <row r="23" spans="1:15">
      <c r="A23" s="35">
        <v>28</v>
      </c>
      <c r="B23" s="202"/>
      <c r="C23" s="35" t="s">
        <v>45</v>
      </c>
      <c r="D23" s="35" t="s">
        <v>52</v>
      </c>
      <c r="E23" s="116" t="s">
        <v>69</v>
      </c>
      <c r="F23" s="116">
        <v>1321278</v>
      </c>
      <c r="G23" s="116">
        <v>2112433</v>
      </c>
      <c r="H23" s="39">
        <v>30390</v>
      </c>
      <c r="I23" s="40" t="s">
        <v>70</v>
      </c>
      <c r="J23" s="37">
        <v>42339</v>
      </c>
      <c r="K23" s="37">
        <v>42369</v>
      </c>
      <c r="L23" s="117">
        <v>42396</v>
      </c>
    </row>
    <row r="24" spans="1:15">
      <c r="A24" s="116">
        <v>26</v>
      </c>
      <c r="B24" s="202"/>
      <c r="C24" s="35" t="s">
        <v>45</v>
      </c>
      <c r="D24" s="116" t="s">
        <v>52</v>
      </c>
      <c r="E24" s="116" t="s">
        <v>82</v>
      </c>
      <c r="F24" s="116">
        <v>16216790</v>
      </c>
      <c r="G24" s="116">
        <v>3138933417</v>
      </c>
      <c r="H24" s="127">
        <v>132816</v>
      </c>
      <c r="I24" s="128" t="s">
        <v>70</v>
      </c>
      <c r="J24" s="129">
        <v>42379</v>
      </c>
      <c r="K24" s="129">
        <v>42409</v>
      </c>
      <c r="L24" s="130">
        <v>42396</v>
      </c>
      <c r="M24" s="116" t="s">
        <v>130</v>
      </c>
      <c r="O24" s="131"/>
    </row>
    <row r="25" spans="1:15">
      <c r="C25" s="35" t="s">
        <v>49</v>
      </c>
      <c r="D25" s="116"/>
      <c r="E25" s="116"/>
      <c r="F25" s="116"/>
      <c r="G25" s="116"/>
      <c r="H25" s="39">
        <v>5506002</v>
      </c>
      <c r="I25" s="40" t="s">
        <v>263</v>
      </c>
      <c r="L25" s="198"/>
      <c r="M25" s="35" t="s">
        <v>638</v>
      </c>
    </row>
    <row r="26" spans="1:15">
      <c r="E26" s="116"/>
      <c r="F26" s="116"/>
      <c r="G26" s="116"/>
      <c r="I26" s="140"/>
      <c r="L26" s="249"/>
    </row>
    <row r="27" spans="1:15">
      <c r="E27" s="116"/>
      <c r="F27" s="116"/>
      <c r="G27" s="116"/>
      <c r="I27" s="140"/>
      <c r="L27" s="249"/>
    </row>
    <row r="28" spans="1:15">
      <c r="C28" s="35" t="s">
        <v>370</v>
      </c>
      <c r="E28" s="116" t="s">
        <v>374</v>
      </c>
      <c r="F28" s="116"/>
      <c r="G28" s="116"/>
    </row>
    <row r="29" spans="1:15">
      <c r="E29" s="116"/>
      <c r="F29" s="116"/>
      <c r="G29" s="116"/>
    </row>
    <row r="30" spans="1:15">
      <c r="E30" s="116"/>
      <c r="F30" s="116"/>
      <c r="G30" s="116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  <row r="101" spans="1:15" s="39" customFormat="1">
      <c r="A101" s="35"/>
      <c r="B101" s="116"/>
      <c r="C101" s="35"/>
      <c r="D101" s="35"/>
      <c r="E101" s="116"/>
      <c r="F101" s="116"/>
      <c r="G101" s="116"/>
      <c r="I101" s="35"/>
      <c r="J101" s="35"/>
      <c r="K101" s="35"/>
      <c r="L101" s="35"/>
      <c r="M101" s="35"/>
      <c r="N101" s="42"/>
      <c r="O101" s="118"/>
    </row>
    <row r="102" spans="1:15" s="39" customFormat="1">
      <c r="A102" s="35"/>
      <c r="B102" s="116"/>
      <c r="C102" s="35"/>
      <c r="D102" s="35"/>
      <c r="E102" s="116"/>
      <c r="F102" s="116"/>
      <c r="G102" s="116"/>
      <c r="I102" s="35"/>
      <c r="J102" s="35"/>
      <c r="K102" s="35"/>
      <c r="L102" s="35"/>
      <c r="M102" s="35"/>
      <c r="N102" s="42"/>
      <c r="O102" s="118"/>
    </row>
    <row r="103" spans="1:15" s="39" customFormat="1">
      <c r="A103" s="35"/>
      <c r="B103" s="116"/>
      <c r="C103" s="35"/>
      <c r="D103" s="35"/>
      <c r="E103" s="116"/>
      <c r="F103" s="116"/>
      <c r="G103" s="116"/>
      <c r="I103" s="35"/>
      <c r="J103" s="35"/>
      <c r="K103" s="35"/>
      <c r="L103" s="35"/>
      <c r="M103" s="35"/>
      <c r="N103" s="42"/>
      <c r="O103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>
  <dimension ref="A1:O100"/>
  <sheetViews>
    <sheetView workbookViewId="0">
      <pane ySplit="1" topLeftCell="A2" activePane="bottomLeft" state="frozen"/>
      <selection pane="bottomLeft" activeCell="C20" sqref="C20:M2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62"/>
      <c r="K2" s="362"/>
      <c r="L2" s="221">
        <v>42401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62"/>
      <c r="K3" s="362"/>
      <c r="L3" s="221">
        <v>42401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62"/>
      <c r="K4" s="362"/>
      <c r="L4" s="221">
        <v>42401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62"/>
      <c r="K5" s="362"/>
      <c r="L5" s="221">
        <v>42401</v>
      </c>
      <c r="M5" s="116" t="s">
        <v>77</v>
      </c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344</v>
      </c>
      <c r="F6" s="64"/>
      <c r="G6" s="64"/>
      <c r="H6" s="65"/>
      <c r="I6" s="66"/>
      <c r="J6" s="362"/>
      <c r="K6" s="362"/>
      <c r="L6" s="221">
        <v>42401</v>
      </c>
      <c r="M6" s="116" t="s">
        <v>77</v>
      </c>
      <c r="O6" s="115"/>
    </row>
    <row r="7" spans="1:15" s="114" customFormat="1">
      <c r="A7" s="218">
        <v>1</v>
      </c>
      <c r="B7" s="345"/>
      <c r="C7" s="218"/>
      <c r="D7" s="218" t="s">
        <v>342</v>
      </c>
      <c r="E7" s="218" t="s">
        <v>74</v>
      </c>
      <c r="F7" s="64"/>
      <c r="G7" s="64"/>
      <c r="H7" s="65"/>
      <c r="I7" s="66"/>
      <c r="J7" s="362"/>
      <c r="K7" s="362"/>
      <c r="L7" s="221"/>
      <c r="M7" s="116" t="s">
        <v>77</v>
      </c>
      <c r="O7" s="115"/>
    </row>
    <row r="8" spans="1:15">
      <c r="A8" s="116">
        <v>1</v>
      </c>
      <c r="B8" s="123"/>
      <c r="C8" s="116"/>
      <c r="D8" s="116" t="s">
        <v>73</v>
      </c>
      <c r="E8" s="116" t="s">
        <v>403</v>
      </c>
      <c r="F8" s="116"/>
      <c r="G8" s="116"/>
      <c r="H8" s="127"/>
      <c r="I8" s="128"/>
      <c r="J8" s="116"/>
      <c r="K8" s="116"/>
      <c r="L8" s="221">
        <v>42401</v>
      </c>
      <c r="M8" s="116" t="s">
        <v>77</v>
      </c>
      <c r="N8" s="201"/>
      <c r="O8" s="131"/>
    </row>
    <row r="9" spans="1:15">
      <c r="A9" s="35">
        <v>1</v>
      </c>
      <c r="E9" s="35" t="s">
        <v>420</v>
      </c>
      <c r="I9" s="40"/>
      <c r="L9" s="221"/>
      <c r="M9" s="35" t="s">
        <v>77</v>
      </c>
    </row>
    <row r="10" spans="1:15">
      <c r="A10" s="365">
        <v>1</v>
      </c>
      <c r="B10" s="366"/>
      <c r="C10" s="365"/>
      <c r="D10" s="365" t="s">
        <v>259</v>
      </c>
      <c r="E10" s="365" t="s">
        <v>47</v>
      </c>
      <c r="F10" s="365"/>
      <c r="G10" s="365"/>
      <c r="H10" s="367"/>
      <c r="I10" s="368" t="s">
        <v>199</v>
      </c>
      <c r="J10" s="365"/>
      <c r="K10" s="368"/>
      <c r="L10" s="369">
        <v>42401</v>
      </c>
      <c r="M10" s="365" t="s">
        <v>47</v>
      </c>
    </row>
    <row r="11" spans="1:15">
      <c r="A11" s="35">
        <v>4</v>
      </c>
      <c r="B11" s="123"/>
      <c r="C11" s="134" t="s">
        <v>45</v>
      </c>
      <c r="D11" s="134" t="s">
        <v>52</v>
      </c>
      <c r="E11" s="134" t="s">
        <v>66</v>
      </c>
      <c r="F11" s="134">
        <v>2339801</v>
      </c>
      <c r="G11" s="134"/>
      <c r="H11" s="265">
        <v>4210</v>
      </c>
      <c r="I11" s="266" t="s">
        <v>330</v>
      </c>
      <c r="J11" s="370">
        <v>42354</v>
      </c>
      <c r="K11" s="370">
        <v>42388</v>
      </c>
      <c r="L11" s="268">
        <v>42404</v>
      </c>
      <c r="M11" s="134"/>
    </row>
    <row r="12" spans="1:15">
      <c r="A12" s="35">
        <v>5</v>
      </c>
      <c r="B12" s="123"/>
      <c r="C12" s="35" t="s">
        <v>662</v>
      </c>
      <c r="D12" s="35" t="s">
        <v>661</v>
      </c>
      <c r="E12" s="116"/>
      <c r="F12" s="132">
        <v>1095959206</v>
      </c>
      <c r="G12" s="116">
        <v>3124851529</v>
      </c>
      <c r="H12" s="39">
        <v>45830</v>
      </c>
      <c r="I12" s="40"/>
      <c r="J12" s="37"/>
      <c r="K12" s="37" t="s">
        <v>663</v>
      </c>
      <c r="L12" s="130">
        <v>42396</v>
      </c>
      <c r="M12" s="35" t="s">
        <v>662</v>
      </c>
    </row>
    <row r="13" spans="1:15">
      <c r="A13" s="35">
        <v>2</v>
      </c>
      <c r="B13" s="123"/>
      <c r="C13" s="35" t="s">
        <v>45</v>
      </c>
      <c r="D13" s="35" t="s">
        <v>52</v>
      </c>
      <c r="E13" s="116" t="s">
        <v>82</v>
      </c>
      <c r="F13" s="116">
        <v>14107165</v>
      </c>
      <c r="G13" s="116">
        <v>3175124315</v>
      </c>
      <c r="H13" s="39">
        <v>28308</v>
      </c>
      <c r="I13" s="40" t="s">
        <v>70</v>
      </c>
      <c r="J13" s="37">
        <v>42386</v>
      </c>
      <c r="K13" s="37">
        <v>42416</v>
      </c>
      <c r="L13" s="130">
        <v>42403</v>
      </c>
      <c r="M13" s="35" t="s">
        <v>118</v>
      </c>
    </row>
    <row r="14" spans="1:15">
      <c r="A14" s="35">
        <v>7</v>
      </c>
      <c r="B14" s="345"/>
      <c r="C14" s="248" t="s">
        <v>538</v>
      </c>
      <c r="D14" s="35" t="s">
        <v>52</v>
      </c>
      <c r="E14" s="116"/>
      <c r="F14" s="333" t="s">
        <v>389</v>
      </c>
      <c r="G14" s="116"/>
      <c r="H14" s="39">
        <v>42530</v>
      </c>
      <c r="I14" s="40" t="s">
        <v>109</v>
      </c>
      <c r="J14" s="37">
        <v>42337</v>
      </c>
      <c r="K14" s="37">
        <v>42367</v>
      </c>
      <c r="L14" s="130"/>
    </row>
    <row r="15" spans="1:15">
      <c r="A15" s="35">
        <v>5</v>
      </c>
      <c r="B15" s="123"/>
      <c r="C15" s="35" t="s">
        <v>45</v>
      </c>
      <c r="D15" s="35" t="s">
        <v>52</v>
      </c>
      <c r="E15" s="116" t="s">
        <v>71</v>
      </c>
      <c r="F15" s="116">
        <v>8040856503</v>
      </c>
      <c r="G15" s="116"/>
      <c r="H15" s="39">
        <v>456200</v>
      </c>
      <c r="I15" s="40" t="s">
        <v>239</v>
      </c>
      <c r="J15" s="178" t="s">
        <v>146</v>
      </c>
      <c r="K15" s="179">
        <v>42389</v>
      </c>
      <c r="L15" s="130">
        <v>42373</v>
      </c>
    </row>
    <row r="16" spans="1:15">
      <c r="A16" s="35">
        <v>18</v>
      </c>
      <c r="B16" s="123"/>
      <c r="C16" s="35" t="s">
        <v>45</v>
      </c>
      <c r="D16" s="35" t="s">
        <v>52</v>
      </c>
      <c r="E16" s="116" t="s">
        <v>62</v>
      </c>
      <c r="F16" s="116">
        <v>1096670088</v>
      </c>
      <c r="G16" s="116">
        <v>3182853603</v>
      </c>
      <c r="H16" s="39">
        <v>52610</v>
      </c>
      <c r="I16" s="40" t="s">
        <v>669</v>
      </c>
      <c r="J16" s="37"/>
      <c r="K16" s="37" t="s">
        <v>664</v>
      </c>
      <c r="L16" s="130">
        <v>42415</v>
      </c>
      <c r="M16" s="35" t="s">
        <v>416</v>
      </c>
    </row>
    <row r="17" spans="1:15">
      <c r="A17" s="212">
        <v>19</v>
      </c>
      <c r="B17" s="202"/>
      <c r="C17" s="248" t="s">
        <v>381</v>
      </c>
      <c r="D17" s="35" t="s">
        <v>52</v>
      </c>
      <c r="F17" s="35">
        <v>332459135</v>
      </c>
      <c r="G17" s="35" t="s">
        <v>363</v>
      </c>
      <c r="H17" s="39">
        <v>397</v>
      </c>
      <c r="I17" s="40" t="s">
        <v>70</v>
      </c>
      <c r="J17" s="35" t="s">
        <v>319</v>
      </c>
      <c r="K17" s="40"/>
      <c r="L17" s="130">
        <v>42419</v>
      </c>
      <c r="M17" s="35" t="s">
        <v>373</v>
      </c>
    </row>
    <row r="18" spans="1:15">
      <c r="A18" s="212">
        <v>26</v>
      </c>
      <c r="B18" s="123"/>
      <c r="C18" s="248" t="s">
        <v>370</v>
      </c>
      <c r="D18" s="35" t="s">
        <v>52</v>
      </c>
      <c r="E18" s="116"/>
      <c r="F18" s="243" t="s">
        <v>371</v>
      </c>
      <c r="G18" s="116"/>
      <c r="H18" s="39">
        <v>437000</v>
      </c>
      <c r="I18" s="40" t="s">
        <v>109</v>
      </c>
      <c r="J18" s="37">
        <v>42388</v>
      </c>
      <c r="K18" s="37">
        <v>42416</v>
      </c>
      <c r="L18" s="130">
        <v>42426</v>
      </c>
    </row>
    <row r="19" spans="1:15">
      <c r="A19" s="212">
        <v>18</v>
      </c>
      <c r="B19" s="200"/>
      <c r="C19" s="248" t="s">
        <v>370</v>
      </c>
      <c r="D19" s="35" t="s">
        <v>52</v>
      </c>
      <c r="E19" s="116" t="s">
        <v>88</v>
      </c>
      <c r="F19" s="116">
        <v>10001727</v>
      </c>
      <c r="G19" s="116"/>
      <c r="H19" s="39">
        <v>23900</v>
      </c>
      <c r="I19" s="40" t="s">
        <v>400</v>
      </c>
      <c r="J19" s="37">
        <v>42283</v>
      </c>
      <c r="K19" s="37">
        <v>42341</v>
      </c>
      <c r="L19" s="130"/>
    </row>
    <row r="20" spans="1:15">
      <c r="A20" s="35">
        <v>28</v>
      </c>
      <c r="B20" s="68"/>
      <c r="C20" s="134" t="s">
        <v>45</v>
      </c>
      <c r="D20" s="134" t="s">
        <v>52</v>
      </c>
      <c r="E20" s="134" t="s">
        <v>69</v>
      </c>
      <c r="F20" s="134">
        <v>1321278</v>
      </c>
      <c r="G20" s="134">
        <v>2112433</v>
      </c>
      <c r="H20" s="265">
        <v>30390</v>
      </c>
      <c r="I20" s="266" t="s">
        <v>70</v>
      </c>
      <c r="J20" s="267">
        <v>42339</v>
      </c>
      <c r="K20" s="267">
        <v>42369</v>
      </c>
      <c r="L20" s="268"/>
      <c r="M20" s="134"/>
    </row>
    <row r="21" spans="1:15">
      <c r="A21" s="116">
        <v>25</v>
      </c>
      <c r="B21" s="202"/>
      <c r="C21" s="35" t="s">
        <v>45</v>
      </c>
      <c r="D21" s="116" t="s">
        <v>52</v>
      </c>
      <c r="E21" s="116" t="s">
        <v>82</v>
      </c>
      <c r="F21" s="116">
        <v>16216790</v>
      </c>
      <c r="G21" s="116">
        <v>3138933417</v>
      </c>
      <c r="H21" s="127">
        <v>131999</v>
      </c>
      <c r="I21" s="128" t="s">
        <v>70</v>
      </c>
      <c r="J21" s="129">
        <v>42410</v>
      </c>
      <c r="K21" s="129">
        <v>42438</v>
      </c>
      <c r="L21" s="130">
        <v>42419</v>
      </c>
      <c r="M21" s="116" t="s">
        <v>130</v>
      </c>
      <c r="O21" s="131"/>
    </row>
    <row r="22" spans="1:15">
      <c r="C22" s="35" t="s">
        <v>49</v>
      </c>
      <c r="D22" s="116"/>
      <c r="E22" s="116"/>
      <c r="F22" s="116"/>
      <c r="G22" s="116"/>
      <c r="H22" s="39">
        <v>5506002</v>
      </c>
      <c r="I22" s="40" t="s">
        <v>263</v>
      </c>
      <c r="L22" s="198"/>
      <c r="M22" s="35" t="s">
        <v>638</v>
      </c>
    </row>
    <row r="23" spans="1:15">
      <c r="E23" s="116"/>
      <c r="F23" s="116"/>
      <c r="G23" s="116"/>
      <c r="I23" s="140"/>
      <c r="L23" s="249"/>
    </row>
    <row r="24" spans="1:15">
      <c r="E24" s="116"/>
      <c r="F24" s="116"/>
      <c r="G24" s="116"/>
      <c r="I24" s="140"/>
      <c r="L24" s="249"/>
    </row>
    <row r="25" spans="1:15">
      <c r="C25" s="35" t="s">
        <v>370</v>
      </c>
      <c r="E25" s="116" t="s">
        <v>374</v>
      </c>
      <c r="F25" s="116"/>
      <c r="G25" s="116"/>
    </row>
    <row r="26" spans="1:15">
      <c r="E26" s="116"/>
      <c r="F26" s="116"/>
      <c r="G26" s="116"/>
    </row>
    <row r="27" spans="1:15">
      <c r="E27" s="116"/>
      <c r="F27" s="116"/>
      <c r="G27" s="116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  <row r="99" spans="1:15" s="39" customFormat="1">
      <c r="A99" s="35"/>
      <c r="B99" s="116"/>
      <c r="C99" s="35"/>
      <c r="D99" s="35"/>
      <c r="E99" s="116"/>
      <c r="F99" s="116"/>
      <c r="G99" s="116"/>
      <c r="I99" s="35"/>
      <c r="J99" s="35"/>
      <c r="K99" s="35"/>
      <c r="L99" s="35"/>
      <c r="M99" s="35"/>
      <c r="N99" s="42"/>
      <c r="O99" s="118"/>
    </row>
    <row r="100" spans="1:15" s="39" customFormat="1">
      <c r="A100" s="35"/>
      <c r="B100" s="116"/>
      <c r="C100" s="35"/>
      <c r="D100" s="35"/>
      <c r="E100" s="116"/>
      <c r="F100" s="116"/>
      <c r="G100" s="116"/>
      <c r="I100" s="35"/>
      <c r="J100" s="35"/>
      <c r="K100" s="35"/>
      <c r="L100" s="35"/>
      <c r="M100" s="35"/>
      <c r="N100" s="42"/>
      <c r="O100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>
  <dimension ref="A1:O98"/>
  <sheetViews>
    <sheetView workbookViewId="0">
      <pane ySplit="1" topLeftCell="A2" activePane="bottomLeft" state="frozen"/>
      <selection pane="bottomLeft" activeCell="L18" sqref="L1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373"/>
      <c r="K2" s="373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73"/>
      <c r="K3" s="373"/>
      <c r="L3" s="221">
        <v>42430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73"/>
      <c r="K4" s="373"/>
      <c r="L4" s="221">
        <v>42430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73"/>
      <c r="K5" s="373"/>
      <c r="L5" s="221">
        <v>42430</v>
      </c>
      <c r="M5" s="116" t="s">
        <v>77</v>
      </c>
      <c r="O5" s="115"/>
    </row>
    <row r="6" spans="1:15" s="114" customFormat="1">
      <c r="A6" s="218">
        <v>1</v>
      </c>
      <c r="B6" s="345"/>
      <c r="C6" s="218"/>
      <c r="D6" s="218" t="s">
        <v>342</v>
      </c>
      <c r="E6" s="218" t="s">
        <v>344</v>
      </c>
      <c r="F6" s="64"/>
      <c r="G6" s="64"/>
      <c r="H6" s="65"/>
      <c r="I6" s="66"/>
      <c r="J6" s="373"/>
      <c r="K6" s="373"/>
      <c r="L6" s="221"/>
      <c r="M6" s="116" t="s">
        <v>77</v>
      </c>
      <c r="O6" s="115"/>
    </row>
    <row r="7" spans="1:15" s="114" customFormat="1">
      <c r="A7" s="218">
        <v>1</v>
      </c>
      <c r="B7" s="345"/>
      <c r="C7" s="218"/>
      <c r="D7" s="218" t="s">
        <v>342</v>
      </c>
      <c r="E7" s="218" t="s">
        <v>74</v>
      </c>
      <c r="F7" s="64"/>
      <c r="G7" s="64"/>
      <c r="H7" s="65"/>
      <c r="I7" s="66"/>
      <c r="J7" s="373"/>
      <c r="K7" s="373"/>
      <c r="L7" s="221"/>
      <c r="M7" s="116" t="s">
        <v>77</v>
      </c>
      <c r="O7" s="115"/>
    </row>
    <row r="8" spans="1:15">
      <c r="A8" s="116">
        <v>1</v>
      </c>
      <c r="B8" s="123"/>
      <c r="C8" s="116"/>
      <c r="D8" s="116" t="s">
        <v>73</v>
      </c>
      <c r="E8" s="116" t="s">
        <v>403</v>
      </c>
      <c r="F8" s="116"/>
      <c r="G8" s="116"/>
      <c r="H8" s="127"/>
      <c r="I8" s="128"/>
      <c r="J8" s="116"/>
      <c r="K8" s="116"/>
      <c r="L8" s="221">
        <v>42430</v>
      </c>
      <c r="M8" s="116" t="s">
        <v>77</v>
      </c>
      <c r="N8" s="201"/>
      <c r="O8" s="131"/>
    </row>
    <row r="9" spans="1:15">
      <c r="A9" s="35">
        <v>1</v>
      </c>
      <c r="B9" s="183"/>
      <c r="E9" s="35" t="s">
        <v>420</v>
      </c>
      <c r="I9" s="40"/>
      <c r="L9" s="221"/>
      <c r="M9" s="35" t="s">
        <v>77</v>
      </c>
    </row>
    <row r="10" spans="1:15">
      <c r="A10" s="365">
        <v>1</v>
      </c>
      <c r="B10" s="366"/>
      <c r="C10" s="365"/>
      <c r="D10" s="365" t="s">
        <v>259</v>
      </c>
      <c r="E10" s="365" t="s">
        <v>47</v>
      </c>
      <c r="F10" s="365"/>
      <c r="G10" s="365"/>
      <c r="H10" s="367"/>
      <c r="I10" s="368" t="s">
        <v>199</v>
      </c>
      <c r="J10" s="365"/>
      <c r="K10" s="368"/>
      <c r="L10" s="369">
        <v>42430</v>
      </c>
      <c r="M10" s="365" t="s">
        <v>47</v>
      </c>
    </row>
    <row r="11" spans="1:15">
      <c r="A11" s="35">
        <v>8</v>
      </c>
      <c r="B11" s="123"/>
      <c r="C11" s="35" t="s">
        <v>662</v>
      </c>
      <c r="D11" s="35" t="s">
        <v>661</v>
      </c>
      <c r="E11" s="116"/>
      <c r="F11" s="132">
        <v>1095959206</v>
      </c>
      <c r="G11" s="116">
        <v>3124851529</v>
      </c>
      <c r="H11" s="39">
        <v>45730</v>
      </c>
      <c r="I11" s="40"/>
      <c r="J11" s="37"/>
      <c r="K11" s="37" t="s">
        <v>663</v>
      </c>
      <c r="L11" s="130">
        <v>42436</v>
      </c>
      <c r="M11" s="35" t="s">
        <v>662</v>
      </c>
    </row>
    <row r="12" spans="1:15">
      <c r="A12" s="35">
        <v>3</v>
      </c>
      <c r="B12" s="123"/>
      <c r="C12" s="35" t="s">
        <v>45</v>
      </c>
      <c r="D12" s="35" t="s">
        <v>52</v>
      </c>
      <c r="E12" s="116" t="s">
        <v>82</v>
      </c>
      <c r="F12" s="116">
        <v>14107165</v>
      </c>
      <c r="G12" s="116">
        <v>3175124315</v>
      </c>
      <c r="H12" s="39">
        <v>28415</v>
      </c>
      <c r="I12" s="40" t="s">
        <v>70</v>
      </c>
      <c r="J12" s="37">
        <v>42417</v>
      </c>
      <c r="K12" s="37">
        <v>42445</v>
      </c>
      <c r="L12" s="130">
        <v>42432</v>
      </c>
      <c r="M12" s="35" t="s">
        <v>118</v>
      </c>
    </row>
    <row r="13" spans="1:15">
      <c r="A13" s="35">
        <v>4</v>
      </c>
      <c r="B13" s="220"/>
      <c r="C13" s="248" t="s">
        <v>538</v>
      </c>
      <c r="D13" s="35" t="s">
        <v>52</v>
      </c>
      <c r="E13" s="116"/>
      <c r="F13" s="333" t="s">
        <v>389</v>
      </c>
      <c r="G13" s="116"/>
      <c r="H13" s="39">
        <v>9780</v>
      </c>
      <c r="I13" s="40" t="s">
        <v>109</v>
      </c>
      <c r="J13" s="37">
        <v>42398</v>
      </c>
      <c r="K13" s="37">
        <v>42426</v>
      </c>
      <c r="L13" s="130">
        <v>42432</v>
      </c>
    </row>
    <row r="14" spans="1:15">
      <c r="A14" s="35">
        <v>5</v>
      </c>
      <c r="B14" s="123"/>
      <c r="C14" s="35" t="s">
        <v>45</v>
      </c>
      <c r="D14" s="35" t="s">
        <v>52</v>
      </c>
      <c r="E14" s="116" t="s">
        <v>71</v>
      </c>
      <c r="F14" s="116">
        <v>8040856503</v>
      </c>
      <c r="G14" s="116"/>
      <c r="H14" s="39">
        <v>221121</v>
      </c>
      <c r="I14" s="40" t="s">
        <v>239</v>
      </c>
      <c r="J14" s="178" t="s">
        <v>146</v>
      </c>
      <c r="K14" s="179">
        <v>42420</v>
      </c>
      <c r="L14" s="130">
        <v>42432</v>
      </c>
    </row>
    <row r="15" spans="1:15">
      <c r="A15" s="35">
        <v>18</v>
      </c>
      <c r="B15" s="123"/>
      <c r="C15" s="35" t="s">
        <v>45</v>
      </c>
      <c r="D15" s="35" t="s">
        <v>52</v>
      </c>
      <c r="E15" s="116" t="s">
        <v>62</v>
      </c>
      <c r="F15" s="116">
        <v>1096670088</v>
      </c>
      <c r="G15" s="116">
        <v>3182853603</v>
      </c>
      <c r="H15" s="39">
        <v>62510</v>
      </c>
      <c r="I15" s="40" t="s">
        <v>669</v>
      </c>
      <c r="J15" s="37"/>
      <c r="K15" s="37" t="s">
        <v>664</v>
      </c>
      <c r="L15" s="130">
        <v>42447</v>
      </c>
      <c r="M15" s="35" t="s">
        <v>416</v>
      </c>
    </row>
    <row r="16" spans="1:15">
      <c r="A16" s="212">
        <v>18</v>
      </c>
      <c r="B16" s="202"/>
      <c r="C16" s="248" t="s">
        <v>381</v>
      </c>
      <c r="D16" s="35" t="s">
        <v>52</v>
      </c>
      <c r="F16" s="35">
        <v>332459135</v>
      </c>
      <c r="G16" s="35" t="s">
        <v>363</v>
      </c>
      <c r="H16" s="39">
        <v>70215</v>
      </c>
      <c r="I16" s="40" t="s">
        <v>70</v>
      </c>
      <c r="J16" s="35" t="s">
        <v>329</v>
      </c>
      <c r="K16" s="40"/>
      <c r="L16" s="130">
        <v>42447</v>
      </c>
      <c r="M16" s="35" t="s">
        <v>373</v>
      </c>
    </row>
    <row r="17" spans="1:15">
      <c r="A17" s="212">
        <v>30</v>
      </c>
      <c r="B17" s="123"/>
      <c r="C17" s="248" t="s">
        <v>370</v>
      </c>
      <c r="D17" s="35" t="s">
        <v>52</v>
      </c>
      <c r="E17" s="116"/>
      <c r="F17" s="243" t="s">
        <v>371</v>
      </c>
      <c r="G17" s="116"/>
      <c r="H17" s="39">
        <v>68780</v>
      </c>
      <c r="I17" s="40" t="s">
        <v>109</v>
      </c>
      <c r="J17" s="37">
        <v>42416</v>
      </c>
      <c r="K17" s="37">
        <v>42444</v>
      </c>
      <c r="L17" s="130">
        <v>42458</v>
      </c>
    </row>
    <row r="18" spans="1:15">
      <c r="A18" s="212">
        <v>17</v>
      </c>
      <c r="B18" s="202"/>
      <c r="C18" s="248" t="s">
        <v>370</v>
      </c>
      <c r="D18" s="35" t="s">
        <v>52</v>
      </c>
      <c r="E18" s="116" t="s">
        <v>88</v>
      </c>
      <c r="F18" s="116">
        <v>10001727</v>
      </c>
      <c r="G18" s="116"/>
      <c r="H18" s="39">
        <v>27610</v>
      </c>
      <c r="I18" s="40" t="s">
        <v>400</v>
      </c>
      <c r="J18" s="37">
        <v>42342</v>
      </c>
      <c r="K18" s="37">
        <v>42402</v>
      </c>
      <c r="L18" s="130">
        <v>42443</v>
      </c>
    </row>
    <row r="19" spans="1:15">
      <c r="A19" s="116">
        <v>25</v>
      </c>
      <c r="B19" s="202"/>
      <c r="C19" s="35" t="s">
        <v>45</v>
      </c>
      <c r="D19" s="116" t="s">
        <v>52</v>
      </c>
      <c r="E19" s="116" t="s">
        <v>82</v>
      </c>
      <c r="F19" s="116">
        <v>16216790</v>
      </c>
      <c r="G19" s="116">
        <v>3138933417</v>
      </c>
      <c r="H19" s="127">
        <v>132123</v>
      </c>
      <c r="I19" s="128" t="s">
        <v>70</v>
      </c>
      <c r="J19" s="129">
        <v>42439</v>
      </c>
      <c r="K19" s="129">
        <v>42469</v>
      </c>
      <c r="L19" s="130">
        <v>42447</v>
      </c>
      <c r="M19" s="116" t="s">
        <v>130</v>
      </c>
      <c r="O19" s="131"/>
    </row>
    <row r="20" spans="1:15">
      <c r="C20" s="35" t="s">
        <v>49</v>
      </c>
      <c r="D20" s="116"/>
      <c r="E20" s="116"/>
      <c r="F20" s="116"/>
      <c r="G20" s="116"/>
      <c r="H20" s="39">
        <v>5506002</v>
      </c>
      <c r="I20" s="40" t="s">
        <v>263</v>
      </c>
      <c r="L20" s="198"/>
      <c r="M20" s="35" t="s">
        <v>638</v>
      </c>
    </row>
    <row r="21" spans="1:15">
      <c r="E21" s="116"/>
      <c r="F21" s="116"/>
      <c r="G21" s="116"/>
      <c r="I21" s="140"/>
      <c r="L21" s="249"/>
    </row>
    <row r="22" spans="1:15">
      <c r="E22" s="116"/>
      <c r="F22" s="116"/>
      <c r="G22" s="116"/>
      <c r="I22" s="140"/>
      <c r="L22" s="249"/>
    </row>
    <row r="23" spans="1:15">
      <c r="C23" s="35" t="s">
        <v>370</v>
      </c>
      <c r="E23" s="116" t="s">
        <v>374</v>
      </c>
      <c r="F23" s="116"/>
      <c r="G23" s="116"/>
    </row>
    <row r="24" spans="1:15">
      <c r="E24" s="116"/>
      <c r="F24" s="116"/>
      <c r="G24" s="116"/>
    </row>
    <row r="25" spans="1:15">
      <c r="E25" s="116"/>
      <c r="F25" s="116"/>
      <c r="G25" s="116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  <row r="98" spans="1:15" s="39" customFormat="1">
      <c r="A98" s="35"/>
      <c r="B98" s="116"/>
      <c r="C98" s="35"/>
      <c r="D98" s="35"/>
      <c r="E98" s="116"/>
      <c r="F98" s="116"/>
      <c r="G98" s="116"/>
      <c r="I98" s="35"/>
      <c r="J98" s="35"/>
      <c r="K98" s="35"/>
      <c r="L98" s="35"/>
      <c r="M98" s="35"/>
      <c r="N98" s="42"/>
      <c r="O9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>
  <dimension ref="A1:O97"/>
  <sheetViews>
    <sheetView workbookViewId="0">
      <pane ySplit="1" topLeftCell="A2" activePane="bottomLeft" state="frozen"/>
      <selection pane="bottomLeft" activeCell="J16" sqref="J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374"/>
      <c r="K2" s="374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74"/>
      <c r="K3" s="374"/>
      <c r="L3" s="221">
        <v>42461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74"/>
      <c r="K4" s="374"/>
      <c r="L4" s="221">
        <v>42461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74"/>
      <c r="K5" s="374"/>
      <c r="L5" s="221">
        <v>42461</v>
      </c>
      <c r="M5" s="116" t="s">
        <v>77</v>
      </c>
      <c r="O5" s="115"/>
    </row>
    <row r="6" spans="1:15" s="114" customFormat="1">
      <c r="A6" s="218">
        <v>1</v>
      </c>
      <c r="B6" s="345"/>
      <c r="C6" s="218"/>
      <c r="D6" s="218" t="s">
        <v>342</v>
      </c>
      <c r="E6" s="218" t="s">
        <v>344</v>
      </c>
      <c r="F6" s="64"/>
      <c r="G6" s="64"/>
      <c r="H6" s="65"/>
      <c r="I6" s="66"/>
      <c r="J6" s="374"/>
      <c r="K6" s="374"/>
      <c r="L6" s="221"/>
      <c r="M6" s="116" t="s">
        <v>77</v>
      </c>
      <c r="O6" s="115"/>
    </row>
    <row r="7" spans="1:15" s="114" customFormat="1">
      <c r="A7" s="218">
        <v>1</v>
      </c>
      <c r="B7" s="345"/>
      <c r="C7" s="218"/>
      <c r="D7" s="218" t="s">
        <v>342</v>
      </c>
      <c r="E7" s="218" t="s">
        <v>74</v>
      </c>
      <c r="F7" s="64"/>
      <c r="G7" s="64"/>
      <c r="H7" s="65"/>
      <c r="I7" s="66"/>
      <c r="J7" s="374"/>
      <c r="K7" s="374"/>
      <c r="L7" s="221"/>
      <c r="M7" s="116" t="s">
        <v>77</v>
      </c>
      <c r="O7" s="115"/>
    </row>
    <row r="8" spans="1:15">
      <c r="A8" s="116">
        <v>1</v>
      </c>
      <c r="B8" s="123"/>
      <c r="C8" s="116"/>
      <c r="D8" s="116" t="s">
        <v>73</v>
      </c>
      <c r="E8" s="116" t="s">
        <v>403</v>
      </c>
      <c r="F8" s="116"/>
      <c r="G8" s="116"/>
      <c r="H8" s="127"/>
      <c r="I8" s="128"/>
      <c r="J8" s="116"/>
      <c r="K8" s="116"/>
      <c r="L8" s="221">
        <v>42461</v>
      </c>
      <c r="M8" s="116" t="s">
        <v>77</v>
      </c>
      <c r="N8" s="201"/>
      <c r="O8" s="131"/>
    </row>
    <row r="9" spans="1:15">
      <c r="A9" s="365">
        <v>1</v>
      </c>
      <c r="B9" s="366"/>
      <c r="C9" s="365"/>
      <c r="D9" s="365" t="s">
        <v>259</v>
      </c>
      <c r="E9" s="365" t="s">
        <v>47</v>
      </c>
      <c r="F9" s="365"/>
      <c r="G9" s="365"/>
      <c r="H9" s="367"/>
      <c r="I9" s="368" t="s">
        <v>199</v>
      </c>
      <c r="J9" s="365"/>
      <c r="K9" s="368"/>
      <c r="L9" s="369">
        <v>42461</v>
      </c>
      <c r="M9" s="365" t="s">
        <v>47</v>
      </c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45730</v>
      </c>
      <c r="I10" s="40"/>
      <c r="J10" s="37"/>
      <c r="K10" s="37" t="s">
        <v>663</v>
      </c>
      <c r="L10" s="130">
        <v>42468</v>
      </c>
      <c r="M10" s="35" t="s">
        <v>662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82</v>
      </c>
      <c r="F11" s="116">
        <v>14107165</v>
      </c>
      <c r="G11" s="116">
        <v>3175124315</v>
      </c>
      <c r="H11" s="39">
        <v>28522</v>
      </c>
      <c r="I11" s="40" t="s">
        <v>70</v>
      </c>
      <c r="J11" s="37">
        <v>42446</v>
      </c>
      <c r="K11" s="37">
        <v>42476</v>
      </c>
      <c r="L11" s="130">
        <v>42464</v>
      </c>
      <c r="M11" s="35" t="s">
        <v>118</v>
      </c>
    </row>
    <row r="12" spans="1:15">
      <c r="A12" s="35">
        <v>4</v>
      </c>
      <c r="B12" s="345"/>
      <c r="C12" s="248" t="s">
        <v>538</v>
      </c>
      <c r="D12" s="35" t="s">
        <v>52</v>
      </c>
      <c r="E12" s="116"/>
      <c r="F12" s="333" t="s">
        <v>389</v>
      </c>
      <c r="G12" s="116"/>
      <c r="H12" s="39">
        <v>9780</v>
      </c>
      <c r="I12" s="40" t="s">
        <v>109</v>
      </c>
      <c r="J12" s="37">
        <v>42398</v>
      </c>
      <c r="K12" s="37">
        <v>42426</v>
      </c>
      <c r="L12" s="130"/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71</v>
      </c>
      <c r="F13" s="116">
        <v>8040856503</v>
      </c>
      <c r="G13" s="116"/>
      <c r="H13" s="39">
        <v>221121</v>
      </c>
      <c r="I13" s="40" t="s">
        <v>239</v>
      </c>
      <c r="J13" s="178" t="s">
        <v>146</v>
      </c>
      <c r="K13" s="179">
        <v>42449</v>
      </c>
      <c r="L13" s="130">
        <v>42465</v>
      </c>
    </row>
    <row r="14" spans="1:15">
      <c r="A14" s="35">
        <v>18</v>
      </c>
      <c r="B14" s="123"/>
      <c r="C14" s="35" t="s">
        <v>45</v>
      </c>
      <c r="D14" s="35" t="s">
        <v>52</v>
      </c>
      <c r="E14" s="116" t="s">
        <v>62</v>
      </c>
      <c r="F14" s="116">
        <v>1096670088</v>
      </c>
      <c r="G14" s="116">
        <v>3182853603</v>
      </c>
      <c r="H14" s="39">
        <v>52419</v>
      </c>
      <c r="I14" s="40" t="s">
        <v>669</v>
      </c>
      <c r="J14" s="37"/>
      <c r="K14" s="37" t="s">
        <v>664</v>
      </c>
      <c r="L14" s="130">
        <v>42480</v>
      </c>
      <c r="M14" s="35" t="s">
        <v>416</v>
      </c>
    </row>
    <row r="15" spans="1:15">
      <c r="A15" s="212">
        <v>18</v>
      </c>
      <c r="B15" s="202"/>
      <c r="C15" s="248" t="s">
        <v>381</v>
      </c>
      <c r="D15" s="35" t="s">
        <v>52</v>
      </c>
      <c r="F15" s="35">
        <v>332459135</v>
      </c>
      <c r="G15" s="35" t="s">
        <v>363</v>
      </c>
      <c r="H15" s="39">
        <v>70215</v>
      </c>
      <c r="I15" s="40" t="s">
        <v>70</v>
      </c>
      <c r="J15" s="35" t="s">
        <v>140</v>
      </c>
      <c r="K15" s="40"/>
      <c r="L15" s="130">
        <v>42480</v>
      </c>
      <c r="M15" s="35" t="s">
        <v>373</v>
      </c>
    </row>
    <row r="16" spans="1:15">
      <c r="A16" s="212">
        <v>22</v>
      </c>
      <c r="B16" s="123"/>
      <c r="C16" s="248" t="s">
        <v>370</v>
      </c>
      <c r="D16" s="35" t="s">
        <v>52</v>
      </c>
      <c r="E16" s="116"/>
      <c r="F16" s="243" t="s">
        <v>371</v>
      </c>
      <c r="G16" s="116"/>
      <c r="H16" s="39">
        <v>104805</v>
      </c>
      <c r="I16" s="40" t="s">
        <v>109</v>
      </c>
      <c r="J16" s="37">
        <v>42444</v>
      </c>
      <c r="K16" s="37">
        <v>42474</v>
      </c>
      <c r="L16" s="130">
        <v>42482</v>
      </c>
    </row>
    <row r="17" spans="1:15">
      <c r="A17" s="212">
        <v>17</v>
      </c>
      <c r="B17" s="200"/>
      <c r="C17" s="248" t="s">
        <v>370</v>
      </c>
      <c r="D17" s="35" t="s">
        <v>52</v>
      </c>
      <c r="E17" s="116" t="s">
        <v>88</v>
      </c>
      <c r="F17" s="116">
        <v>10001727</v>
      </c>
      <c r="G17" s="116"/>
      <c r="H17" s="39">
        <v>27610</v>
      </c>
      <c r="I17" s="40" t="s">
        <v>400</v>
      </c>
      <c r="J17" s="37">
        <v>42342</v>
      </c>
      <c r="K17" s="37">
        <v>42402</v>
      </c>
      <c r="L17" s="130"/>
    </row>
    <row r="18" spans="1:15">
      <c r="A18" s="116">
        <v>26</v>
      </c>
      <c r="B18" s="202"/>
      <c r="C18" s="35" t="s">
        <v>45</v>
      </c>
      <c r="D18" s="116" t="s">
        <v>52</v>
      </c>
      <c r="E18" s="116" t="s">
        <v>82</v>
      </c>
      <c r="F18" s="116">
        <v>16216790</v>
      </c>
      <c r="G18" s="116">
        <v>3138933417</v>
      </c>
      <c r="H18" s="127">
        <v>132247</v>
      </c>
      <c r="I18" s="128" t="s">
        <v>70</v>
      </c>
      <c r="J18" s="129">
        <v>42470</v>
      </c>
      <c r="K18" s="129">
        <v>42499</v>
      </c>
      <c r="L18" s="130">
        <v>42486</v>
      </c>
      <c r="M18" s="116" t="s">
        <v>130</v>
      </c>
      <c r="O18" s="131"/>
    </row>
    <row r="19" spans="1:15">
      <c r="C19" s="35" t="s">
        <v>49</v>
      </c>
      <c r="D19" s="116"/>
      <c r="E19" s="116"/>
      <c r="F19" s="116"/>
      <c r="G19" s="116"/>
      <c r="H19" s="39">
        <v>5506002</v>
      </c>
      <c r="I19" s="40" t="s">
        <v>263</v>
      </c>
      <c r="L19" s="198"/>
      <c r="M19" s="35" t="s">
        <v>638</v>
      </c>
    </row>
    <row r="20" spans="1:15">
      <c r="E20" s="116"/>
      <c r="F20" s="116"/>
      <c r="G20" s="116"/>
      <c r="I20" s="140"/>
      <c r="L20" s="249"/>
    </row>
    <row r="21" spans="1:15">
      <c r="E21" s="116"/>
      <c r="F21" s="116"/>
      <c r="G21" s="116"/>
      <c r="I21" s="140"/>
      <c r="L21" s="249"/>
    </row>
    <row r="22" spans="1:15">
      <c r="C22" s="35" t="s">
        <v>370</v>
      </c>
      <c r="E22" s="116" t="s">
        <v>374</v>
      </c>
      <c r="F22" s="116"/>
      <c r="G22" s="116"/>
    </row>
    <row r="23" spans="1:15">
      <c r="E23" s="116"/>
      <c r="F23" s="116"/>
      <c r="G23" s="116"/>
    </row>
    <row r="24" spans="1:15">
      <c r="E24" s="116"/>
      <c r="F24" s="116"/>
      <c r="G24" s="116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>
  <dimension ref="A1:O97"/>
  <sheetViews>
    <sheetView workbookViewId="0">
      <pane ySplit="1" topLeftCell="A2" activePane="bottomLeft" state="frozen"/>
      <selection pane="bottomLeft" activeCell="L19" sqref="L1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75"/>
      <c r="K2" s="375"/>
      <c r="L2" s="221">
        <v>42493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75"/>
      <c r="K3" s="375"/>
      <c r="L3" s="376">
        <v>42493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75"/>
      <c r="K4" s="375"/>
      <c r="L4" s="376">
        <v>42493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75"/>
      <c r="K5" s="375"/>
      <c r="L5" s="376">
        <v>42493</v>
      </c>
      <c r="M5" s="116" t="s">
        <v>77</v>
      </c>
      <c r="O5" s="115"/>
    </row>
    <row r="6" spans="1:15" s="114" customFormat="1">
      <c r="A6" s="218">
        <v>1</v>
      </c>
      <c r="B6" s="345"/>
      <c r="C6" s="218"/>
      <c r="D6" s="218" t="s">
        <v>342</v>
      </c>
      <c r="E6" s="218" t="s">
        <v>344</v>
      </c>
      <c r="F6" s="64"/>
      <c r="G6" s="64"/>
      <c r="H6" s="65"/>
      <c r="I6" s="66"/>
      <c r="J6" s="375"/>
      <c r="K6" s="375"/>
      <c r="L6" s="376"/>
      <c r="M6" s="116" t="s">
        <v>77</v>
      </c>
      <c r="O6" s="115"/>
    </row>
    <row r="7" spans="1:15" s="114" customFormat="1">
      <c r="A7" s="218">
        <v>1</v>
      </c>
      <c r="B7" s="345"/>
      <c r="C7" s="218"/>
      <c r="D7" s="218" t="s">
        <v>342</v>
      </c>
      <c r="E7" s="218" t="s">
        <v>74</v>
      </c>
      <c r="F7" s="64"/>
      <c r="G7" s="64"/>
      <c r="H7" s="65"/>
      <c r="I7" s="66"/>
      <c r="J7" s="375"/>
      <c r="K7" s="375"/>
      <c r="L7" s="376"/>
      <c r="M7" s="116" t="s">
        <v>77</v>
      </c>
      <c r="O7" s="115"/>
    </row>
    <row r="8" spans="1:15">
      <c r="A8" s="116">
        <v>1</v>
      </c>
      <c r="B8" s="123"/>
      <c r="C8" s="116"/>
      <c r="D8" s="116" t="s">
        <v>73</v>
      </c>
      <c r="E8" s="116" t="s">
        <v>403</v>
      </c>
      <c r="F8" s="116"/>
      <c r="G8" s="116"/>
      <c r="H8" s="127"/>
      <c r="I8" s="128"/>
      <c r="J8" s="116"/>
      <c r="K8" s="116"/>
      <c r="L8" s="376">
        <v>42493</v>
      </c>
      <c r="M8" s="116" t="s">
        <v>77</v>
      </c>
      <c r="N8" s="201"/>
      <c r="O8" s="131"/>
    </row>
    <row r="9" spans="1:15">
      <c r="A9" s="365">
        <v>1</v>
      </c>
      <c r="B9" s="366"/>
      <c r="C9" s="365"/>
      <c r="D9" s="365" t="s">
        <v>259</v>
      </c>
      <c r="E9" s="365" t="s">
        <v>47</v>
      </c>
      <c r="F9" s="365"/>
      <c r="G9" s="365"/>
      <c r="H9" s="367"/>
      <c r="I9" s="368" t="s">
        <v>199</v>
      </c>
      <c r="J9" s="365"/>
      <c r="K9" s="368"/>
      <c r="L9" s="377">
        <v>42493</v>
      </c>
      <c r="M9" s="365" t="s">
        <v>47</v>
      </c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45513</v>
      </c>
      <c r="I10" s="40"/>
      <c r="J10" s="37"/>
      <c r="K10" s="37" t="s">
        <v>663</v>
      </c>
      <c r="L10" s="130">
        <v>42497</v>
      </c>
      <c r="M10" s="35" t="s">
        <v>662</v>
      </c>
    </row>
    <row r="11" spans="1:15">
      <c r="A11" s="35">
        <v>4</v>
      </c>
      <c r="B11" s="123"/>
      <c r="C11" s="35" t="s">
        <v>45</v>
      </c>
      <c r="D11" s="35" t="s">
        <v>52</v>
      </c>
      <c r="E11" s="116" t="s">
        <v>82</v>
      </c>
      <c r="F11" s="116">
        <v>14107165</v>
      </c>
      <c r="G11" s="116">
        <v>3175124315</v>
      </c>
      <c r="H11" s="39">
        <v>28629</v>
      </c>
      <c r="I11" s="40" t="s">
        <v>70</v>
      </c>
      <c r="J11" s="37">
        <v>42477</v>
      </c>
      <c r="K11" s="37">
        <v>42506</v>
      </c>
      <c r="L11" s="130">
        <v>42486</v>
      </c>
      <c r="M11" s="35" t="s">
        <v>690</v>
      </c>
    </row>
    <row r="12" spans="1:15">
      <c r="A12" s="35">
        <v>4</v>
      </c>
      <c r="B12" s="345"/>
      <c r="C12" s="248" t="s">
        <v>538</v>
      </c>
      <c r="D12" s="35" t="s">
        <v>52</v>
      </c>
      <c r="E12" s="116"/>
      <c r="F12" s="333" t="s">
        <v>389</v>
      </c>
      <c r="G12" s="116"/>
      <c r="H12" s="39">
        <v>9780</v>
      </c>
      <c r="I12" s="40" t="s">
        <v>109</v>
      </c>
      <c r="J12" s="37">
        <v>42398</v>
      </c>
      <c r="K12" s="37">
        <v>42426</v>
      </c>
      <c r="L12" s="130"/>
    </row>
    <row r="13" spans="1:15">
      <c r="A13" s="35">
        <v>5</v>
      </c>
      <c r="B13" s="123"/>
      <c r="C13" s="35" t="s">
        <v>45</v>
      </c>
      <c r="D13" s="35" t="s">
        <v>52</v>
      </c>
      <c r="E13" s="116" t="s">
        <v>71</v>
      </c>
      <c r="F13" s="116">
        <v>8040856503</v>
      </c>
      <c r="G13" s="116"/>
      <c r="H13" s="39">
        <v>221121</v>
      </c>
      <c r="I13" s="40" t="s">
        <v>239</v>
      </c>
      <c r="J13" s="178" t="s">
        <v>146</v>
      </c>
      <c r="K13" s="179">
        <v>42449</v>
      </c>
      <c r="L13" s="130">
        <v>42496</v>
      </c>
    </row>
    <row r="14" spans="1:15">
      <c r="A14" s="35">
        <v>18</v>
      </c>
      <c r="B14" s="123"/>
      <c r="C14" s="35" t="s">
        <v>45</v>
      </c>
      <c r="D14" s="35" t="s">
        <v>52</v>
      </c>
      <c r="E14" s="116" t="s">
        <v>62</v>
      </c>
      <c r="F14" s="116">
        <v>1096670088</v>
      </c>
      <c r="G14" s="116">
        <v>3182853603</v>
      </c>
      <c r="H14" s="39">
        <v>52319</v>
      </c>
      <c r="I14" s="40" t="s">
        <v>669</v>
      </c>
      <c r="J14" s="37"/>
      <c r="K14" s="37" t="s">
        <v>664</v>
      </c>
      <c r="L14" s="130">
        <v>42506</v>
      </c>
      <c r="M14" s="35" t="s">
        <v>416</v>
      </c>
    </row>
    <row r="15" spans="1:15">
      <c r="A15" s="212">
        <v>20</v>
      </c>
      <c r="B15" s="202"/>
      <c r="C15" s="248" t="s">
        <v>381</v>
      </c>
      <c r="D15" s="35" t="s">
        <v>52</v>
      </c>
      <c r="F15" s="35">
        <v>332459135</v>
      </c>
      <c r="G15" s="35" t="s">
        <v>363</v>
      </c>
      <c r="H15" s="39">
        <v>60208</v>
      </c>
      <c r="I15" s="40" t="s">
        <v>70</v>
      </c>
      <c r="J15" s="35" t="s">
        <v>145</v>
      </c>
      <c r="K15" s="40"/>
      <c r="L15" s="130">
        <v>42510</v>
      </c>
      <c r="M15" s="35" t="s">
        <v>373</v>
      </c>
    </row>
    <row r="16" spans="1:15">
      <c r="A16" s="212">
        <v>20</v>
      </c>
      <c r="B16" s="123"/>
      <c r="C16" s="248" t="s">
        <v>370</v>
      </c>
      <c r="D16" s="35" t="s">
        <v>52</v>
      </c>
      <c r="E16" s="116"/>
      <c r="F16" s="243" t="s">
        <v>371</v>
      </c>
      <c r="G16" s="116"/>
      <c r="H16" s="39">
        <v>156890</v>
      </c>
      <c r="I16" s="40" t="s">
        <v>109</v>
      </c>
      <c r="J16" s="37">
        <v>42474</v>
      </c>
      <c r="K16" s="37">
        <v>42506</v>
      </c>
      <c r="L16" s="130">
        <v>42510</v>
      </c>
    </row>
    <row r="17" spans="1:15">
      <c r="A17" s="212">
        <v>19</v>
      </c>
      <c r="B17" s="202"/>
      <c r="C17" s="248" t="s">
        <v>370</v>
      </c>
      <c r="D17" s="35" t="s">
        <v>52</v>
      </c>
      <c r="E17" s="116" t="s">
        <v>88</v>
      </c>
      <c r="F17" s="116">
        <v>10001727</v>
      </c>
      <c r="G17" s="116"/>
      <c r="H17" s="39">
        <v>44313</v>
      </c>
      <c r="I17" s="40" t="s">
        <v>400</v>
      </c>
      <c r="J17" s="37">
        <v>42403</v>
      </c>
      <c r="K17" s="37">
        <v>42462</v>
      </c>
      <c r="L17" s="130">
        <v>42509</v>
      </c>
    </row>
    <row r="18" spans="1:15">
      <c r="A18" s="116">
        <v>26</v>
      </c>
      <c r="B18" s="202"/>
      <c r="C18" s="35" t="s">
        <v>45</v>
      </c>
      <c r="D18" s="116" t="s">
        <v>52</v>
      </c>
      <c r="E18" s="116" t="s">
        <v>82</v>
      </c>
      <c r="F18" s="116">
        <v>16216790</v>
      </c>
      <c r="G18" s="116">
        <v>3138933417</v>
      </c>
      <c r="H18" s="127">
        <v>132691</v>
      </c>
      <c r="I18" s="128" t="s">
        <v>70</v>
      </c>
      <c r="J18" s="129">
        <v>42500</v>
      </c>
      <c r="K18" s="129">
        <v>42530</v>
      </c>
      <c r="L18" s="130">
        <v>42513</v>
      </c>
      <c r="M18" s="116" t="s">
        <v>130</v>
      </c>
      <c r="O18" s="131"/>
    </row>
    <row r="19" spans="1:15">
      <c r="C19" s="35" t="s">
        <v>49</v>
      </c>
      <c r="D19" s="116"/>
      <c r="E19" s="116"/>
      <c r="F19" s="116"/>
      <c r="G19" s="116"/>
      <c r="H19" s="39">
        <v>5506002</v>
      </c>
      <c r="I19" s="40" t="s">
        <v>263</v>
      </c>
      <c r="L19" s="198"/>
      <c r="M19" s="35" t="s">
        <v>638</v>
      </c>
    </row>
    <row r="20" spans="1:15">
      <c r="E20" s="116"/>
      <c r="F20" s="116"/>
      <c r="G20" s="116"/>
      <c r="I20" s="140"/>
      <c r="L20" s="249"/>
    </row>
    <row r="21" spans="1:15">
      <c r="E21" s="116"/>
      <c r="F21" s="116"/>
      <c r="G21" s="116"/>
      <c r="I21" s="140"/>
      <c r="L21" s="249"/>
    </row>
    <row r="22" spans="1:15">
      <c r="C22" s="35" t="s">
        <v>370</v>
      </c>
      <c r="E22" s="116" t="s">
        <v>374</v>
      </c>
      <c r="F22" s="116"/>
      <c r="G22" s="116"/>
    </row>
    <row r="23" spans="1:15">
      <c r="D23" s="35" t="s">
        <v>691</v>
      </c>
      <c r="E23" s="116">
        <v>111811030</v>
      </c>
      <c r="F23" s="116"/>
      <c r="G23" s="116"/>
    </row>
    <row r="24" spans="1:15">
      <c r="E24" s="116"/>
      <c r="F24" s="116"/>
      <c r="G24" s="116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  <row r="97" spans="1:15" s="39" customFormat="1">
      <c r="A97" s="35"/>
      <c r="B97" s="116"/>
      <c r="C97" s="35"/>
      <c r="D97" s="35"/>
      <c r="E97" s="116"/>
      <c r="F97" s="116"/>
      <c r="G97" s="116"/>
      <c r="I97" s="35"/>
      <c r="J97" s="35"/>
      <c r="K97" s="35"/>
      <c r="L97" s="35"/>
      <c r="M97" s="35"/>
      <c r="N97" s="42"/>
      <c r="O97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>
  <dimension ref="A1:O96"/>
  <sheetViews>
    <sheetView workbookViewId="0">
      <pane ySplit="1" topLeftCell="A2" activePane="bottomLeft" state="frozen"/>
      <selection pane="bottomLeft" activeCell="G17" sqref="G1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78"/>
      <c r="K2" s="378"/>
      <c r="L2" s="221">
        <v>42522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78"/>
      <c r="K3" s="378"/>
      <c r="L3" s="376">
        <v>42522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78"/>
      <c r="K4" s="378"/>
      <c r="L4" s="376">
        <v>42522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78"/>
      <c r="K5" s="378"/>
      <c r="L5" s="376">
        <v>42522</v>
      </c>
      <c r="M5" s="116" t="s">
        <v>77</v>
      </c>
      <c r="O5" s="115"/>
    </row>
    <row r="6" spans="1:15" s="114" customFormat="1">
      <c r="A6" s="218">
        <v>1</v>
      </c>
      <c r="B6" s="345"/>
      <c r="C6" s="218"/>
      <c r="D6" s="218" t="s">
        <v>342</v>
      </c>
      <c r="E6" s="218" t="s">
        <v>74</v>
      </c>
      <c r="F6" s="64"/>
      <c r="G6" s="64"/>
      <c r="H6" s="65"/>
      <c r="I6" s="66"/>
      <c r="J6" s="378"/>
      <c r="K6" s="378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42522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/>
      <c r="M8" s="365" t="s">
        <v>47</v>
      </c>
    </row>
    <row r="9" spans="1:15">
      <c r="A9" s="35">
        <v>8</v>
      </c>
      <c r="B9" s="123"/>
      <c r="C9" s="35" t="s">
        <v>662</v>
      </c>
      <c r="D9" s="35" t="s">
        <v>661</v>
      </c>
      <c r="E9" s="116"/>
      <c r="F9" s="132">
        <v>1095959206</v>
      </c>
      <c r="G9" s="116">
        <v>3124851529</v>
      </c>
      <c r="H9" s="39">
        <v>45513</v>
      </c>
      <c r="I9" s="40"/>
      <c r="J9" s="37"/>
      <c r="K9" s="37" t="s">
        <v>663</v>
      </c>
      <c r="L9" s="130">
        <v>42529</v>
      </c>
      <c r="M9" s="35" t="s">
        <v>662</v>
      </c>
    </row>
    <row r="10" spans="1:15">
      <c r="A10" s="35">
        <v>3</v>
      </c>
      <c r="B10" s="123"/>
      <c r="C10" s="35" t="s">
        <v>45</v>
      </c>
      <c r="D10" s="35" t="s">
        <v>52</v>
      </c>
      <c r="E10" s="116" t="s">
        <v>82</v>
      </c>
      <c r="F10" s="116">
        <v>14107165</v>
      </c>
      <c r="G10" s="116">
        <v>3175124315</v>
      </c>
      <c r="H10" s="39">
        <v>28629</v>
      </c>
      <c r="I10" s="40" t="s">
        <v>70</v>
      </c>
      <c r="J10" s="37">
        <v>42477</v>
      </c>
      <c r="K10" s="37">
        <v>42506</v>
      </c>
      <c r="L10" s="130">
        <v>42524</v>
      </c>
      <c r="M10" s="35" t="s">
        <v>690</v>
      </c>
    </row>
    <row r="11" spans="1:15">
      <c r="A11" s="35">
        <v>4</v>
      </c>
      <c r="B11" s="345"/>
      <c r="C11" s="248" t="s">
        <v>538</v>
      </c>
      <c r="D11" s="35" t="s">
        <v>52</v>
      </c>
      <c r="E11" s="116"/>
      <c r="F11" s="333" t="s">
        <v>389</v>
      </c>
      <c r="G11" s="116"/>
      <c r="H11" s="39">
        <v>9780</v>
      </c>
      <c r="I11" s="40" t="s">
        <v>109</v>
      </c>
      <c r="J11" s="37">
        <v>42398</v>
      </c>
      <c r="K11" s="37">
        <v>42426</v>
      </c>
      <c r="L11" s="130"/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71</v>
      </c>
      <c r="F12" s="116">
        <v>8040856503</v>
      </c>
      <c r="G12" s="116"/>
      <c r="H12" s="39">
        <v>221121</v>
      </c>
      <c r="I12" s="40" t="s">
        <v>239</v>
      </c>
      <c r="J12" s="178" t="s">
        <v>146</v>
      </c>
      <c r="K12" s="179">
        <v>42449</v>
      </c>
      <c r="L12" s="130">
        <v>42524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52319</v>
      </c>
      <c r="I13" s="40" t="s">
        <v>669</v>
      </c>
      <c r="J13" s="37"/>
      <c r="K13" s="37" t="s">
        <v>664</v>
      </c>
      <c r="L13" s="130">
        <v>42538</v>
      </c>
      <c r="M13" s="35" t="s">
        <v>416</v>
      </c>
    </row>
    <row r="14" spans="1:15">
      <c r="A14" s="212">
        <v>17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65526</v>
      </c>
      <c r="I14" s="40" t="s">
        <v>70</v>
      </c>
      <c r="J14" s="35" t="s">
        <v>198</v>
      </c>
      <c r="K14" s="40"/>
      <c r="L14" s="130">
        <v>42543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71980</v>
      </c>
      <c r="I15" s="40" t="s">
        <v>109</v>
      </c>
      <c r="J15" s="37">
        <v>42506</v>
      </c>
      <c r="K15" s="37">
        <v>42536</v>
      </c>
      <c r="L15" s="130">
        <v>42543</v>
      </c>
    </row>
    <row r="16" spans="1:15">
      <c r="A16" s="212">
        <v>19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44313</v>
      </c>
      <c r="I16" s="40" t="s">
        <v>400</v>
      </c>
      <c r="J16" s="37">
        <v>42403</v>
      </c>
      <c r="K16" s="37">
        <v>42462</v>
      </c>
      <c r="L16" s="130"/>
    </row>
    <row r="17" spans="1:15">
      <c r="A17" s="116">
        <v>27</v>
      </c>
      <c r="B17" s="202"/>
      <c r="C17" s="35" t="s">
        <v>45</v>
      </c>
      <c r="D17" s="116" t="s">
        <v>52</v>
      </c>
      <c r="E17" s="116" t="s">
        <v>82</v>
      </c>
      <c r="F17" s="116">
        <v>16216790</v>
      </c>
      <c r="G17" s="116">
        <v>3138933417</v>
      </c>
      <c r="H17" s="127">
        <v>132815</v>
      </c>
      <c r="I17" s="128" t="s">
        <v>70</v>
      </c>
      <c r="J17" s="129">
        <v>42531</v>
      </c>
      <c r="K17" s="129">
        <v>42560</v>
      </c>
      <c r="L17" s="130">
        <v>42543</v>
      </c>
      <c r="M17" s="116" t="s">
        <v>130</v>
      </c>
      <c r="O17" s="131"/>
    </row>
    <row r="18" spans="1:15">
      <c r="C18" s="35" t="s">
        <v>49</v>
      </c>
      <c r="D18" s="116"/>
      <c r="E18" s="116"/>
      <c r="F18" s="116"/>
      <c r="G18" s="116"/>
      <c r="H18" s="39">
        <v>5506002</v>
      </c>
      <c r="I18" s="40" t="s">
        <v>263</v>
      </c>
      <c r="L18" s="198"/>
      <c r="M18" s="35" t="s">
        <v>638</v>
      </c>
    </row>
    <row r="19" spans="1:15">
      <c r="E19" s="116"/>
      <c r="F19" s="116"/>
      <c r="G19" s="116"/>
      <c r="I19" s="140"/>
      <c r="L19" s="249"/>
    </row>
    <row r="20" spans="1:15">
      <c r="E20" s="116"/>
      <c r="F20" s="116"/>
      <c r="G20" s="116"/>
      <c r="I20" s="140"/>
      <c r="L20" s="249"/>
    </row>
    <row r="21" spans="1:15">
      <c r="C21" s="35" t="s">
        <v>370</v>
      </c>
      <c r="E21" s="116" t="s">
        <v>374</v>
      </c>
      <c r="F21" s="116"/>
      <c r="G21" s="116"/>
    </row>
    <row r="22" spans="1:15">
      <c r="D22" s="35" t="s">
        <v>691</v>
      </c>
      <c r="E22" s="116">
        <v>111811030</v>
      </c>
      <c r="F22" s="116"/>
      <c r="G22" s="116"/>
    </row>
    <row r="23" spans="1:15">
      <c r="E23" s="116"/>
      <c r="F23" s="116"/>
      <c r="G23" s="116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>
  <dimension ref="A1:O96"/>
  <sheetViews>
    <sheetView workbookViewId="0">
      <pane ySplit="1" topLeftCell="A2" activePane="bottomLeft" state="frozen"/>
      <selection pane="bottomLeft" activeCell="F28" sqref="F2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79"/>
      <c r="K2" s="379"/>
      <c r="L2" s="221">
        <v>42557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79"/>
      <c r="K3" s="379"/>
      <c r="L3" s="376">
        <v>42557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79"/>
      <c r="K4" s="379"/>
      <c r="L4" s="376">
        <v>42557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79"/>
      <c r="K5" s="379"/>
      <c r="L5" s="376">
        <v>42557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79"/>
      <c r="K6" s="379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42557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42545</v>
      </c>
      <c r="M8" s="365" t="s">
        <v>47</v>
      </c>
    </row>
    <row r="9" spans="1:15">
      <c r="A9" s="35">
        <v>8</v>
      </c>
      <c r="B9" s="123"/>
      <c r="C9" s="35" t="s">
        <v>662</v>
      </c>
      <c r="D9" s="35" t="s">
        <v>661</v>
      </c>
      <c r="E9" s="116"/>
      <c r="F9" s="132">
        <v>1095959206</v>
      </c>
      <c r="G9" s="116">
        <v>3124851529</v>
      </c>
      <c r="H9" s="39">
        <v>45513</v>
      </c>
      <c r="I9" s="40"/>
      <c r="J9" s="37"/>
      <c r="K9" s="37" t="s">
        <v>663</v>
      </c>
      <c r="L9" s="130">
        <v>42559</v>
      </c>
      <c r="M9" s="35" t="s">
        <v>662</v>
      </c>
    </row>
    <row r="10" spans="1:15">
      <c r="A10" s="35">
        <v>5</v>
      </c>
      <c r="B10" s="123"/>
      <c r="C10" s="35" t="s">
        <v>45</v>
      </c>
      <c r="D10" s="35" t="s">
        <v>52</v>
      </c>
      <c r="E10" s="116" t="s">
        <v>82</v>
      </c>
      <c r="F10" s="116">
        <v>14107165</v>
      </c>
      <c r="G10" s="116">
        <v>3175124315</v>
      </c>
      <c r="H10" s="39">
        <v>28843</v>
      </c>
      <c r="I10" s="40" t="s">
        <v>70</v>
      </c>
      <c r="J10" s="37">
        <v>42538</v>
      </c>
      <c r="K10" s="37">
        <v>42567</v>
      </c>
      <c r="L10" s="130">
        <v>42543</v>
      </c>
      <c r="M10" s="35" t="s">
        <v>690</v>
      </c>
    </row>
    <row r="11" spans="1:15">
      <c r="A11" s="35">
        <v>4</v>
      </c>
      <c r="B11" s="345"/>
      <c r="C11" s="248" t="s">
        <v>538</v>
      </c>
      <c r="D11" s="35" t="s">
        <v>52</v>
      </c>
      <c r="E11" s="116"/>
      <c r="F11" s="333" t="s">
        <v>389</v>
      </c>
      <c r="G11" s="116"/>
      <c r="H11" s="39">
        <v>9780</v>
      </c>
      <c r="I11" s="40" t="s">
        <v>109</v>
      </c>
      <c r="J11" s="37">
        <v>42398</v>
      </c>
      <c r="K11" s="37">
        <v>42426</v>
      </c>
      <c r="L11" s="130"/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71</v>
      </c>
      <c r="F12" s="116">
        <v>8040856503</v>
      </c>
      <c r="G12" s="116"/>
      <c r="H12" s="39">
        <v>457779</v>
      </c>
      <c r="I12" s="40" t="s">
        <v>239</v>
      </c>
      <c r="J12" s="178" t="s">
        <v>146</v>
      </c>
      <c r="K12" s="179">
        <v>42449</v>
      </c>
      <c r="L12" s="130">
        <v>42545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52319</v>
      </c>
      <c r="I13" s="40" t="s">
        <v>669</v>
      </c>
      <c r="J13" s="37"/>
      <c r="K13" s="37" t="s">
        <v>664</v>
      </c>
      <c r="L13" s="130">
        <v>42570</v>
      </c>
      <c r="M13" s="35" t="s">
        <v>416</v>
      </c>
    </row>
    <row r="14" spans="1:15">
      <c r="A14" s="212">
        <v>17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70291</v>
      </c>
      <c r="I14" s="40" t="s">
        <v>70</v>
      </c>
      <c r="J14" s="35" t="s">
        <v>217</v>
      </c>
      <c r="K14" s="40"/>
      <c r="L14" s="130">
        <v>42566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63590</v>
      </c>
      <c r="I15" s="40" t="s">
        <v>109</v>
      </c>
      <c r="J15" s="37">
        <v>42536</v>
      </c>
      <c r="K15" s="37">
        <v>42565</v>
      </c>
      <c r="L15" s="130">
        <v>42578</v>
      </c>
    </row>
    <row r="16" spans="1:15">
      <c r="A16" s="212">
        <v>19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44313</v>
      </c>
      <c r="I16" s="40" t="s">
        <v>400</v>
      </c>
      <c r="J16" s="37">
        <v>42403</v>
      </c>
      <c r="K16" s="37">
        <v>42462</v>
      </c>
      <c r="L16" s="130">
        <v>42566</v>
      </c>
    </row>
    <row r="17" spans="1:15">
      <c r="A17" s="116">
        <v>27</v>
      </c>
      <c r="B17" s="202"/>
      <c r="C17" s="35" t="s">
        <v>45</v>
      </c>
      <c r="D17" s="116" t="s">
        <v>52</v>
      </c>
      <c r="E17" s="116" t="s">
        <v>82</v>
      </c>
      <c r="F17" s="116">
        <v>16216790</v>
      </c>
      <c r="G17" s="116">
        <v>3138933417</v>
      </c>
      <c r="H17" s="127">
        <v>140927</v>
      </c>
      <c r="I17" s="128" t="s">
        <v>70</v>
      </c>
      <c r="J17" s="129">
        <v>42531</v>
      </c>
      <c r="K17" s="129">
        <v>42560</v>
      </c>
      <c r="L17" s="130">
        <v>42581</v>
      </c>
      <c r="M17" s="116" t="s">
        <v>130</v>
      </c>
      <c r="O17" s="131"/>
    </row>
    <row r="18" spans="1:15">
      <c r="C18" s="35" t="s">
        <v>49</v>
      </c>
      <c r="D18" s="116"/>
      <c r="E18" s="116"/>
      <c r="F18" s="116"/>
      <c r="G18" s="116"/>
      <c r="H18" s="39">
        <v>5506002</v>
      </c>
      <c r="I18" s="40" t="s">
        <v>263</v>
      </c>
      <c r="L18" s="198"/>
      <c r="M18" s="35" t="s">
        <v>638</v>
      </c>
    </row>
    <row r="19" spans="1:15">
      <c r="E19" s="116"/>
      <c r="F19" s="116"/>
      <c r="G19" s="116"/>
      <c r="I19" s="140"/>
      <c r="L19" s="249"/>
    </row>
    <row r="20" spans="1:15">
      <c r="E20" s="116"/>
      <c r="F20" s="116"/>
      <c r="G20" s="116"/>
      <c r="I20" s="140"/>
      <c r="L20" s="249"/>
    </row>
    <row r="21" spans="1:15">
      <c r="C21" s="35" t="s">
        <v>370</v>
      </c>
      <c r="E21" s="116" t="s">
        <v>374</v>
      </c>
      <c r="F21" s="116"/>
      <c r="G21" s="116"/>
    </row>
    <row r="22" spans="1:15">
      <c r="D22" s="35" t="s">
        <v>691</v>
      </c>
      <c r="E22" s="116">
        <v>111811030</v>
      </c>
      <c r="F22" s="116"/>
      <c r="G22" s="116"/>
    </row>
    <row r="23" spans="1:15">
      <c r="E23" s="116"/>
      <c r="F23" s="116"/>
      <c r="G23" s="116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>
  <dimension ref="A1:O96"/>
  <sheetViews>
    <sheetView workbookViewId="0">
      <pane ySplit="1" topLeftCell="A2" activePane="bottomLeft" state="frozen"/>
      <selection pane="bottomLeft" activeCell="E21" sqref="E2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6"/>
      <c r="C2" s="218"/>
      <c r="D2" s="218" t="s">
        <v>341</v>
      </c>
      <c r="E2" s="218" t="s">
        <v>340</v>
      </c>
      <c r="F2" s="64"/>
      <c r="G2" s="64"/>
      <c r="H2" s="65"/>
      <c r="I2" s="66"/>
      <c r="J2" s="381"/>
      <c r="K2" s="381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81"/>
      <c r="K3" s="381"/>
      <c r="L3" s="376">
        <v>42583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81"/>
      <c r="K4" s="381"/>
      <c r="L4" s="376">
        <v>42583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81"/>
      <c r="K5" s="381"/>
      <c r="L5" s="376">
        <v>42583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81"/>
      <c r="K6" s="381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42583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42583</v>
      </c>
      <c r="M8" s="365" t="s">
        <v>47</v>
      </c>
    </row>
    <row r="9" spans="1:15">
      <c r="A9" s="35">
        <v>8</v>
      </c>
      <c r="B9" s="123"/>
      <c r="C9" s="35" t="s">
        <v>662</v>
      </c>
      <c r="D9" s="35" t="s">
        <v>661</v>
      </c>
      <c r="E9" s="116"/>
      <c r="F9" s="132">
        <v>1095959206</v>
      </c>
      <c r="G9" s="116">
        <v>3124851529</v>
      </c>
      <c r="H9" s="39">
        <v>45513</v>
      </c>
      <c r="I9" s="40"/>
      <c r="J9" s="37"/>
      <c r="K9" s="37" t="s">
        <v>663</v>
      </c>
      <c r="L9" s="130">
        <v>42590</v>
      </c>
      <c r="M9" s="35" t="s">
        <v>662</v>
      </c>
    </row>
    <row r="10" spans="1:15">
      <c r="A10" s="35">
        <v>2</v>
      </c>
      <c r="B10" s="123"/>
      <c r="C10" s="35" t="s">
        <v>45</v>
      </c>
      <c r="D10" s="35" t="s">
        <v>52</v>
      </c>
      <c r="E10" s="116" t="s">
        <v>82</v>
      </c>
      <c r="F10" s="116">
        <v>14107165</v>
      </c>
      <c r="G10" s="116">
        <v>3175124315</v>
      </c>
      <c r="H10" s="39">
        <v>32879</v>
      </c>
      <c r="I10" s="40" t="s">
        <v>70</v>
      </c>
      <c r="J10" s="37">
        <v>42568</v>
      </c>
      <c r="K10" s="37">
        <v>42598</v>
      </c>
      <c r="L10" s="130">
        <v>42585</v>
      </c>
      <c r="M10" s="35" t="s">
        <v>690</v>
      </c>
    </row>
    <row r="11" spans="1:15">
      <c r="A11" s="35">
        <v>4</v>
      </c>
      <c r="B11" s="345"/>
      <c r="C11" s="248" t="s">
        <v>538</v>
      </c>
      <c r="D11" s="35" t="s">
        <v>52</v>
      </c>
      <c r="E11" s="116"/>
      <c r="F11" s="333" t="s">
        <v>389</v>
      </c>
      <c r="G11" s="116"/>
      <c r="H11" s="39">
        <v>9780</v>
      </c>
      <c r="I11" s="40" t="s">
        <v>109</v>
      </c>
      <c r="J11" s="37">
        <v>42398</v>
      </c>
      <c r="K11" s="37">
        <v>42426</v>
      </c>
      <c r="L11" s="130"/>
    </row>
    <row r="12" spans="1:15">
      <c r="A12" s="35">
        <v>5</v>
      </c>
      <c r="B12" s="123"/>
      <c r="C12" s="35" t="s">
        <v>45</v>
      </c>
      <c r="D12" s="35" t="s">
        <v>52</v>
      </c>
      <c r="E12" s="116" t="s">
        <v>71</v>
      </c>
      <c r="F12" s="116">
        <v>8040856503</v>
      </c>
      <c r="G12" s="116"/>
      <c r="H12" s="39">
        <v>235041</v>
      </c>
      <c r="I12" s="40" t="s">
        <v>239</v>
      </c>
      <c r="J12" s="178" t="s">
        <v>146</v>
      </c>
      <c r="K12" s="179">
        <v>42571</v>
      </c>
      <c r="L12" s="130">
        <v>42583</v>
      </c>
    </row>
    <row r="13" spans="1:15">
      <c r="A13" s="35">
        <v>18</v>
      </c>
      <c r="B13" s="18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52319</v>
      </c>
      <c r="I13" s="40" t="s">
        <v>669</v>
      </c>
      <c r="J13" s="37"/>
      <c r="K13" s="37" t="s">
        <v>664</v>
      </c>
      <c r="L13" s="130"/>
      <c r="M13" s="35" t="s">
        <v>416</v>
      </c>
    </row>
    <row r="14" spans="1:15">
      <c r="A14" s="212">
        <v>17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70291</v>
      </c>
      <c r="I14" s="40" t="s">
        <v>70</v>
      </c>
      <c r="J14" s="35" t="s">
        <v>222</v>
      </c>
      <c r="K14" s="40"/>
      <c r="L14" s="130">
        <v>42601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60170</v>
      </c>
      <c r="I15" s="40" t="s">
        <v>109</v>
      </c>
      <c r="J15" s="37">
        <v>42565</v>
      </c>
      <c r="K15" s="37">
        <v>42594</v>
      </c>
      <c r="L15" s="130">
        <v>42601</v>
      </c>
    </row>
    <row r="16" spans="1:15">
      <c r="A16" s="212">
        <v>19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44313</v>
      </c>
      <c r="I16" s="40" t="s">
        <v>400</v>
      </c>
      <c r="J16" s="37">
        <v>42403</v>
      </c>
      <c r="K16" s="37">
        <v>42462</v>
      </c>
      <c r="L16" s="130"/>
    </row>
    <row r="17" spans="1:15">
      <c r="A17" s="116">
        <v>27</v>
      </c>
      <c r="B17" s="200"/>
      <c r="C17" s="35" t="s">
        <v>45</v>
      </c>
      <c r="D17" s="116" t="s">
        <v>52</v>
      </c>
      <c r="E17" s="116" t="s">
        <v>82</v>
      </c>
      <c r="F17" s="116">
        <v>16216790</v>
      </c>
      <c r="G17" s="116">
        <v>3138933417</v>
      </c>
      <c r="H17" s="127">
        <v>140927</v>
      </c>
      <c r="I17" s="128" t="s">
        <v>70</v>
      </c>
      <c r="J17" s="129">
        <v>42531</v>
      </c>
      <c r="K17" s="129">
        <v>42560</v>
      </c>
      <c r="L17" s="130"/>
      <c r="M17" s="116" t="s">
        <v>130</v>
      </c>
      <c r="O17" s="131"/>
    </row>
    <row r="18" spans="1:15">
      <c r="C18" s="35" t="s">
        <v>49</v>
      </c>
      <c r="D18" s="116"/>
      <c r="E18" s="116"/>
      <c r="F18" s="116"/>
      <c r="G18" s="116"/>
      <c r="H18" s="39">
        <v>5506002</v>
      </c>
      <c r="I18" s="40" t="s">
        <v>263</v>
      </c>
      <c r="L18" s="198"/>
      <c r="M18" s="35" t="s">
        <v>638</v>
      </c>
    </row>
    <row r="19" spans="1:15">
      <c r="E19" s="116"/>
      <c r="F19" s="116"/>
      <c r="G19" s="116"/>
      <c r="I19" s="140"/>
      <c r="L19" s="249"/>
    </row>
    <row r="20" spans="1:15">
      <c r="E20" s="116"/>
      <c r="F20" s="116"/>
      <c r="G20" s="116"/>
      <c r="I20" s="140"/>
      <c r="L20" s="249"/>
    </row>
    <row r="21" spans="1:15">
      <c r="C21" s="35" t="s">
        <v>370</v>
      </c>
      <c r="E21" s="116" t="s">
        <v>374</v>
      </c>
      <c r="F21" s="116"/>
      <c r="G21" s="116"/>
    </row>
    <row r="22" spans="1:15">
      <c r="D22" s="35" t="s">
        <v>691</v>
      </c>
      <c r="E22" s="116">
        <v>111811030</v>
      </c>
      <c r="F22" s="116"/>
      <c r="G22" s="116"/>
    </row>
    <row r="23" spans="1:15">
      <c r="E23" s="116"/>
      <c r="F23" s="116"/>
      <c r="G23" s="116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>
  <dimension ref="A1:O96"/>
  <sheetViews>
    <sheetView workbookViewId="0">
      <pane ySplit="1" topLeftCell="A2" activePane="bottomLeft" state="frozen"/>
      <selection pane="bottomLeft" activeCell="L16" sqref="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6"/>
      <c r="C2" s="218"/>
      <c r="D2" s="218" t="s">
        <v>341</v>
      </c>
      <c r="E2" s="218" t="s">
        <v>340</v>
      </c>
      <c r="F2" s="64"/>
      <c r="G2" s="64"/>
      <c r="H2" s="65"/>
      <c r="I2" s="66"/>
      <c r="J2" s="382"/>
      <c r="K2" s="382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82"/>
      <c r="K3" s="382"/>
      <c r="L3" s="376">
        <v>42614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82"/>
      <c r="K4" s="382"/>
      <c r="L4" s="376">
        <v>42614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82"/>
      <c r="K5" s="382"/>
      <c r="L5" s="376">
        <v>42614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82"/>
      <c r="K6" s="382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42614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42614</v>
      </c>
      <c r="M8" s="365" t="s">
        <v>47</v>
      </c>
    </row>
    <row r="9" spans="1:15">
      <c r="A9" s="35">
        <v>8</v>
      </c>
      <c r="B9" s="123"/>
      <c r="C9" s="35" t="s">
        <v>662</v>
      </c>
      <c r="D9" s="35" t="s">
        <v>661</v>
      </c>
      <c r="E9" s="116"/>
      <c r="F9" s="132">
        <v>1095959206</v>
      </c>
      <c r="G9" s="116">
        <v>3124851529</v>
      </c>
      <c r="H9" s="39">
        <v>45513</v>
      </c>
      <c r="I9" s="40"/>
      <c r="J9" s="37"/>
      <c r="K9" s="37" t="s">
        <v>663</v>
      </c>
      <c r="L9" s="130">
        <v>42623</v>
      </c>
      <c r="M9" s="35" t="s">
        <v>662</v>
      </c>
    </row>
    <row r="10" spans="1:15">
      <c r="A10" s="134">
        <v>2</v>
      </c>
      <c r="B10" s="134"/>
      <c r="C10" s="134" t="s">
        <v>45</v>
      </c>
      <c r="D10" s="134" t="s">
        <v>52</v>
      </c>
      <c r="E10" s="134" t="s">
        <v>82</v>
      </c>
      <c r="F10" s="134">
        <v>14107165</v>
      </c>
      <c r="G10" s="134">
        <v>3175124315</v>
      </c>
      <c r="H10" s="265">
        <v>32879</v>
      </c>
      <c r="I10" s="266" t="s">
        <v>70</v>
      </c>
      <c r="J10" s="267">
        <v>42568</v>
      </c>
      <c r="K10" s="267">
        <v>42598</v>
      </c>
      <c r="L10" s="268"/>
      <c r="M10" s="134" t="s">
        <v>690</v>
      </c>
    </row>
    <row r="11" spans="1:15">
      <c r="A11" s="35">
        <v>4</v>
      </c>
      <c r="B11" s="220"/>
      <c r="C11" s="248" t="s">
        <v>538</v>
      </c>
      <c r="D11" s="35" t="s">
        <v>52</v>
      </c>
      <c r="E11" s="116"/>
      <c r="F11" s="333" t="s">
        <v>389</v>
      </c>
      <c r="G11" s="116"/>
      <c r="H11" s="39">
        <v>11350</v>
      </c>
      <c r="I11" s="40" t="s">
        <v>109</v>
      </c>
      <c r="J11" s="37">
        <v>42398</v>
      </c>
      <c r="K11" s="37">
        <v>42426</v>
      </c>
      <c r="L11" s="130">
        <v>42614</v>
      </c>
    </row>
    <row r="12" spans="1:15">
      <c r="A12" s="134">
        <v>5</v>
      </c>
      <c r="B12" s="134"/>
      <c r="C12" s="134" t="s">
        <v>45</v>
      </c>
      <c r="D12" s="134" t="s">
        <v>52</v>
      </c>
      <c r="E12" s="134" t="s">
        <v>71</v>
      </c>
      <c r="F12" s="134">
        <v>8040856503</v>
      </c>
      <c r="G12" s="134"/>
      <c r="H12" s="265">
        <v>235041</v>
      </c>
      <c r="I12" s="266" t="s">
        <v>239</v>
      </c>
      <c r="J12" s="383" t="s">
        <v>146</v>
      </c>
      <c r="K12" s="384">
        <v>42571</v>
      </c>
      <c r="L12" s="268"/>
      <c r="M12" s="134"/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52837</v>
      </c>
      <c r="I13" s="40" t="s">
        <v>669</v>
      </c>
      <c r="J13" s="37"/>
      <c r="K13" s="37" t="s">
        <v>664</v>
      </c>
      <c r="L13" s="130">
        <v>42633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69878</v>
      </c>
      <c r="I14" s="40" t="s">
        <v>70</v>
      </c>
      <c r="J14" s="35" t="s">
        <v>241</v>
      </c>
      <c r="K14" s="40"/>
      <c r="L14" s="130">
        <v>42633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62700</v>
      </c>
      <c r="I15" s="40" t="s">
        <v>109</v>
      </c>
      <c r="J15" s="37">
        <v>42594</v>
      </c>
      <c r="K15" s="37">
        <v>42626</v>
      </c>
      <c r="L15" s="130">
        <v>42633</v>
      </c>
    </row>
    <row r="16" spans="1:15">
      <c r="A16" s="212">
        <v>19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63480</v>
      </c>
      <c r="I16" s="40" t="s">
        <v>400</v>
      </c>
      <c r="J16" s="37">
        <v>42524</v>
      </c>
      <c r="K16" s="37">
        <v>42583</v>
      </c>
      <c r="L16" s="130">
        <v>42626</v>
      </c>
    </row>
    <row r="17" spans="1:15">
      <c r="A17" s="134">
        <v>27</v>
      </c>
      <c r="B17" s="360"/>
      <c r="C17" s="134" t="s">
        <v>45</v>
      </c>
      <c r="D17" s="134" t="s">
        <v>52</v>
      </c>
      <c r="E17" s="134" t="s">
        <v>82</v>
      </c>
      <c r="F17" s="134">
        <v>16216790</v>
      </c>
      <c r="G17" s="134">
        <v>3138933417</v>
      </c>
      <c r="H17" s="265">
        <v>140927</v>
      </c>
      <c r="I17" s="266" t="s">
        <v>70</v>
      </c>
      <c r="J17" s="267">
        <v>42531</v>
      </c>
      <c r="K17" s="267">
        <v>42560</v>
      </c>
      <c r="L17" s="268"/>
      <c r="M17" s="134" t="s">
        <v>130</v>
      </c>
      <c r="O17" s="131"/>
    </row>
    <row r="18" spans="1:15">
      <c r="C18" s="35" t="s">
        <v>49</v>
      </c>
      <c r="D18" s="116"/>
      <c r="E18" s="116"/>
      <c r="F18" s="116"/>
      <c r="G18" s="116"/>
      <c r="H18" s="39">
        <v>5506002</v>
      </c>
      <c r="I18" s="40" t="s">
        <v>263</v>
      </c>
      <c r="L18" s="198"/>
      <c r="M18" s="35" t="s">
        <v>638</v>
      </c>
    </row>
    <row r="19" spans="1:15">
      <c r="E19" s="116"/>
      <c r="F19" s="116"/>
      <c r="G19" s="116"/>
      <c r="I19" s="140"/>
      <c r="L19" s="249"/>
    </row>
    <row r="20" spans="1:15">
      <c r="E20" s="116"/>
      <c r="F20" s="116"/>
      <c r="G20" s="116"/>
      <c r="I20" s="140"/>
      <c r="L20" s="249"/>
    </row>
    <row r="21" spans="1:15">
      <c r="C21" s="35" t="s">
        <v>370</v>
      </c>
      <c r="E21" s="116" t="s">
        <v>374</v>
      </c>
      <c r="F21" s="116"/>
      <c r="G21" s="116"/>
    </row>
    <row r="22" spans="1:15">
      <c r="D22" s="35" t="s">
        <v>691</v>
      </c>
      <c r="E22" s="116">
        <v>111811030</v>
      </c>
      <c r="F22" s="116"/>
      <c r="G22" s="116"/>
    </row>
    <row r="23" spans="1:15">
      <c r="E23" s="116"/>
      <c r="F23" s="116"/>
      <c r="G23" s="116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  <row r="96" spans="1:15" s="39" customFormat="1">
      <c r="A96" s="35"/>
      <c r="B96" s="116"/>
      <c r="C96" s="35"/>
      <c r="D96" s="35"/>
      <c r="E96" s="116"/>
      <c r="F96" s="116"/>
      <c r="G96" s="116"/>
      <c r="I96" s="35"/>
      <c r="J96" s="35"/>
      <c r="K96" s="35"/>
      <c r="L96" s="35"/>
      <c r="M96" s="35"/>
      <c r="N96" s="42"/>
      <c r="O96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6" sqref="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89"/>
      <c r="K2" s="389"/>
      <c r="L2" s="221">
        <v>42647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89"/>
      <c r="K3" s="389"/>
      <c r="L3" s="376">
        <v>42647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89"/>
      <c r="K4" s="389"/>
      <c r="L4" s="376">
        <v>42647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89"/>
      <c r="K5" s="389"/>
      <c r="L5" s="376">
        <v>42647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89"/>
      <c r="K6" s="389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42647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42647</v>
      </c>
      <c r="M8" s="365" t="s">
        <v>47</v>
      </c>
    </row>
    <row r="9" spans="1:15">
      <c r="A9" s="35">
        <v>4</v>
      </c>
      <c r="B9" s="345"/>
      <c r="C9" s="248" t="s">
        <v>538</v>
      </c>
      <c r="D9" s="35" t="s">
        <v>52</v>
      </c>
      <c r="E9" s="116"/>
      <c r="F9" s="333" t="s">
        <v>389</v>
      </c>
      <c r="G9" s="116"/>
      <c r="H9" s="39">
        <v>11350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45513</v>
      </c>
      <c r="I10" s="40"/>
      <c r="J10" s="37"/>
      <c r="K10" s="37" t="s">
        <v>663</v>
      </c>
      <c r="L10" s="130">
        <v>42651</v>
      </c>
      <c r="M10" s="35" t="s">
        <v>662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>
        <v>42649</v>
      </c>
      <c r="M11" s="35" t="s">
        <v>736</v>
      </c>
    </row>
    <row r="12" spans="1:15">
      <c r="A12" s="35">
        <v>16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90900</v>
      </c>
      <c r="I12" s="40" t="s">
        <v>669</v>
      </c>
      <c r="J12" s="37" t="s">
        <v>273</v>
      </c>
      <c r="K12" s="37"/>
      <c r="L12" s="130">
        <v>42651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52837</v>
      </c>
      <c r="I13" s="40" t="s">
        <v>669</v>
      </c>
      <c r="J13" s="37"/>
      <c r="K13" s="37" t="s">
        <v>664</v>
      </c>
      <c r="L13" s="130">
        <v>42651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69878</v>
      </c>
      <c r="I14" s="40" t="s">
        <v>70</v>
      </c>
      <c r="J14" s="35" t="s">
        <v>241</v>
      </c>
      <c r="K14" s="40"/>
      <c r="L14" s="130">
        <v>42651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62700</v>
      </c>
      <c r="I15" s="40" t="s">
        <v>109</v>
      </c>
      <c r="J15" s="37">
        <v>42594</v>
      </c>
      <c r="K15" s="37">
        <v>42626</v>
      </c>
      <c r="L15" s="130">
        <v>42669</v>
      </c>
    </row>
    <row r="16" spans="1:15">
      <c r="A16" s="212">
        <v>19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63480</v>
      </c>
      <c r="I16" s="40" t="s">
        <v>400</v>
      </c>
      <c r="J16" s="37">
        <v>42524</v>
      </c>
      <c r="K16" s="37">
        <v>42583</v>
      </c>
      <c r="L16" s="130"/>
    </row>
    <row r="17" spans="1:15">
      <c r="C17" s="35" t="s">
        <v>49</v>
      </c>
      <c r="D17" s="116"/>
      <c r="E17" s="116"/>
      <c r="F17" s="116"/>
      <c r="G17" s="116"/>
      <c r="H17" s="39">
        <v>5506002</v>
      </c>
      <c r="I17" s="40" t="s">
        <v>263</v>
      </c>
      <c r="L17" s="198"/>
      <c r="M17" s="35" t="s">
        <v>638</v>
      </c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F25" sqref="F2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395"/>
      <c r="K2" s="395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95"/>
      <c r="K3" s="395"/>
      <c r="L3" s="376">
        <v>42675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95"/>
      <c r="K4" s="395"/>
      <c r="L4" s="376">
        <v>42675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95"/>
      <c r="K5" s="395"/>
      <c r="L5" s="376">
        <v>42675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95"/>
      <c r="K6" s="395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42675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42682</v>
      </c>
      <c r="M8" s="365" t="s">
        <v>47</v>
      </c>
    </row>
    <row r="9" spans="1:15">
      <c r="A9" s="35">
        <v>4</v>
      </c>
      <c r="B9" s="345"/>
      <c r="C9" s="248" t="s">
        <v>538</v>
      </c>
      <c r="D9" s="35" t="s">
        <v>52</v>
      </c>
      <c r="E9" s="116"/>
      <c r="F9" s="333" t="s">
        <v>389</v>
      </c>
      <c r="G9" s="116"/>
      <c r="H9" s="39">
        <v>11350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45513</v>
      </c>
      <c r="I10" s="40"/>
      <c r="J10" s="37"/>
      <c r="K10" s="37" t="s">
        <v>663</v>
      </c>
      <c r="L10" s="130">
        <v>42684</v>
      </c>
      <c r="M10" s="35" t="s">
        <v>662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>
        <v>42683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90800</v>
      </c>
      <c r="I12" s="40" t="s">
        <v>669</v>
      </c>
      <c r="J12" s="37" t="s">
        <v>293</v>
      </c>
      <c r="K12" s="37"/>
      <c r="L12" s="130">
        <v>42692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52837</v>
      </c>
      <c r="I13" s="40" t="s">
        <v>669</v>
      </c>
      <c r="J13" s="37"/>
      <c r="K13" s="37" t="s">
        <v>664</v>
      </c>
      <c r="L13" s="130">
        <v>42692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69109</v>
      </c>
      <c r="I14" s="40" t="s">
        <v>70</v>
      </c>
      <c r="J14" s="35" t="s">
        <v>273</v>
      </c>
      <c r="K14" s="40"/>
      <c r="L14" s="130">
        <v>42692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78980</v>
      </c>
      <c r="I15" s="40" t="s">
        <v>109</v>
      </c>
      <c r="J15" s="37">
        <v>42656</v>
      </c>
      <c r="K15" s="37">
        <v>42689</v>
      </c>
      <c r="L15" s="130">
        <v>42699</v>
      </c>
    </row>
    <row r="16" spans="1:15">
      <c r="A16" s="212">
        <v>17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67370</v>
      </c>
      <c r="I16" s="40" t="s">
        <v>400</v>
      </c>
      <c r="J16" s="37">
        <v>42584</v>
      </c>
      <c r="K16" s="37">
        <v>42643</v>
      </c>
      <c r="L16" s="130">
        <v>42691</v>
      </c>
    </row>
    <row r="17" spans="1:15">
      <c r="C17" s="35" t="s">
        <v>49</v>
      </c>
      <c r="D17" s="116"/>
      <c r="E17" s="116"/>
      <c r="F17" s="116"/>
      <c r="G17" s="116"/>
      <c r="H17" s="39">
        <v>5506002</v>
      </c>
      <c r="I17" s="40" t="s">
        <v>263</v>
      </c>
      <c r="L17" s="198"/>
      <c r="M17" s="35" t="s">
        <v>638</v>
      </c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K16" sqref="K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96"/>
      <c r="K2" s="396"/>
      <c r="L2" s="221">
        <v>42705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96"/>
      <c r="K3" s="396"/>
      <c r="L3" s="376">
        <v>42705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96"/>
      <c r="K4" s="396"/>
      <c r="L4" s="376">
        <v>42705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396"/>
      <c r="K5" s="396"/>
      <c r="L5" s="376">
        <v>42705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96"/>
      <c r="K6" s="396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42705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42710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>
        <v>42706</v>
      </c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45513</v>
      </c>
      <c r="I10" s="40"/>
      <c r="J10" s="37"/>
      <c r="K10" s="37" t="s">
        <v>663</v>
      </c>
      <c r="L10" s="130">
        <v>42712</v>
      </c>
      <c r="M10" s="35" t="s">
        <v>662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>
        <v>42710</v>
      </c>
      <c r="M11" s="35" t="s">
        <v>736</v>
      </c>
    </row>
    <row r="12" spans="1:15">
      <c r="A12" s="35">
        <v>17</v>
      </c>
      <c r="B12" s="183"/>
      <c r="C12" s="35" t="s">
        <v>662</v>
      </c>
      <c r="D12" s="35" t="s">
        <v>382</v>
      </c>
      <c r="E12" s="116"/>
      <c r="F12" s="132">
        <v>27053016</v>
      </c>
      <c r="G12" s="116"/>
      <c r="H12" s="39">
        <v>90800</v>
      </c>
      <c r="I12" s="40" t="s">
        <v>669</v>
      </c>
      <c r="J12" s="37" t="s">
        <v>293</v>
      </c>
      <c r="K12" s="37"/>
      <c r="L12" s="130"/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52837</v>
      </c>
      <c r="I13" s="40" t="s">
        <v>669</v>
      </c>
      <c r="J13" s="37"/>
      <c r="K13" s="37" t="s">
        <v>664</v>
      </c>
      <c r="L13" s="130">
        <v>42724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69603</v>
      </c>
      <c r="I14" s="40" t="s">
        <v>70</v>
      </c>
      <c r="J14" s="35" t="s">
        <v>293</v>
      </c>
      <c r="K14" s="40"/>
      <c r="L14" s="130">
        <v>42724</v>
      </c>
      <c r="M14" s="35" t="s">
        <v>373</v>
      </c>
    </row>
    <row r="15" spans="1:15">
      <c r="A15" s="212">
        <v>20</v>
      </c>
      <c r="B15" s="134"/>
      <c r="C15" s="248" t="s">
        <v>370</v>
      </c>
      <c r="D15" s="35" t="s">
        <v>52</v>
      </c>
      <c r="E15" s="116"/>
      <c r="F15" s="243" t="s">
        <v>371</v>
      </c>
      <c r="G15" s="116"/>
      <c r="H15" s="39">
        <v>72130</v>
      </c>
      <c r="I15" s="40" t="s">
        <v>109</v>
      </c>
      <c r="J15" s="37">
        <v>42689</v>
      </c>
      <c r="K15" s="37">
        <v>42720</v>
      </c>
      <c r="L15" s="130"/>
    </row>
    <row r="16" spans="1:15">
      <c r="A16" s="212">
        <v>17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67370</v>
      </c>
      <c r="I16" s="40" t="s">
        <v>400</v>
      </c>
      <c r="J16" s="37">
        <v>42584</v>
      </c>
      <c r="K16" s="37">
        <v>42643</v>
      </c>
      <c r="L16" s="130"/>
    </row>
    <row r="17" spans="1:15">
      <c r="C17" s="35" t="s">
        <v>49</v>
      </c>
      <c r="D17" s="116"/>
      <c r="E17" s="116"/>
      <c r="F17" s="116"/>
      <c r="G17" s="116"/>
      <c r="H17" s="39">
        <v>5506002</v>
      </c>
      <c r="I17" s="40" t="s">
        <v>263</v>
      </c>
      <c r="L17" s="198"/>
      <c r="M17" s="35" t="s">
        <v>638</v>
      </c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H13" sqref="H1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97"/>
      <c r="K2" s="397"/>
      <c r="L2" s="221">
        <v>42745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97"/>
      <c r="K3" s="397"/>
      <c r="L3" s="376">
        <v>42745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97"/>
      <c r="K4" s="397"/>
      <c r="L4" s="376">
        <v>42745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397"/>
      <c r="K5" s="397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97"/>
      <c r="K6" s="397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42745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42731</v>
      </c>
      <c r="M8" s="365" t="s">
        <v>47</v>
      </c>
    </row>
    <row r="9" spans="1:15">
      <c r="A9" s="35">
        <v>4</v>
      </c>
      <c r="B9" s="345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B10" s="18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45513</v>
      </c>
      <c r="I10" s="40"/>
      <c r="J10" s="37"/>
      <c r="K10" s="37" t="s">
        <v>663</v>
      </c>
      <c r="L10" s="130"/>
      <c r="M10" s="35" t="s">
        <v>662</v>
      </c>
    </row>
    <row r="11" spans="1:15">
      <c r="A11" s="35">
        <v>8</v>
      </c>
      <c r="B11" s="18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90800</v>
      </c>
      <c r="I12" s="40" t="s">
        <v>669</v>
      </c>
      <c r="J12" s="37" t="s">
        <v>319</v>
      </c>
      <c r="K12" s="37"/>
      <c r="L12" s="130"/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52837</v>
      </c>
      <c r="I13" s="40" t="s">
        <v>669</v>
      </c>
      <c r="J13" s="37"/>
      <c r="K13" s="37" t="s">
        <v>664</v>
      </c>
      <c r="L13" s="130">
        <v>42724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69603</v>
      </c>
      <c r="I14" s="40" t="s">
        <v>70</v>
      </c>
      <c r="J14" s="35" t="s">
        <v>293</v>
      </c>
      <c r="K14" s="40"/>
      <c r="L14" s="130">
        <v>42724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72130</v>
      </c>
      <c r="I15" s="40" t="s">
        <v>109</v>
      </c>
      <c r="J15" s="37">
        <v>42689</v>
      </c>
      <c r="K15" s="37">
        <v>42720</v>
      </c>
      <c r="L15" s="130">
        <v>42762</v>
      </c>
    </row>
    <row r="16" spans="1:15">
      <c r="A16" s="212">
        <v>17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69944</v>
      </c>
      <c r="I16" s="40" t="s">
        <v>740</v>
      </c>
      <c r="J16" s="37">
        <v>42644</v>
      </c>
      <c r="K16" s="37">
        <v>42704</v>
      </c>
      <c r="L16" s="130">
        <v>42751</v>
      </c>
    </row>
    <row r="17" spans="1:15">
      <c r="C17" s="35" t="s">
        <v>49</v>
      </c>
      <c r="D17" s="116"/>
      <c r="E17" s="116"/>
      <c r="F17" s="116"/>
      <c r="G17" s="116"/>
      <c r="H17" s="39">
        <v>5506002</v>
      </c>
      <c r="I17" s="40" t="s">
        <v>263</v>
      </c>
      <c r="L17" s="198"/>
      <c r="M17" s="35" t="s">
        <v>638</v>
      </c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B15" sqref="B1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98"/>
      <c r="K2" s="398"/>
      <c r="L2" s="221">
        <v>42767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98"/>
      <c r="K3" s="398"/>
      <c r="L3" s="376">
        <v>42767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98"/>
      <c r="K4" s="398"/>
      <c r="L4" s="376">
        <v>42767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398"/>
      <c r="K5" s="398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98"/>
      <c r="K6" s="398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42767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42760</v>
      </c>
      <c r="M8" s="365" t="s">
        <v>47</v>
      </c>
    </row>
    <row r="9" spans="1:15">
      <c r="A9" s="35">
        <v>4</v>
      </c>
      <c r="B9" s="345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45513</v>
      </c>
      <c r="I10" s="40"/>
      <c r="J10" s="37"/>
      <c r="K10" s="37" t="s">
        <v>663</v>
      </c>
      <c r="L10" s="130"/>
      <c r="M10" s="35" t="s">
        <v>662</v>
      </c>
    </row>
    <row r="11" spans="1:15">
      <c r="A11" s="35">
        <v>8</v>
      </c>
      <c r="B11" s="18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C12" s="35" t="s">
        <v>662</v>
      </c>
      <c r="D12" s="35" t="s">
        <v>382</v>
      </c>
      <c r="E12" s="116"/>
      <c r="F12" s="132">
        <v>27053016</v>
      </c>
      <c r="G12" s="116"/>
      <c r="H12" s="39">
        <v>90800</v>
      </c>
      <c r="I12" s="40" t="s">
        <v>669</v>
      </c>
      <c r="J12" s="37" t="s">
        <v>319</v>
      </c>
      <c r="K12" s="37"/>
      <c r="L12" s="130"/>
    </row>
    <row r="13" spans="1:15">
      <c r="A13" s="35">
        <v>18</v>
      </c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52837</v>
      </c>
      <c r="I13" s="40" t="s">
        <v>669</v>
      </c>
      <c r="J13" s="37"/>
      <c r="K13" s="37" t="s">
        <v>664</v>
      </c>
      <c r="L13" s="130"/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69603</v>
      </c>
      <c r="I14" s="40" t="s">
        <v>70</v>
      </c>
      <c r="J14" s="35" t="s">
        <v>293</v>
      </c>
      <c r="K14" s="40"/>
      <c r="L14" s="130">
        <v>42789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72130</v>
      </c>
      <c r="I15" s="40" t="s">
        <v>109</v>
      </c>
      <c r="J15" s="37">
        <v>42689</v>
      </c>
      <c r="K15" s="37">
        <v>42720</v>
      </c>
      <c r="L15" s="130">
        <v>42789</v>
      </c>
    </row>
    <row r="16" spans="1:15">
      <c r="A16" s="212">
        <v>17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69944</v>
      </c>
      <c r="I16" s="40" t="s">
        <v>740</v>
      </c>
      <c r="J16" s="37">
        <v>42644</v>
      </c>
      <c r="K16" s="37">
        <v>42704</v>
      </c>
      <c r="L16" s="130"/>
    </row>
    <row r="17" spans="1:15">
      <c r="C17" s="35" t="s">
        <v>49</v>
      </c>
      <c r="D17" s="116"/>
      <c r="E17" s="116"/>
      <c r="F17" s="116"/>
      <c r="G17" s="116"/>
      <c r="H17" s="39">
        <v>5506002</v>
      </c>
      <c r="I17" s="40" t="s">
        <v>263</v>
      </c>
      <c r="L17" s="198"/>
      <c r="M17" s="35" t="s">
        <v>638</v>
      </c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K16" sqref="K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399"/>
      <c r="K2" s="399"/>
      <c r="L2" s="221">
        <v>42795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399"/>
      <c r="K3" s="399"/>
      <c r="L3" s="376">
        <v>42794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399"/>
      <c r="K4" s="399"/>
      <c r="L4" s="376">
        <v>42795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399"/>
      <c r="K5" s="399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399"/>
      <c r="K6" s="399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42795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42794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51416</v>
      </c>
      <c r="I10" s="40"/>
      <c r="J10" s="37"/>
      <c r="K10" s="37" t="s">
        <v>663</v>
      </c>
      <c r="L10" s="130">
        <v>42803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93251</v>
      </c>
      <c r="I12" s="40" t="s">
        <v>669</v>
      </c>
      <c r="J12" s="37" t="s">
        <v>140</v>
      </c>
      <c r="K12" s="37"/>
      <c r="L12" s="130">
        <v>42803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57613</v>
      </c>
      <c r="I13" s="40" t="s">
        <v>669</v>
      </c>
      <c r="J13" s="37"/>
      <c r="K13" s="37" t="s">
        <v>664</v>
      </c>
      <c r="L13" s="130">
        <v>42803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42803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92920</v>
      </c>
      <c r="I15" s="40" t="s">
        <v>109</v>
      </c>
      <c r="J15" s="37">
        <v>42780</v>
      </c>
      <c r="K15" s="37">
        <v>42808</v>
      </c>
      <c r="L15" s="130">
        <v>42818</v>
      </c>
    </row>
    <row r="16" spans="1:15">
      <c r="A16" s="212">
        <v>13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67080</v>
      </c>
      <c r="I16" s="40" t="s">
        <v>740</v>
      </c>
      <c r="J16" s="37">
        <v>42705</v>
      </c>
      <c r="K16" s="37">
        <v>42765</v>
      </c>
      <c r="L16" s="130">
        <v>42803</v>
      </c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H25" sqref="H2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402"/>
      <c r="K2" s="402"/>
      <c r="L2" s="221">
        <v>42826</v>
      </c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02"/>
      <c r="K3" s="402"/>
      <c r="L3" s="376">
        <v>42826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02"/>
      <c r="K4" s="402"/>
      <c r="L4" s="376">
        <v>42826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402"/>
      <c r="K5" s="402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02"/>
      <c r="K6" s="402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42826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42823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51416</v>
      </c>
      <c r="I10" s="40"/>
      <c r="J10" s="37"/>
      <c r="K10" s="37" t="s">
        <v>663</v>
      </c>
      <c r="L10" s="130">
        <v>42833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93251</v>
      </c>
      <c r="I12" s="40" t="s">
        <v>669</v>
      </c>
      <c r="J12" s="37" t="s">
        <v>140</v>
      </c>
      <c r="K12" s="37"/>
      <c r="L12" s="130">
        <v>42833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57613</v>
      </c>
      <c r="I13" s="40" t="s">
        <v>669</v>
      </c>
      <c r="J13" s="37"/>
      <c r="K13" s="37" t="s">
        <v>664</v>
      </c>
      <c r="L13" s="130">
        <v>42833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42833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42847</v>
      </c>
    </row>
    <row r="16" spans="1:15">
      <c r="A16" s="212">
        <v>13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67080</v>
      </c>
      <c r="I16" s="40" t="s">
        <v>740</v>
      </c>
      <c r="J16" s="37">
        <v>42705</v>
      </c>
      <c r="K16" s="37">
        <v>42765</v>
      </c>
      <c r="L16" s="130"/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E36" sqref="E3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220"/>
      <c r="C2" s="218"/>
      <c r="D2" s="218" t="s">
        <v>341</v>
      </c>
      <c r="E2" s="218" t="s">
        <v>340</v>
      </c>
      <c r="F2" s="64"/>
      <c r="G2" s="64"/>
      <c r="H2" s="65"/>
      <c r="I2" s="66"/>
      <c r="J2" s="403"/>
      <c r="K2" s="403"/>
      <c r="L2" s="221">
        <v>42857</v>
      </c>
      <c r="M2" s="116" t="s">
        <v>77</v>
      </c>
      <c r="O2" s="115"/>
    </row>
    <row r="3" spans="1:15" s="114" customFormat="1">
      <c r="A3" s="218">
        <v>1</v>
      </c>
      <c r="B3" s="346"/>
      <c r="C3" s="218"/>
      <c r="D3" s="218" t="s">
        <v>341</v>
      </c>
      <c r="E3" s="218" t="s">
        <v>656</v>
      </c>
      <c r="F3" s="64"/>
      <c r="G3" s="64"/>
      <c r="H3" s="65"/>
      <c r="I3" s="66"/>
      <c r="J3" s="403"/>
      <c r="K3" s="403"/>
      <c r="L3" s="376"/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03"/>
      <c r="K4" s="403"/>
      <c r="L4" s="376">
        <v>42857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403"/>
      <c r="K5" s="403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03"/>
      <c r="K6" s="403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42857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42854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8</v>
      </c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51416</v>
      </c>
      <c r="I10" s="40"/>
      <c r="J10" s="37"/>
      <c r="K10" s="37" t="s">
        <v>663</v>
      </c>
      <c r="L10" s="130">
        <v>42833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C12" s="35" t="s">
        <v>662</v>
      </c>
      <c r="D12" s="35" t="s">
        <v>382</v>
      </c>
      <c r="E12" s="116"/>
      <c r="F12" s="132">
        <v>27053016</v>
      </c>
      <c r="G12" s="116"/>
      <c r="H12" s="39">
        <v>93251</v>
      </c>
      <c r="I12" s="40" t="s">
        <v>669</v>
      </c>
      <c r="J12" s="37" t="s">
        <v>140</v>
      </c>
      <c r="K12" s="37"/>
      <c r="L12" s="130">
        <v>42833</v>
      </c>
    </row>
    <row r="13" spans="1:15">
      <c r="A13" s="35">
        <v>18</v>
      </c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57613</v>
      </c>
      <c r="I13" s="40" t="s">
        <v>669</v>
      </c>
      <c r="J13" s="37"/>
      <c r="K13" s="37" t="s">
        <v>664</v>
      </c>
      <c r="L13" s="130">
        <v>42833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42871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42879</v>
      </c>
    </row>
    <row r="16" spans="1:15">
      <c r="A16" s="212">
        <v>13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80690</v>
      </c>
      <c r="I16" s="40" t="s">
        <v>740</v>
      </c>
      <c r="J16" s="37">
        <v>42766</v>
      </c>
      <c r="K16" s="37">
        <v>42947</v>
      </c>
      <c r="L16" s="130"/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6" sqref="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04"/>
      <c r="K2" s="404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04"/>
      <c r="K3" s="404"/>
      <c r="L3" s="376">
        <v>42887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04"/>
      <c r="K4" s="404"/>
      <c r="L4" s="376">
        <v>42887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404"/>
      <c r="K5" s="404"/>
      <c r="L5" s="376">
        <v>42887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04"/>
      <c r="K6" s="404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42887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42885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6</v>
      </c>
      <c r="B10" s="134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50780</v>
      </c>
      <c r="I10" s="40"/>
      <c r="J10" s="37"/>
      <c r="K10" s="37" t="s">
        <v>663</v>
      </c>
      <c r="L10" s="130">
        <v>42833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34"/>
      <c r="C12" s="35" t="s">
        <v>662</v>
      </c>
      <c r="D12" s="35" t="s">
        <v>382</v>
      </c>
      <c r="E12" s="116"/>
      <c r="F12" s="132">
        <v>27053016</v>
      </c>
      <c r="G12" s="116"/>
      <c r="H12" s="39">
        <v>92856</v>
      </c>
      <c r="I12" s="40" t="s">
        <v>669</v>
      </c>
      <c r="J12" s="37" t="s">
        <v>140</v>
      </c>
      <c r="K12" s="37"/>
      <c r="L12" s="130">
        <v>42833</v>
      </c>
    </row>
    <row r="13" spans="1:15">
      <c r="A13" s="35">
        <v>18</v>
      </c>
      <c r="B13" s="134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56263</v>
      </c>
      <c r="I13" s="40" t="s">
        <v>669</v>
      </c>
      <c r="J13" s="37"/>
      <c r="K13" s="37" t="s">
        <v>664</v>
      </c>
      <c r="L13" s="130">
        <v>42833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42901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42914</v>
      </c>
    </row>
    <row r="16" spans="1:15">
      <c r="A16" s="212">
        <v>13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80690</v>
      </c>
      <c r="I16" s="40" t="s">
        <v>740</v>
      </c>
      <c r="J16" s="37">
        <v>42766</v>
      </c>
      <c r="K16" s="37">
        <v>42947</v>
      </c>
      <c r="L16" s="130"/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B14" sqref="B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05"/>
      <c r="K2" s="405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05"/>
      <c r="K3" s="405"/>
      <c r="L3" s="376">
        <v>42917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05"/>
      <c r="K4" s="405"/>
      <c r="L4" s="376">
        <v>42917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405"/>
      <c r="K5" s="405"/>
      <c r="L5" s="376">
        <v>42915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05"/>
      <c r="K6" s="405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42887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42915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50780</v>
      </c>
      <c r="I10" s="40"/>
      <c r="J10" s="37"/>
      <c r="K10" s="37" t="s">
        <v>663</v>
      </c>
      <c r="L10" s="130">
        <v>42923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92856</v>
      </c>
      <c r="I12" s="40" t="s">
        <v>669</v>
      </c>
      <c r="J12" s="37" t="s">
        <v>140</v>
      </c>
      <c r="K12" s="37"/>
      <c r="L12" s="130">
        <v>42923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56263</v>
      </c>
      <c r="I13" s="40" t="s">
        <v>669</v>
      </c>
      <c r="J13" s="37"/>
      <c r="K13" s="37" t="s">
        <v>664</v>
      </c>
      <c r="L13" s="130">
        <v>42923</v>
      </c>
      <c r="M13" s="35" t="s">
        <v>416</v>
      </c>
    </row>
    <row r="14" spans="1:15">
      <c r="A14" s="212">
        <v>16</v>
      </c>
      <c r="B14" s="68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/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42937</v>
      </c>
    </row>
    <row r="16" spans="1:15">
      <c r="A16" s="212">
        <v>13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72430</v>
      </c>
      <c r="I16" s="40" t="s">
        <v>740</v>
      </c>
      <c r="J16" s="37">
        <v>42826</v>
      </c>
      <c r="K16" s="37">
        <v>42886</v>
      </c>
      <c r="L16" s="130">
        <v>42923</v>
      </c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5" sqref="L1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06"/>
      <c r="K2" s="406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06"/>
      <c r="K3" s="406"/>
      <c r="L3" s="376">
        <v>42956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06"/>
      <c r="K4" s="406"/>
      <c r="L4" s="376">
        <v>42956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406"/>
      <c r="K5" s="406"/>
      <c r="L5" s="376">
        <v>42956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06"/>
      <c r="K6" s="406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42956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42945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6</v>
      </c>
      <c r="B10" s="18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50780</v>
      </c>
      <c r="I10" s="40"/>
      <c r="J10" s="37"/>
      <c r="K10" s="37" t="s">
        <v>663</v>
      </c>
      <c r="L10" s="130">
        <v>42923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83"/>
      <c r="C12" s="35" t="s">
        <v>662</v>
      </c>
      <c r="D12" s="35" t="s">
        <v>382</v>
      </c>
      <c r="E12" s="116"/>
      <c r="F12" s="132">
        <v>27053016</v>
      </c>
      <c r="G12" s="116"/>
      <c r="H12" s="39">
        <v>92856</v>
      </c>
      <c r="I12" s="40" t="s">
        <v>669</v>
      </c>
      <c r="J12" s="37" t="s">
        <v>140</v>
      </c>
      <c r="K12" s="37"/>
      <c r="L12" s="130">
        <v>42923</v>
      </c>
    </row>
    <row r="13" spans="1:15">
      <c r="A13" s="35">
        <v>18</v>
      </c>
      <c r="B13" s="18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56263</v>
      </c>
      <c r="I13" s="40" t="s">
        <v>669</v>
      </c>
      <c r="J13" s="37"/>
      <c r="K13" s="37" t="s">
        <v>664</v>
      </c>
      <c r="L13" s="130">
        <v>42923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52000</v>
      </c>
      <c r="I14" s="40" t="s">
        <v>70</v>
      </c>
      <c r="J14" s="35" t="s">
        <v>329</v>
      </c>
      <c r="K14" s="40"/>
      <c r="L14" s="130">
        <v>42964</v>
      </c>
      <c r="M14" s="35" t="s">
        <v>373</v>
      </c>
    </row>
    <row r="15" spans="1:15">
      <c r="A15" s="212">
        <v>20</v>
      </c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/>
    </row>
    <row r="16" spans="1:15">
      <c r="A16" s="212">
        <v>13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74610</v>
      </c>
      <c r="I16" s="40" t="s">
        <v>740</v>
      </c>
      <c r="J16" s="37">
        <v>42887</v>
      </c>
      <c r="K16" s="37">
        <v>42945</v>
      </c>
      <c r="L16" s="130">
        <v>42978</v>
      </c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M31" sqref="M31:M3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09"/>
      <c r="K2" s="409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09"/>
      <c r="K3" s="409"/>
      <c r="L3" s="376">
        <v>42982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09"/>
      <c r="K4" s="409"/>
      <c r="L4" s="376">
        <v>42982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409"/>
      <c r="K5" s="409"/>
      <c r="L5" s="376">
        <v>42982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09"/>
      <c r="K6" s="409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42982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42976</v>
      </c>
      <c r="M8" s="365" t="s">
        <v>47</v>
      </c>
    </row>
    <row r="9" spans="1:15">
      <c r="A9" s="35">
        <v>4</v>
      </c>
      <c r="B9" s="40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42985</v>
      </c>
      <c r="M10" s="35" t="s">
        <v>662</v>
      </c>
    </row>
    <row r="11" spans="1:15">
      <c r="A11" s="35">
        <v>8</v>
      </c>
      <c r="B11" s="401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42985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>
        <v>42985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43003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43003</v>
      </c>
    </row>
    <row r="16" spans="1:15">
      <c r="A16" s="212">
        <v>13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72430</v>
      </c>
      <c r="I16" s="40" t="s">
        <v>740</v>
      </c>
      <c r="J16" s="37">
        <v>42826</v>
      </c>
      <c r="K16" s="37">
        <v>42886</v>
      </c>
      <c r="L16" s="130"/>
    </row>
    <row r="17" spans="1:15">
      <c r="D17" s="116"/>
      <c r="E17" s="116"/>
      <c r="F17" s="116"/>
      <c r="G17" s="116"/>
      <c r="I17" s="40"/>
      <c r="L17" s="198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E5" sqref="E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10"/>
      <c r="K2" s="410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10"/>
      <c r="K3" s="410"/>
      <c r="L3" s="376">
        <v>43010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10"/>
      <c r="K4" s="410"/>
      <c r="L4" s="376">
        <v>43010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410"/>
      <c r="K5" s="410"/>
      <c r="L5" s="376">
        <v>43010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10"/>
      <c r="K6" s="410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43010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43010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15110</v>
      </c>
      <c r="I9" s="40" t="s">
        <v>109</v>
      </c>
      <c r="J9" s="37">
        <v>42398</v>
      </c>
      <c r="K9" s="37">
        <v>42426</v>
      </c>
      <c r="L9" s="130">
        <v>43010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43015</v>
      </c>
      <c r="M10" s="35" t="s">
        <v>662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43015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>
        <v>43015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43034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43034</v>
      </c>
    </row>
    <row r="16" spans="1:15">
      <c r="A16" s="212">
        <v>13</v>
      </c>
      <c r="B16" s="68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72430</v>
      </c>
      <c r="I16" s="40" t="s">
        <v>740</v>
      </c>
      <c r="J16" s="37">
        <v>42826</v>
      </c>
      <c r="K16" s="37">
        <v>42886</v>
      </c>
      <c r="L16" s="130"/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M35" sqref="M3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12"/>
      <c r="K2" s="412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12"/>
      <c r="K3" s="412"/>
      <c r="L3" s="376">
        <v>43040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12"/>
      <c r="K4" s="412"/>
      <c r="L4" s="376">
        <v>43040</v>
      </c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342</v>
      </c>
      <c r="E5" s="218" t="s">
        <v>75</v>
      </c>
      <c r="F5" s="64"/>
      <c r="G5" s="64"/>
      <c r="H5" s="65"/>
      <c r="I5" s="66"/>
      <c r="J5" s="412"/>
      <c r="K5" s="412"/>
      <c r="L5" s="376">
        <v>43040</v>
      </c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12"/>
      <c r="K6" s="412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43040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43038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21540</v>
      </c>
      <c r="I9" s="40" t="s">
        <v>109</v>
      </c>
      <c r="J9" s="37">
        <v>42398</v>
      </c>
      <c r="K9" s="37">
        <v>42426</v>
      </c>
      <c r="L9" s="130">
        <v>43039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43046</v>
      </c>
      <c r="M10" s="35" t="s">
        <v>662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43046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>
        <v>43046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75470</v>
      </c>
      <c r="I14" s="40" t="s">
        <v>70</v>
      </c>
      <c r="J14" s="35" t="s">
        <v>329</v>
      </c>
      <c r="K14" s="40"/>
      <c r="L14" s="130">
        <v>43060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103990</v>
      </c>
      <c r="I15" s="40" t="s">
        <v>109</v>
      </c>
      <c r="J15" s="37">
        <v>42808</v>
      </c>
      <c r="K15" s="37">
        <v>42837</v>
      </c>
      <c r="L15" s="130">
        <v>43060</v>
      </c>
    </row>
    <row r="16" spans="1:15">
      <c r="A16" s="212">
        <v>13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76110</v>
      </c>
      <c r="I16" s="40" t="s">
        <v>740</v>
      </c>
      <c r="J16" s="37">
        <v>42946</v>
      </c>
      <c r="K16" s="37">
        <v>43006</v>
      </c>
      <c r="L16" s="130">
        <v>43046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35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H32" sqref="H3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13"/>
      <c r="K2" s="413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13"/>
      <c r="K3" s="413"/>
      <c r="L3" s="376">
        <v>43070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13"/>
      <c r="K4" s="413"/>
      <c r="L4" s="376">
        <v>43070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413"/>
      <c r="K5" s="413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13"/>
      <c r="K6" s="413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43070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43069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21540</v>
      </c>
      <c r="I9" s="40" t="s">
        <v>109</v>
      </c>
      <c r="J9" s="37">
        <v>42398</v>
      </c>
      <c r="K9" s="37">
        <v>42426</v>
      </c>
      <c r="L9" s="130">
        <v>43073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43073</v>
      </c>
      <c r="M10" s="35" t="s">
        <v>662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>
        <v>43073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43073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>
        <v>43073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80594</v>
      </c>
      <c r="I14" s="40" t="s">
        <v>70</v>
      </c>
      <c r="J14" s="35" t="s">
        <v>329</v>
      </c>
      <c r="K14" s="40"/>
      <c r="L14" s="130">
        <v>43091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78100</v>
      </c>
      <c r="I15" s="40" t="s">
        <v>109</v>
      </c>
      <c r="J15" s="37">
        <v>42808</v>
      </c>
      <c r="K15" s="37">
        <v>42837</v>
      </c>
      <c r="L15" s="130">
        <v>43091</v>
      </c>
    </row>
    <row r="16" spans="1:15">
      <c r="A16" s="212">
        <v>13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76110</v>
      </c>
      <c r="I16" s="40" t="s">
        <v>740</v>
      </c>
      <c r="J16" s="37">
        <v>42946</v>
      </c>
      <c r="K16" s="37">
        <v>43006</v>
      </c>
      <c r="L16" s="130">
        <v>43046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/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6" sqref="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15"/>
      <c r="K2" s="415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15"/>
      <c r="K3" s="415"/>
      <c r="L3" s="376">
        <v>43102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15"/>
      <c r="K4" s="415"/>
      <c r="L4" s="376">
        <v>43102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415"/>
      <c r="K5" s="415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15"/>
      <c r="K6" s="415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42737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43098</v>
      </c>
      <c r="M8" s="365" t="s">
        <v>47</v>
      </c>
    </row>
    <row r="9" spans="1:15">
      <c r="A9" s="35">
        <v>4</v>
      </c>
      <c r="B9" s="346"/>
      <c r="C9" s="248" t="s">
        <v>538</v>
      </c>
      <c r="D9" s="35" t="s">
        <v>52</v>
      </c>
      <c r="E9" s="116"/>
      <c r="F9" s="333" t="s">
        <v>389</v>
      </c>
      <c r="G9" s="116"/>
      <c r="H9" s="39">
        <v>21540</v>
      </c>
      <c r="I9" s="40" t="s">
        <v>109</v>
      </c>
      <c r="J9" s="37">
        <v>42398</v>
      </c>
      <c r="K9" s="37">
        <v>42426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43103</v>
      </c>
      <c r="M10" s="35" t="s">
        <v>662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>
        <v>43102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43103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>
        <v>43103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80594</v>
      </c>
      <c r="I14" s="40" t="s">
        <v>70</v>
      </c>
      <c r="J14" s="35" t="s">
        <v>329</v>
      </c>
      <c r="K14" s="40"/>
      <c r="L14" s="130">
        <v>43124</v>
      </c>
      <c r="M14" s="35" t="s">
        <v>373</v>
      </c>
    </row>
    <row r="15" spans="1:15">
      <c r="A15" s="212">
        <v>20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78100</v>
      </c>
      <c r="I15" s="40" t="s">
        <v>109</v>
      </c>
      <c r="J15" s="37">
        <v>42808</v>
      </c>
      <c r="K15" s="37">
        <v>42837</v>
      </c>
      <c r="L15" s="130">
        <v>43125</v>
      </c>
    </row>
    <row r="16" spans="1:15">
      <c r="A16" s="212">
        <v>13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78760</v>
      </c>
      <c r="I16" s="40" t="s">
        <v>740</v>
      </c>
      <c r="J16" s="37">
        <v>43007</v>
      </c>
      <c r="K16" s="37">
        <v>43066</v>
      </c>
      <c r="L16" s="130">
        <v>43103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J16" sqref="J16: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16"/>
      <c r="K2" s="416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16"/>
      <c r="K3" s="416"/>
      <c r="L3" s="376">
        <v>43133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16"/>
      <c r="K4" s="416"/>
      <c r="L4" s="376">
        <v>43133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416"/>
      <c r="K5" s="416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16"/>
      <c r="K6" s="416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43134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43129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21540</v>
      </c>
      <c r="I9" s="40" t="s">
        <v>109</v>
      </c>
      <c r="J9" s="37">
        <v>42398</v>
      </c>
      <c r="K9" s="37">
        <v>42426</v>
      </c>
      <c r="L9" s="130">
        <v>43133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43133</v>
      </c>
      <c r="M10" s="35" t="s">
        <v>662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43133</v>
      </c>
    </row>
    <row r="13" spans="1:15">
      <c r="A13" s="35">
        <v>18</v>
      </c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/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329</v>
      </c>
      <c r="K14" s="179">
        <v>43157</v>
      </c>
      <c r="L14" s="130"/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181400</v>
      </c>
      <c r="I15" s="40" t="s">
        <v>109</v>
      </c>
      <c r="J15" s="37">
        <v>42808</v>
      </c>
      <c r="K15" s="37">
        <v>43157</v>
      </c>
      <c r="L15" s="130"/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85803</v>
      </c>
      <c r="I16" s="40" t="s">
        <v>740</v>
      </c>
      <c r="J16" s="37">
        <v>43067</v>
      </c>
      <c r="K16" s="37">
        <v>43125</v>
      </c>
      <c r="L16" s="130">
        <v>43157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J16" sqref="J16: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218"/>
      <c r="D2" s="218" t="s">
        <v>341</v>
      </c>
      <c r="E2" s="218" t="s">
        <v>340</v>
      </c>
      <c r="F2" s="64"/>
      <c r="G2" s="64"/>
      <c r="H2" s="65"/>
      <c r="I2" s="66"/>
      <c r="J2" s="417"/>
      <c r="K2" s="417"/>
      <c r="L2" s="221"/>
      <c r="M2" s="116" t="s">
        <v>77</v>
      </c>
      <c r="O2" s="115"/>
    </row>
    <row r="3" spans="1:15" s="114" customFormat="1">
      <c r="A3" s="218">
        <v>1</v>
      </c>
      <c r="B3" s="220"/>
      <c r="C3" s="218"/>
      <c r="D3" s="218" t="s">
        <v>341</v>
      </c>
      <c r="E3" s="218" t="s">
        <v>656</v>
      </c>
      <c r="F3" s="64"/>
      <c r="G3" s="64"/>
      <c r="H3" s="65"/>
      <c r="I3" s="66"/>
      <c r="J3" s="417"/>
      <c r="K3" s="417"/>
      <c r="L3" s="376">
        <v>43160</v>
      </c>
      <c r="M3" s="116"/>
      <c r="O3" s="115"/>
    </row>
    <row r="4" spans="1:15" s="114" customFormat="1">
      <c r="A4" s="218">
        <v>1</v>
      </c>
      <c r="B4" s="220"/>
      <c r="C4" s="218"/>
      <c r="D4" s="218" t="s">
        <v>342</v>
      </c>
      <c r="E4" s="218" t="s">
        <v>343</v>
      </c>
      <c r="F4" s="64"/>
      <c r="G4" s="64"/>
      <c r="H4" s="65"/>
      <c r="I4" s="66"/>
      <c r="J4" s="417"/>
      <c r="K4" s="417"/>
      <c r="L4" s="376">
        <v>43160</v>
      </c>
      <c r="M4" s="116" t="s">
        <v>77</v>
      </c>
      <c r="O4" s="115"/>
    </row>
    <row r="5" spans="1:15" s="114" customFormat="1">
      <c r="A5" s="218">
        <v>1</v>
      </c>
      <c r="B5" s="345"/>
      <c r="C5" s="218"/>
      <c r="D5" s="218" t="s">
        <v>342</v>
      </c>
      <c r="E5" s="218" t="s">
        <v>75</v>
      </c>
      <c r="F5" s="64"/>
      <c r="G5" s="64"/>
      <c r="H5" s="65"/>
      <c r="I5" s="66"/>
      <c r="J5" s="417"/>
      <c r="K5" s="417"/>
      <c r="L5" s="376"/>
      <c r="M5" s="116" t="s">
        <v>77</v>
      </c>
      <c r="O5" s="115"/>
    </row>
    <row r="6" spans="1:15" s="114" customFormat="1">
      <c r="A6" s="218">
        <v>1</v>
      </c>
      <c r="B6" s="380"/>
      <c r="C6" s="218"/>
      <c r="D6" s="218" t="s">
        <v>342</v>
      </c>
      <c r="E6" s="218" t="s">
        <v>74</v>
      </c>
      <c r="F6" s="64"/>
      <c r="G6" s="64"/>
      <c r="H6" s="65"/>
      <c r="I6" s="66"/>
      <c r="J6" s="417"/>
      <c r="K6" s="417"/>
      <c r="L6" s="376"/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43160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43159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21540</v>
      </c>
      <c r="I9" s="40" t="s">
        <v>109</v>
      </c>
      <c r="J9" s="37">
        <v>42398</v>
      </c>
      <c r="K9" s="37">
        <v>42426</v>
      </c>
      <c r="L9" s="130">
        <v>43161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51000</v>
      </c>
      <c r="I10" s="40"/>
      <c r="J10" s="37"/>
      <c r="K10" s="37" t="s">
        <v>663</v>
      </c>
      <c r="L10" s="130">
        <v>43166</v>
      </c>
      <c r="M10" s="35" t="s">
        <v>662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94000</v>
      </c>
      <c r="I12" s="40" t="s">
        <v>669</v>
      </c>
      <c r="J12" s="37" t="s">
        <v>140</v>
      </c>
      <c r="K12" s="37"/>
      <c r="L12" s="130">
        <v>43166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70000</v>
      </c>
      <c r="I13" s="40" t="s">
        <v>669</v>
      </c>
      <c r="J13" s="37"/>
      <c r="K13" s="37" t="s">
        <v>664</v>
      </c>
      <c r="L13" s="130">
        <v>43166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43185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181400</v>
      </c>
      <c r="I15" s="40" t="s">
        <v>109</v>
      </c>
      <c r="J15" s="37">
        <v>43145</v>
      </c>
      <c r="K15" s="37">
        <v>43173</v>
      </c>
      <c r="L15" s="130">
        <v>43185</v>
      </c>
    </row>
    <row r="16" spans="1:15">
      <c r="A16" s="212">
        <v>28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85803</v>
      </c>
      <c r="I16" s="40" t="s">
        <v>740</v>
      </c>
      <c r="J16" s="37">
        <v>43067</v>
      </c>
      <c r="K16" s="37">
        <v>43125</v>
      </c>
      <c r="L16" s="130">
        <v>43157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J16" sqref="J16: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18"/>
      <c r="K5" s="418"/>
      <c r="L5" s="376">
        <v>43193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18"/>
      <c r="K6" s="418"/>
      <c r="L6" s="376">
        <v>43194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43194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43187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17290</v>
      </c>
      <c r="I9" s="40" t="s">
        <v>758</v>
      </c>
      <c r="J9" s="37"/>
      <c r="K9" s="37"/>
      <c r="L9" s="130">
        <v>43194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43196</v>
      </c>
      <c r="M10" s="35" t="s">
        <v>759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>
        <v>43194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100000</v>
      </c>
      <c r="I12" s="40" t="s">
        <v>669</v>
      </c>
      <c r="J12" s="37" t="s">
        <v>140</v>
      </c>
      <c r="K12" s="37"/>
      <c r="L12" s="130">
        <v>43196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72000</v>
      </c>
      <c r="I13" s="40" t="s">
        <v>669</v>
      </c>
      <c r="J13" s="37"/>
      <c r="K13" s="37" t="s">
        <v>664</v>
      </c>
      <c r="L13" s="130">
        <v>43196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82000</v>
      </c>
      <c r="I14" s="40" t="s">
        <v>70</v>
      </c>
      <c r="J14" s="35" t="s">
        <v>140</v>
      </c>
      <c r="K14" s="179">
        <v>43185</v>
      </c>
      <c r="L14" s="130">
        <v>43213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181400</v>
      </c>
      <c r="I15" s="40" t="s">
        <v>109</v>
      </c>
      <c r="J15" s="37"/>
      <c r="K15" s="37"/>
      <c r="L15" s="130">
        <v>43213</v>
      </c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85250</v>
      </c>
      <c r="I16" s="40" t="s">
        <v>740</v>
      </c>
      <c r="J16" s="37">
        <v>43126</v>
      </c>
      <c r="K16" s="37">
        <v>43185</v>
      </c>
      <c r="L16" s="130">
        <v>43220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H14" sqref="H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23"/>
      <c r="K5" s="423"/>
      <c r="L5" s="376">
        <v>43222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3"/>
      <c r="K6" s="423"/>
      <c r="L6" s="376">
        <v>43222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43231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43222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19680</v>
      </c>
      <c r="I9" s="40" t="s">
        <v>758</v>
      </c>
      <c r="J9" s="37"/>
      <c r="K9" s="37"/>
      <c r="L9" s="130">
        <v>43222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53000</v>
      </c>
      <c r="I10" s="40"/>
      <c r="J10" s="37">
        <v>43153</v>
      </c>
      <c r="K10" s="37">
        <v>43180</v>
      </c>
      <c r="L10" s="130">
        <v>43227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800000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99000</v>
      </c>
      <c r="I12" s="40" t="s">
        <v>669</v>
      </c>
      <c r="J12" s="37" t="s">
        <v>140</v>
      </c>
      <c r="K12" s="37"/>
      <c r="L12" s="130">
        <v>43227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72000</v>
      </c>
      <c r="I13" s="40" t="s">
        <v>669</v>
      </c>
      <c r="J13" s="37"/>
      <c r="K13" s="37" t="s">
        <v>664</v>
      </c>
      <c r="L13" s="130">
        <v>43227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82000</v>
      </c>
      <c r="I14" s="40" t="s">
        <v>70</v>
      </c>
      <c r="J14" s="35" t="s">
        <v>140</v>
      </c>
      <c r="K14" s="179">
        <v>43185</v>
      </c>
      <c r="L14" s="130">
        <v>43252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59900</v>
      </c>
      <c r="I15" s="40" t="s">
        <v>109</v>
      </c>
      <c r="J15" s="37"/>
      <c r="K15" s="37"/>
      <c r="L15" s="130">
        <v>43248</v>
      </c>
    </row>
    <row r="16" spans="1:15">
      <c r="A16" s="212">
        <v>28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85803</v>
      </c>
      <c r="I16" s="40" t="s">
        <v>740</v>
      </c>
      <c r="J16" s="37">
        <v>43126</v>
      </c>
      <c r="K16" s="37">
        <v>43185</v>
      </c>
      <c r="L16" s="130">
        <v>43220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C22" sqref="C2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24"/>
      <c r="K5" s="424"/>
      <c r="L5" s="376">
        <v>43256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4"/>
      <c r="K6" s="424"/>
      <c r="L6" s="376">
        <v>43256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43256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43251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25590</v>
      </c>
      <c r="I9" s="40" t="s">
        <v>758</v>
      </c>
      <c r="J9" s="37">
        <v>43216</v>
      </c>
      <c r="K9" s="37">
        <v>43248</v>
      </c>
      <c r="L9" s="130">
        <v>43256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43257</v>
      </c>
      <c r="M10" s="35" t="s">
        <v>759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>
        <v>43259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43257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43257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43272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43272</v>
      </c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85550</v>
      </c>
      <c r="I16" s="40" t="s">
        <v>740</v>
      </c>
      <c r="J16" s="37">
        <v>43126</v>
      </c>
      <c r="K16" s="37">
        <v>43185</v>
      </c>
      <c r="L16" s="130">
        <v>39621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5" sqref="L1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25"/>
      <c r="K5" s="425"/>
      <c r="L5" s="376">
        <v>43290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5"/>
      <c r="K6" s="425"/>
      <c r="L6" s="376">
        <v>43292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43292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43279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25590</v>
      </c>
      <c r="I9" s="40" t="s">
        <v>758</v>
      </c>
      <c r="J9" s="37">
        <v>43216</v>
      </c>
      <c r="K9" s="37">
        <v>43248</v>
      </c>
      <c r="L9" s="130">
        <v>43285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53000</v>
      </c>
      <c r="I10" s="40"/>
      <c r="J10" s="37">
        <v>43153</v>
      </c>
      <c r="K10" s="37">
        <v>43180</v>
      </c>
      <c r="L10" s="130">
        <v>43292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99000</v>
      </c>
      <c r="I12" s="40" t="s">
        <v>669</v>
      </c>
      <c r="J12" s="37" t="s">
        <v>140</v>
      </c>
      <c r="K12" s="37"/>
      <c r="L12" s="130">
        <v>43292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43292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90000</v>
      </c>
      <c r="I14" s="40" t="s">
        <v>70</v>
      </c>
      <c r="J14" s="35" t="s">
        <v>140</v>
      </c>
      <c r="K14" s="179">
        <v>43185</v>
      </c>
      <c r="L14" s="130">
        <v>43313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43307</v>
      </c>
    </row>
    <row r="16" spans="1:15">
      <c r="A16" s="212">
        <v>28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85550</v>
      </c>
      <c r="I16" s="40" t="s">
        <v>740</v>
      </c>
      <c r="J16" s="37">
        <v>43126</v>
      </c>
      <c r="K16" s="37">
        <v>43185</v>
      </c>
      <c r="L16" s="130"/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7" sqref="L1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26"/>
      <c r="K5" s="426"/>
      <c r="L5" s="376">
        <v>43313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6"/>
      <c r="K6" s="426"/>
      <c r="L6" s="376">
        <v>43313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43320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43311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23940</v>
      </c>
      <c r="I9" s="40" t="s">
        <v>758</v>
      </c>
      <c r="J9" s="37">
        <v>43216</v>
      </c>
      <c r="K9" s="37">
        <v>43248</v>
      </c>
      <c r="L9" s="130">
        <v>43311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43320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43320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43320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43340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43340</v>
      </c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>
        <v>43334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I31" sqref="I3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27"/>
      <c r="K5" s="427"/>
      <c r="L5" s="376">
        <v>43347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7"/>
      <c r="K6" s="427"/>
      <c r="L6" s="376">
        <v>43347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43347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43343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19200</v>
      </c>
      <c r="I9" s="40" t="s">
        <v>758</v>
      </c>
      <c r="J9" s="37">
        <v>43216</v>
      </c>
      <c r="K9" s="37">
        <v>43248</v>
      </c>
      <c r="L9" s="130">
        <v>43343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43354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43354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43354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43364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43364</v>
      </c>
    </row>
    <row r="16" spans="1:15">
      <c r="A16" s="212">
        <v>28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/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6" sqref="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220"/>
      <c r="C5" s="218"/>
      <c r="D5" s="218" t="s">
        <v>341</v>
      </c>
      <c r="E5" s="218" t="s">
        <v>656</v>
      </c>
      <c r="F5" s="64"/>
      <c r="G5" s="64"/>
      <c r="H5" s="65"/>
      <c r="I5" s="66"/>
      <c r="J5" s="428"/>
      <c r="K5" s="428"/>
      <c r="L5" s="376">
        <v>43375</v>
      </c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8"/>
      <c r="K6" s="428"/>
      <c r="L6" s="376">
        <v>43375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43375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43374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>
        <v>43374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43385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43385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43385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43403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43397</v>
      </c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>
        <v>43392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6" sqref="L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345"/>
      <c r="C5" s="345"/>
      <c r="D5" s="345" t="s">
        <v>341</v>
      </c>
      <c r="E5" s="345" t="s">
        <v>656</v>
      </c>
      <c r="F5" s="200"/>
      <c r="G5" s="200"/>
      <c r="H5" s="419"/>
      <c r="I5" s="420"/>
      <c r="J5" s="421"/>
      <c r="K5" s="421"/>
      <c r="L5" s="422"/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29"/>
      <c r="K6" s="429"/>
      <c r="L6" s="376">
        <v>43406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43406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43404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>
        <v>43404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43411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43411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43411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43437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43430</v>
      </c>
    </row>
    <row r="16" spans="1:15">
      <c r="A16" s="212">
        <v>28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/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B15" sqref="B15:B1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345"/>
      <c r="C5" s="345"/>
      <c r="D5" s="345" t="s">
        <v>341</v>
      </c>
      <c r="E5" s="345" t="s">
        <v>656</v>
      </c>
      <c r="F5" s="200"/>
      <c r="G5" s="200"/>
      <c r="H5" s="419"/>
      <c r="I5" s="420"/>
      <c r="J5" s="421"/>
      <c r="K5" s="421"/>
      <c r="L5" s="422"/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30"/>
      <c r="K6" s="430"/>
      <c r="L6" s="376">
        <v>43438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43438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43437</v>
      </c>
      <c r="M8" s="365" t="s">
        <v>47</v>
      </c>
    </row>
    <row r="9" spans="1:15">
      <c r="A9" s="35">
        <v>4</v>
      </c>
      <c r="B9" s="220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>
        <v>43437</v>
      </c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43441</v>
      </c>
      <c r="M10" s="35" t="s">
        <v>759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>
        <v>43441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43441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43441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43452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>
        <v>43454</v>
      </c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>
        <v>43454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B8" sqref="B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345"/>
      <c r="C5" s="345"/>
      <c r="D5" s="345" t="s">
        <v>341</v>
      </c>
      <c r="E5" s="345" t="s">
        <v>656</v>
      </c>
      <c r="F5" s="200"/>
      <c r="G5" s="200"/>
      <c r="H5" s="419"/>
      <c r="I5" s="420"/>
      <c r="J5" s="421"/>
      <c r="K5" s="421"/>
      <c r="L5" s="422"/>
      <c r="M5" s="116"/>
      <c r="O5" s="115"/>
    </row>
    <row r="6" spans="1:15" s="114" customFormat="1">
      <c r="A6" s="218">
        <v>1</v>
      </c>
      <c r="B6" s="346"/>
      <c r="C6" s="218"/>
      <c r="D6" s="218" t="s">
        <v>342</v>
      </c>
      <c r="E6" s="218" t="s">
        <v>343</v>
      </c>
      <c r="F6" s="64"/>
      <c r="G6" s="64"/>
      <c r="H6" s="65"/>
      <c r="I6" s="66"/>
      <c r="J6" s="431"/>
      <c r="K6" s="431"/>
      <c r="L6" s="376"/>
      <c r="M6" s="116" t="s">
        <v>77</v>
      </c>
      <c r="O6" s="115"/>
    </row>
    <row r="7" spans="1:15">
      <c r="A7" s="116">
        <v>1</v>
      </c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/>
      <c r="M7" s="116" t="s">
        <v>77</v>
      </c>
      <c r="N7" s="201"/>
      <c r="O7" s="131"/>
    </row>
    <row r="8" spans="1:15">
      <c r="A8" s="365">
        <v>1</v>
      </c>
      <c r="B8" s="432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/>
      <c r="M8" s="365" t="s">
        <v>47</v>
      </c>
    </row>
    <row r="9" spans="1:15">
      <c r="A9" s="35">
        <v>4</v>
      </c>
      <c r="B9" s="346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43108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43108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43108</v>
      </c>
      <c r="M13" s="35" t="s">
        <v>416</v>
      </c>
    </row>
    <row r="14" spans="1:15">
      <c r="A14" s="212">
        <v>16</v>
      </c>
      <c r="B14" s="68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/>
      <c r="M14" s="35" t="s">
        <v>373</v>
      </c>
    </row>
    <row r="15" spans="1:15">
      <c r="A15" s="212">
        <v>26</v>
      </c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/>
    </row>
    <row r="16" spans="1:15">
      <c r="A16" s="212">
        <v>28</v>
      </c>
      <c r="B16" s="68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/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17" sqref="L1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345"/>
      <c r="C5" s="345"/>
      <c r="D5" s="345" t="s">
        <v>341</v>
      </c>
      <c r="E5" s="345" t="s">
        <v>656</v>
      </c>
      <c r="F5" s="200"/>
      <c r="G5" s="200"/>
      <c r="H5" s="419"/>
      <c r="I5" s="420"/>
      <c r="J5" s="421"/>
      <c r="K5" s="421"/>
      <c r="L5" s="422"/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33"/>
      <c r="K6" s="433"/>
      <c r="L6" s="376">
        <v>43500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43500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43495</v>
      </c>
      <c r="M8" s="365" t="s">
        <v>47</v>
      </c>
    </row>
    <row r="9" spans="1:15">
      <c r="A9" s="35">
        <v>4</v>
      </c>
      <c r="B9" s="346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43502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43502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43502</v>
      </c>
      <c r="M13" s="35" t="s">
        <v>416</v>
      </c>
    </row>
    <row r="14" spans="1:15">
      <c r="A14" s="212">
        <v>16</v>
      </c>
      <c r="B14" s="68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/>
      <c r="M14" s="35" t="s">
        <v>373</v>
      </c>
    </row>
    <row r="15" spans="1:15">
      <c r="A15" s="212">
        <v>26</v>
      </c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/>
      <c r="K15" s="37"/>
      <c r="L15" s="130"/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83610</v>
      </c>
      <c r="I16" s="40" t="s">
        <v>740</v>
      </c>
      <c r="J16" s="37">
        <v>43246</v>
      </c>
      <c r="K16" s="37">
        <v>43306</v>
      </c>
      <c r="L16" s="130">
        <v>43516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L8" sqref="L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345"/>
      <c r="C5" s="345"/>
      <c r="D5" s="345" t="s">
        <v>341</v>
      </c>
      <c r="E5" s="345" t="s">
        <v>656</v>
      </c>
      <c r="F5" s="200"/>
      <c r="G5" s="200"/>
      <c r="H5" s="419"/>
      <c r="I5" s="420"/>
      <c r="J5" s="421"/>
      <c r="K5" s="421"/>
      <c r="L5" s="422"/>
      <c r="M5" s="116"/>
      <c r="O5" s="115"/>
    </row>
    <row r="6" spans="1:15" s="114" customFormat="1">
      <c r="A6" s="218">
        <v>1</v>
      </c>
      <c r="B6" s="346"/>
      <c r="C6" s="218"/>
      <c r="D6" s="218" t="s">
        <v>342</v>
      </c>
      <c r="E6" s="218" t="s">
        <v>343</v>
      </c>
      <c r="F6" s="64"/>
      <c r="G6" s="64"/>
      <c r="H6" s="65"/>
      <c r="I6" s="66"/>
      <c r="J6" s="434"/>
      <c r="K6" s="434"/>
      <c r="L6" s="376">
        <v>43500</v>
      </c>
      <c r="M6" s="116" t="s">
        <v>77</v>
      </c>
      <c r="O6" s="115"/>
    </row>
    <row r="7" spans="1:15">
      <c r="A7" s="116">
        <v>1</v>
      </c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43500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43556</v>
      </c>
      <c r="M8" s="365" t="s">
        <v>47</v>
      </c>
    </row>
    <row r="9" spans="1:15">
      <c r="A9" s="35">
        <v>4</v>
      </c>
      <c r="B9" s="346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58000</v>
      </c>
      <c r="I10" s="40"/>
      <c r="J10" s="37">
        <v>43153</v>
      </c>
      <c r="K10" s="37">
        <v>43180</v>
      </c>
      <c r="L10" s="130">
        <v>43532</v>
      </c>
      <c r="M10" s="35" t="s">
        <v>759</v>
      </c>
    </row>
    <row r="11" spans="1:15">
      <c r="A11" s="35">
        <v>8</v>
      </c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/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43532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56000</v>
      </c>
      <c r="I13" s="40" t="s">
        <v>669</v>
      </c>
      <c r="J13" s="37"/>
      <c r="K13" s="37" t="s">
        <v>664</v>
      </c>
      <c r="L13" s="130">
        <v>43532</v>
      </c>
      <c r="M13" s="35" t="s">
        <v>416</v>
      </c>
    </row>
    <row r="14" spans="1:15">
      <c r="A14" s="212">
        <v>16</v>
      </c>
      <c r="B14" s="202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90000</v>
      </c>
      <c r="I14" s="40" t="s">
        <v>70</v>
      </c>
      <c r="J14" s="35" t="s">
        <v>140</v>
      </c>
      <c r="K14" s="179">
        <v>43185</v>
      </c>
      <c r="L14" s="130">
        <v>43557</v>
      </c>
      <c r="M14" s="35" t="s">
        <v>373</v>
      </c>
    </row>
    <row r="15" spans="1:15">
      <c r="A15" s="212">
        <v>26</v>
      </c>
      <c r="B15" s="123"/>
      <c r="C15" s="248" t="s">
        <v>370</v>
      </c>
      <c r="D15" s="35" t="s">
        <v>52</v>
      </c>
      <c r="E15" s="116"/>
      <c r="F15" s="243" t="s">
        <v>371</v>
      </c>
      <c r="G15" s="116"/>
      <c r="H15" s="39">
        <v>281550</v>
      </c>
      <c r="I15" s="40" t="s">
        <v>109</v>
      </c>
      <c r="J15" s="37"/>
      <c r="K15" s="37"/>
      <c r="L15" s="130">
        <v>43546</v>
      </c>
    </row>
    <row r="16" spans="1:15">
      <c r="A16" s="212">
        <v>28</v>
      </c>
      <c r="B16" s="200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43246</v>
      </c>
      <c r="K16" s="37">
        <v>43306</v>
      </c>
      <c r="L16" s="130"/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>
  <dimension ref="A1:O95"/>
  <sheetViews>
    <sheetView workbookViewId="0">
      <pane ySplit="1" topLeftCell="A2" activePane="bottomLeft" state="frozen"/>
      <selection pane="bottomLeft" activeCell="G19" sqref="G1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5.85546875" style="35" customWidth="1"/>
    <col min="7" max="7" width="14.140625" style="35" bestFit="1" customWidth="1"/>
    <col min="8" max="8" width="9.42578125" style="39" bestFit="1" customWidth="1"/>
    <col min="9" max="9" width="18.42578125" style="35" customWidth="1"/>
    <col min="10" max="11" width="9" style="35" bestFit="1" customWidth="1"/>
    <col min="12" max="12" width="9.28515625" style="35" bestFit="1" customWidth="1"/>
    <col min="13" max="13" width="21.42578125" style="35" customWidth="1"/>
    <col min="14" max="14" width="23.42578125" style="42" bestFit="1" customWidth="1"/>
    <col min="15" max="15" width="9.85546875" style="118" customWidth="1"/>
    <col min="16" max="16384" width="11.42578125" style="42"/>
  </cols>
  <sheetData>
    <row r="1" spans="1:15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67" t="s">
        <v>134</v>
      </c>
      <c r="M1" s="64" t="s">
        <v>59</v>
      </c>
      <c r="O1" s="115"/>
    </row>
    <row r="2" spans="1:15" s="114" customFormat="1">
      <c r="A2" s="218">
        <v>1</v>
      </c>
      <c r="B2" s="345"/>
      <c r="C2" s="345"/>
      <c r="D2" s="345" t="s">
        <v>341</v>
      </c>
      <c r="E2" s="345" t="s">
        <v>340</v>
      </c>
      <c r="F2" s="200"/>
      <c r="G2" s="200"/>
      <c r="H2" s="419"/>
      <c r="I2" s="420"/>
      <c r="J2" s="421"/>
      <c r="K2" s="421"/>
      <c r="L2" s="422"/>
      <c r="M2" s="116" t="s">
        <v>77</v>
      </c>
      <c r="O2" s="115"/>
    </row>
    <row r="3" spans="1:15" s="114" customFormat="1">
      <c r="A3" s="218">
        <v>1</v>
      </c>
      <c r="B3" s="345"/>
      <c r="C3" s="345"/>
      <c r="D3" s="345" t="s">
        <v>342</v>
      </c>
      <c r="E3" s="345" t="s">
        <v>75</v>
      </c>
      <c r="F3" s="200"/>
      <c r="G3" s="200"/>
      <c r="H3" s="419"/>
      <c r="I3" s="420"/>
      <c r="J3" s="421"/>
      <c r="K3" s="421"/>
      <c r="L3" s="422"/>
      <c r="M3" s="116" t="s">
        <v>77</v>
      </c>
      <c r="O3" s="115"/>
    </row>
    <row r="4" spans="1:15" s="114" customFormat="1">
      <c r="A4" s="218">
        <v>1</v>
      </c>
      <c r="B4" s="380"/>
      <c r="C4" s="345"/>
      <c r="D4" s="345" t="s">
        <v>342</v>
      </c>
      <c r="E4" s="345" t="s">
        <v>74</v>
      </c>
      <c r="F4" s="200"/>
      <c r="G4" s="200"/>
      <c r="H4" s="419"/>
      <c r="I4" s="420"/>
      <c r="J4" s="421"/>
      <c r="K4" s="421"/>
      <c r="L4" s="422"/>
      <c r="M4" s="116" t="s">
        <v>77</v>
      </c>
      <c r="O4" s="115"/>
    </row>
    <row r="5" spans="1:15" s="114" customFormat="1">
      <c r="A5" s="218">
        <v>1</v>
      </c>
      <c r="B5" s="345"/>
      <c r="C5" s="345"/>
      <c r="D5" s="345" t="s">
        <v>341</v>
      </c>
      <c r="E5" s="345" t="s">
        <v>656</v>
      </c>
      <c r="F5" s="200"/>
      <c r="G5" s="200"/>
      <c r="H5" s="419"/>
      <c r="I5" s="420"/>
      <c r="J5" s="421"/>
      <c r="K5" s="421"/>
      <c r="L5" s="422"/>
      <c r="M5" s="116"/>
      <c r="O5" s="115"/>
    </row>
    <row r="6" spans="1:15" s="114" customFormat="1">
      <c r="A6" s="218">
        <v>1</v>
      </c>
      <c r="B6" s="220"/>
      <c r="C6" s="218"/>
      <c r="D6" s="218" t="s">
        <v>342</v>
      </c>
      <c r="E6" s="218" t="s">
        <v>343</v>
      </c>
      <c r="F6" s="64"/>
      <c r="G6" s="64"/>
      <c r="H6" s="65"/>
      <c r="I6" s="66"/>
      <c r="J6" s="435"/>
      <c r="K6" s="435"/>
      <c r="L6" s="376">
        <v>43558</v>
      </c>
      <c r="M6" s="116" t="s">
        <v>77</v>
      </c>
      <c r="O6" s="115"/>
    </row>
    <row r="7" spans="1:15">
      <c r="A7" s="116">
        <v>1</v>
      </c>
      <c r="B7" s="123"/>
      <c r="C7" s="116"/>
      <c r="D7" s="116" t="s">
        <v>73</v>
      </c>
      <c r="E7" s="116" t="s">
        <v>403</v>
      </c>
      <c r="F7" s="116"/>
      <c r="G7" s="116"/>
      <c r="H7" s="127"/>
      <c r="I7" s="128"/>
      <c r="J7" s="116"/>
      <c r="K7" s="116"/>
      <c r="L7" s="376">
        <v>43558</v>
      </c>
      <c r="M7" s="116" t="s">
        <v>77</v>
      </c>
      <c r="N7" s="201"/>
      <c r="O7" s="131"/>
    </row>
    <row r="8" spans="1:15">
      <c r="A8" s="365">
        <v>1</v>
      </c>
      <c r="B8" s="366"/>
      <c r="C8" s="365"/>
      <c r="D8" s="365" t="s">
        <v>259</v>
      </c>
      <c r="E8" s="365" t="s">
        <v>47</v>
      </c>
      <c r="F8" s="365"/>
      <c r="G8" s="365"/>
      <c r="H8" s="367"/>
      <c r="I8" s="368" t="s">
        <v>199</v>
      </c>
      <c r="J8" s="365"/>
      <c r="K8" s="368"/>
      <c r="L8" s="377">
        <v>43585</v>
      </c>
      <c r="M8" s="365" t="s">
        <v>47</v>
      </c>
    </row>
    <row r="9" spans="1:15">
      <c r="A9" s="35">
        <v>4</v>
      </c>
      <c r="B9" s="346"/>
      <c r="C9" s="248" t="s">
        <v>538</v>
      </c>
      <c r="D9" s="35" t="s">
        <v>52</v>
      </c>
      <c r="E9" s="116"/>
      <c r="F9" s="333" t="s">
        <v>389</v>
      </c>
      <c r="G9" s="116"/>
      <c r="H9" s="39">
        <v>25640</v>
      </c>
      <c r="I9" s="40" t="s">
        <v>758</v>
      </c>
      <c r="J9" s="37">
        <v>43216</v>
      </c>
      <c r="K9" s="37">
        <v>43248</v>
      </c>
      <c r="L9" s="130"/>
    </row>
    <row r="10" spans="1:15">
      <c r="A10" s="35">
        <v>6</v>
      </c>
      <c r="B10" s="123"/>
      <c r="C10" s="35" t="s">
        <v>662</v>
      </c>
      <c r="D10" s="35" t="s">
        <v>661</v>
      </c>
      <c r="E10" s="116"/>
      <c r="F10" s="132">
        <v>1095959206</v>
      </c>
      <c r="G10" s="116">
        <v>3124851529</v>
      </c>
      <c r="H10" s="39">
        <v>54000</v>
      </c>
      <c r="I10" s="40"/>
      <c r="J10" s="37">
        <v>43153</v>
      </c>
      <c r="K10" s="37">
        <v>43180</v>
      </c>
      <c r="L10" s="130">
        <v>43560</v>
      </c>
      <c r="M10" s="35" t="s">
        <v>759</v>
      </c>
    </row>
    <row r="11" spans="1:15">
      <c r="A11" s="35">
        <v>8</v>
      </c>
      <c r="B11" s="123"/>
      <c r="C11" s="35" t="s">
        <v>734</v>
      </c>
      <c r="E11" s="116"/>
      <c r="F11" s="333" t="s">
        <v>681</v>
      </c>
      <c r="G11" s="243" t="s">
        <v>735</v>
      </c>
      <c r="H11" s="39">
        <v>850000</v>
      </c>
      <c r="I11" s="40"/>
      <c r="J11" s="37"/>
      <c r="K11" s="37"/>
      <c r="L11" s="130">
        <v>43558</v>
      </c>
      <c r="M11" s="35" t="s">
        <v>736</v>
      </c>
    </row>
    <row r="12" spans="1:15">
      <c r="A12" s="35">
        <v>17</v>
      </c>
      <c r="B12" s="123"/>
      <c r="C12" s="35" t="s">
        <v>662</v>
      </c>
      <c r="D12" s="35" t="s">
        <v>382</v>
      </c>
      <c r="E12" s="116"/>
      <c r="F12" s="132">
        <v>27053016</v>
      </c>
      <c r="G12" s="116"/>
      <c r="H12" s="39">
        <v>101000</v>
      </c>
      <c r="I12" s="40" t="s">
        <v>669</v>
      </c>
      <c r="J12" s="37" t="s">
        <v>140</v>
      </c>
      <c r="K12" s="37"/>
      <c r="L12" s="130">
        <v>43560</v>
      </c>
    </row>
    <row r="13" spans="1:15">
      <c r="A13" s="35">
        <v>18</v>
      </c>
      <c r="B13" s="123"/>
      <c r="C13" s="35" t="s">
        <v>45</v>
      </c>
      <c r="D13" s="35" t="s">
        <v>52</v>
      </c>
      <c r="E13" s="116" t="s">
        <v>62</v>
      </c>
      <c r="F13" s="116">
        <v>1096670088</v>
      </c>
      <c r="G13" s="116">
        <v>3182853603</v>
      </c>
      <c r="H13" s="39">
        <v>74000</v>
      </c>
      <c r="I13" s="40" t="s">
        <v>669</v>
      </c>
      <c r="J13" s="37"/>
      <c r="K13" s="37" t="s">
        <v>664</v>
      </c>
      <c r="L13" s="130">
        <v>43560</v>
      </c>
      <c r="M13" s="35" t="s">
        <v>416</v>
      </c>
    </row>
    <row r="14" spans="1:15">
      <c r="A14" s="212">
        <v>16</v>
      </c>
      <c r="B14" s="68"/>
      <c r="C14" s="248" t="s">
        <v>381</v>
      </c>
      <c r="D14" s="35" t="s">
        <v>52</v>
      </c>
      <c r="F14" s="35">
        <v>332459135</v>
      </c>
      <c r="G14" s="35" t="s">
        <v>363</v>
      </c>
      <c r="H14" s="39">
        <v>81000</v>
      </c>
      <c r="I14" s="40" t="s">
        <v>70</v>
      </c>
      <c r="J14" s="35" t="s">
        <v>140</v>
      </c>
      <c r="K14" s="179">
        <v>43185</v>
      </c>
      <c r="L14" s="130">
        <v>43585</v>
      </c>
      <c r="M14" s="35" t="s">
        <v>373</v>
      </c>
    </row>
    <row r="15" spans="1:15">
      <c r="A15" s="212">
        <v>26</v>
      </c>
      <c r="C15" s="248" t="s">
        <v>370</v>
      </c>
      <c r="D15" s="35" t="s">
        <v>52</v>
      </c>
      <c r="E15" s="116"/>
      <c r="F15" s="243" t="s">
        <v>371</v>
      </c>
      <c r="G15" s="116"/>
      <c r="H15" s="39">
        <v>53500</v>
      </c>
      <c r="I15" s="40" t="s">
        <v>109</v>
      </c>
      <c r="J15" s="37">
        <v>43537</v>
      </c>
      <c r="K15" s="37">
        <v>43567</v>
      </c>
      <c r="L15" s="130">
        <v>43579</v>
      </c>
    </row>
    <row r="16" spans="1:15">
      <c r="A16" s="212">
        <v>28</v>
      </c>
      <c r="B16" s="202"/>
      <c r="C16" s="248" t="s">
        <v>370</v>
      </c>
      <c r="D16" s="35" t="s">
        <v>52</v>
      </c>
      <c r="E16" s="116" t="s">
        <v>88</v>
      </c>
      <c r="F16" s="116">
        <v>10001727</v>
      </c>
      <c r="G16" s="116"/>
      <c r="H16" s="39">
        <v>84890</v>
      </c>
      <c r="I16" s="40" t="s">
        <v>740</v>
      </c>
      <c r="J16" s="37">
        <v>43487</v>
      </c>
      <c r="K16" s="37">
        <v>43545</v>
      </c>
      <c r="L16" s="130">
        <v>43577</v>
      </c>
    </row>
    <row r="17" spans="1:15">
      <c r="D17" s="116"/>
      <c r="E17" s="116"/>
      <c r="F17" s="116"/>
      <c r="G17" s="116"/>
      <c r="I17" s="140"/>
      <c r="K17" s="140"/>
      <c r="L17" s="411"/>
    </row>
    <row r="18" spans="1:15">
      <c r="E18" s="116"/>
      <c r="F18" s="116"/>
      <c r="G18" s="116"/>
      <c r="I18" s="140"/>
      <c r="L18" s="249"/>
    </row>
    <row r="19" spans="1:15">
      <c r="E19" s="116"/>
      <c r="F19" s="116"/>
      <c r="G19" s="116"/>
      <c r="I19" s="140"/>
      <c r="L19" s="249"/>
    </row>
    <row r="20" spans="1:15">
      <c r="C20" s="35" t="s">
        <v>370</v>
      </c>
      <c r="E20" s="116" t="s">
        <v>374</v>
      </c>
      <c r="F20" s="116"/>
      <c r="G20" s="116"/>
    </row>
    <row r="21" spans="1:15">
      <c r="D21" s="35" t="s">
        <v>691</v>
      </c>
      <c r="E21" s="116">
        <v>111811030</v>
      </c>
      <c r="F21" s="116"/>
      <c r="G21" s="116"/>
    </row>
    <row r="22" spans="1:15">
      <c r="E22" s="116"/>
      <c r="F22" s="116"/>
      <c r="G22" s="116"/>
    </row>
    <row r="23" spans="1:15" s="39" customFormat="1">
      <c r="A23" s="35"/>
      <c r="B23" s="116"/>
      <c r="C23" s="35"/>
      <c r="D23" s="35"/>
      <c r="E23" s="116">
        <v>51984374</v>
      </c>
      <c r="F23" s="116"/>
      <c r="G23" s="116"/>
      <c r="I23" s="35"/>
      <c r="J23" s="35"/>
      <c r="K23" s="35"/>
      <c r="L23" s="35"/>
      <c r="M23" s="35"/>
      <c r="N23" s="42"/>
      <c r="O23" s="118"/>
    </row>
    <row r="24" spans="1:15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42"/>
      <c r="O24" s="118"/>
    </row>
    <row r="25" spans="1:15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42"/>
      <c r="O25" s="118"/>
    </row>
    <row r="26" spans="1:15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42"/>
      <c r="O26" s="118"/>
    </row>
    <row r="27" spans="1:15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42"/>
      <c r="O27" s="118"/>
    </row>
    <row r="28" spans="1:15" s="39" customFormat="1">
      <c r="A28" s="35"/>
      <c r="B28" s="116"/>
      <c r="C28" s="35"/>
      <c r="D28" s="35"/>
      <c r="E28" s="116"/>
      <c r="F28" s="116" t="s">
        <v>749</v>
      </c>
      <c r="G28" s="116"/>
      <c r="I28" s="414"/>
      <c r="J28" s="35"/>
      <c r="K28" s="35"/>
      <c r="L28" s="35"/>
      <c r="M28" s="35"/>
      <c r="N28" s="42"/>
      <c r="O28" s="118"/>
    </row>
    <row r="29" spans="1:15" s="39" customFormat="1">
      <c r="A29" s="35"/>
      <c r="B29" s="116"/>
      <c r="C29" s="35"/>
      <c r="D29" s="35" t="s">
        <v>755</v>
      </c>
      <c r="E29" s="39" t="s">
        <v>750</v>
      </c>
      <c r="F29" s="116" t="s">
        <v>751</v>
      </c>
      <c r="G29" s="116" t="s">
        <v>752</v>
      </c>
      <c r="I29" s="35"/>
      <c r="J29" s="35"/>
      <c r="K29" s="35"/>
      <c r="L29" s="35"/>
      <c r="M29" s="35"/>
      <c r="N29" s="42"/>
      <c r="O29" s="118"/>
    </row>
    <row r="30" spans="1:15" s="39" customFormat="1">
      <c r="A30" s="35"/>
      <c r="B30" s="116"/>
      <c r="C30" s="35"/>
      <c r="D30" s="35"/>
      <c r="E30" s="116"/>
      <c r="F30" s="116" t="s">
        <v>751</v>
      </c>
      <c r="G30" s="116" t="s">
        <v>753</v>
      </c>
      <c r="I30" s="35"/>
      <c r="J30" s="35"/>
      <c r="K30" s="35"/>
      <c r="L30" s="35"/>
      <c r="M30" s="35"/>
      <c r="N30" s="42"/>
      <c r="O30" s="118"/>
    </row>
    <row r="31" spans="1:15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42"/>
      <c r="O31" s="118"/>
    </row>
    <row r="32" spans="1:15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42"/>
      <c r="O32" s="118"/>
    </row>
    <row r="33" spans="1:15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42"/>
      <c r="O33" s="118"/>
    </row>
    <row r="34" spans="1:15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42"/>
      <c r="O34" s="118"/>
    </row>
    <row r="35" spans="1:15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42"/>
      <c r="O35" s="118"/>
    </row>
    <row r="36" spans="1:15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42"/>
      <c r="O36" s="118"/>
    </row>
    <row r="37" spans="1:15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42"/>
      <c r="O37" s="118"/>
    </row>
    <row r="38" spans="1:15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42"/>
      <c r="O38" s="118"/>
    </row>
    <row r="39" spans="1:15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42"/>
      <c r="O39" s="118"/>
    </row>
    <row r="40" spans="1:15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42"/>
      <c r="O40" s="118"/>
    </row>
    <row r="41" spans="1:15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42"/>
      <c r="O41" s="118"/>
    </row>
    <row r="42" spans="1:15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42"/>
      <c r="O42" s="118"/>
    </row>
    <row r="43" spans="1:15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42"/>
      <c r="O43" s="118"/>
    </row>
    <row r="44" spans="1:15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42"/>
      <c r="O44" s="118"/>
    </row>
    <row r="45" spans="1:15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42"/>
      <c r="O45" s="118"/>
    </row>
    <row r="46" spans="1:15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42"/>
      <c r="O46" s="118"/>
    </row>
    <row r="47" spans="1:15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42"/>
      <c r="O47" s="118"/>
    </row>
    <row r="48" spans="1:15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42"/>
      <c r="O48" s="118"/>
    </row>
    <row r="49" spans="1:15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42"/>
      <c r="O49" s="118"/>
    </row>
    <row r="50" spans="1:15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42"/>
      <c r="O50" s="118"/>
    </row>
    <row r="51" spans="1:15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42"/>
      <c r="O51" s="118"/>
    </row>
    <row r="52" spans="1:15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42"/>
      <c r="O52" s="118"/>
    </row>
    <row r="53" spans="1:15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42"/>
      <c r="O53" s="118"/>
    </row>
    <row r="54" spans="1:15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42"/>
      <c r="O54" s="118"/>
    </row>
    <row r="55" spans="1:15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42"/>
      <c r="O55" s="118"/>
    </row>
    <row r="56" spans="1:15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42"/>
      <c r="O56" s="118"/>
    </row>
    <row r="57" spans="1:15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42"/>
      <c r="O57" s="118"/>
    </row>
    <row r="58" spans="1:15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42"/>
      <c r="O58" s="118"/>
    </row>
    <row r="59" spans="1:15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42"/>
      <c r="O59" s="118"/>
    </row>
    <row r="60" spans="1:15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42"/>
      <c r="O60" s="118"/>
    </row>
    <row r="61" spans="1:15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42"/>
      <c r="O61" s="118"/>
    </row>
    <row r="62" spans="1:15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42"/>
      <c r="O62" s="118"/>
    </row>
    <row r="63" spans="1:15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42"/>
      <c r="O63" s="118"/>
    </row>
    <row r="64" spans="1:15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42"/>
      <c r="O64" s="118"/>
    </row>
    <row r="65" spans="1:15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42"/>
      <c r="O65" s="118"/>
    </row>
    <row r="66" spans="1:15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42"/>
      <c r="O66" s="118"/>
    </row>
    <row r="67" spans="1:15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42"/>
      <c r="O67" s="118"/>
    </row>
    <row r="68" spans="1:15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42"/>
      <c r="O68" s="118"/>
    </row>
    <row r="69" spans="1:15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42"/>
      <c r="O69" s="118"/>
    </row>
    <row r="70" spans="1:15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42"/>
      <c r="O70" s="118"/>
    </row>
    <row r="71" spans="1:15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42"/>
      <c r="O71" s="118"/>
    </row>
    <row r="72" spans="1:15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42"/>
      <c r="O72" s="118"/>
    </row>
    <row r="73" spans="1:15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42"/>
      <c r="O73" s="118"/>
    </row>
    <row r="74" spans="1:15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42"/>
      <c r="O74" s="118"/>
    </row>
    <row r="75" spans="1:15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42"/>
      <c r="O75" s="118"/>
    </row>
    <row r="76" spans="1:15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42"/>
      <c r="O76" s="118"/>
    </row>
    <row r="77" spans="1:15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42"/>
      <c r="O77" s="118"/>
    </row>
    <row r="78" spans="1:15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42"/>
      <c r="O78" s="118"/>
    </row>
    <row r="79" spans="1:15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42"/>
      <c r="O79" s="118"/>
    </row>
    <row r="80" spans="1:15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42"/>
      <c r="O80" s="118"/>
    </row>
    <row r="81" spans="1:15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42"/>
      <c r="O81" s="118"/>
    </row>
    <row r="82" spans="1:15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42"/>
      <c r="O82" s="118"/>
    </row>
    <row r="83" spans="1:15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42"/>
      <c r="O83" s="118"/>
    </row>
    <row r="84" spans="1:15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42"/>
      <c r="O84" s="118"/>
    </row>
    <row r="85" spans="1:15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42"/>
      <c r="O85" s="118"/>
    </row>
    <row r="86" spans="1:15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42"/>
      <c r="O86" s="118"/>
    </row>
    <row r="87" spans="1:15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42"/>
      <c r="O87" s="118"/>
    </row>
    <row r="88" spans="1:15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42"/>
      <c r="O88" s="118"/>
    </row>
    <row r="89" spans="1:15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42"/>
      <c r="O89" s="118"/>
    </row>
    <row r="90" spans="1:15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42"/>
      <c r="O90" s="118"/>
    </row>
    <row r="91" spans="1:15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42"/>
      <c r="O91" s="118"/>
    </row>
    <row r="92" spans="1:15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42"/>
      <c r="O92" s="118"/>
    </row>
    <row r="93" spans="1:15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42"/>
      <c r="O93" s="118"/>
    </row>
    <row r="94" spans="1:15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42"/>
      <c r="O94" s="118"/>
    </row>
    <row r="95" spans="1:15" s="39" customFormat="1">
      <c r="A95" s="35"/>
      <c r="B95" s="116"/>
      <c r="C95" s="35"/>
      <c r="D95" s="35"/>
      <c r="E95" s="116"/>
      <c r="F95" s="116"/>
      <c r="G95" s="116"/>
      <c r="I95" s="35"/>
      <c r="J95" s="35"/>
      <c r="K95" s="35"/>
      <c r="L95" s="35"/>
      <c r="M95" s="35"/>
      <c r="N95" s="42"/>
      <c r="O95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>
  <dimension ref="A1:Q94"/>
  <sheetViews>
    <sheetView workbookViewId="0">
      <pane ySplit="1" topLeftCell="A2" activePane="bottomLeft" state="frozen"/>
      <selection pane="bottomLeft" activeCell="C10" sqref="C1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36" t="s">
        <v>770</v>
      </c>
      <c r="M1" s="436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346"/>
      <c r="C2" s="218"/>
      <c r="D2" s="218" t="s">
        <v>342</v>
      </c>
      <c r="E2" s="218" t="s">
        <v>343</v>
      </c>
      <c r="F2" s="64"/>
      <c r="G2" s="64"/>
      <c r="H2" s="65"/>
      <c r="I2" s="66"/>
      <c r="J2" s="436"/>
      <c r="K2" s="437"/>
      <c r="L2" s="438"/>
      <c r="M2" s="436"/>
      <c r="N2" s="376"/>
      <c r="O2" s="116" t="s">
        <v>77</v>
      </c>
      <c r="Q2" s="115"/>
    </row>
    <row r="3" spans="1:17">
      <c r="A3" s="116">
        <v>1</v>
      </c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/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368"/>
      <c r="N4" s="377">
        <v>43615</v>
      </c>
      <c r="O4" s="365" t="s">
        <v>47</v>
      </c>
    </row>
    <row r="5" spans="1:17">
      <c r="A5" s="35">
        <v>4</v>
      </c>
      <c r="B5" s="346"/>
      <c r="C5" s="248" t="s">
        <v>538</v>
      </c>
      <c r="D5" s="35" t="s">
        <v>52</v>
      </c>
      <c r="E5" s="116"/>
      <c r="F5" s="333" t="s">
        <v>389</v>
      </c>
      <c r="G5" s="116"/>
      <c r="H5" s="39">
        <v>25640</v>
      </c>
      <c r="I5" s="40" t="s">
        <v>758</v>
      </c>
      <c r="J5" s="37">
        <v>43216</v>
      </c>
      <c r="K5" s="179">
        <v>43248</v>
      </c>
      <c r="L5" s="117"/>
      <c r="M5" s="37"/>
      <c r="N5" s="130"/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30000</v>
      </c>
      <c r="I6" s="40" t="s">
        <v>669</v>
      </c>
      <c r="J6" s="37">
        <v>43606</v>
      </c>
      <c r="K6" s="179">
        <v>43636</v>
      </c>
      <c r="L6" s="117" t="s">
        <v>198</v>
      </c>
      <c r="M6" s="37">
        <v>43620</v>
      </c>
      <c r="N6" s="130">
        <v>43612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30000</v>
      </c>
      <c r="I7" s="40" t="s">
        <v>669</v>
      </c>
      <c r="J7" s="37">
        <v>43606</v>
      </c>
      <c r="K7" s="179">
        <v>43636</v>
      </c>
      <c r="L7" s="117" t="s">
        <v>198</v>
      </c>
      <c r="M7" s="37">
        <v>43620</v>
      </c>
      <c r="N7" s="130">
        <v>43612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30000</v>
      </c>
      <c r="I8" s="40" t="s">
        <v>669</v>
      </c>
      <c r="J8" s="37">
        <v>43606</v>
      </c>
      <c r="K8" s="179">
        <v>43636</v>
      </c>
      <c r="L8" s="117" t="s">
        <v>198</v>
      </c>
      <c r="M8" s="37">
        <v>43620</v>
      </c>
      <c r="N8" s="130"/>
    </row>
    <row r="9" spans="1:17">
      <c r="A9" s="134">
        <v>6</v>
      </c>
      <c r="B9" s="134"/>
      <c r="C9" s="134" t="s">
        <v>662</v>
      </c>
      <c r="D9" s="134" t="s">
        <v>661</v>
      </c>
      <c r="E9" s="134"/>
      <c r="F9" s="364">
        <v>1095959206</v>
      </c>
      <c r="G9" s="134">
        <v>3124851529</v>
      </c>
      <c r="H9" s="265">
        <v>54000</v>
      </c>
      <c r="I9" s="266" t="s">
        <v>669</v>
      </c>
      <c r="J9" s="267">
        <v>43153</v>
      </c>
      <c r="K9" s="384">
        <v>43180</v>
      </c>
      <c r="L9" s="268"/>
      <c r="M9" s="267"/>
      <c r="N9" s="268">
        <v>43560</v>
      </c>
      <c r="O9" s="134" t="s">
        <v>759</v>
      </c>
    </row>
    <row r="10" spans="1:17">
      <c r="A10" s="35">
        <v>8</v>
      </c>
      <c r="C10" s="35" t="s">
        <v>734</v>
      </c>
      <c r="E10" s="116"/>
      <c r="F10" s="333" t="s">
        <v>681</v>
      </c>
      <c r="G10" s="243" t="s">
        <v>735</v>
      </c>
      <c r="H10" s="39">
        <v>850000</v>
      </c>
      <c r="I10" s="40"/>
      <c r="J10" s="37"/>
      <c r="K10" s="179"/>
      <c r="L10" s="117"/>
      <c r="M10" s="37"/>
      <c r="N10" s="130"/>
      <c r="O10" s="35" t="s">
        <v>736</v>
      </c>
    </row>
    <row r="11" spans="1:17">
      <c r="A11" s="35">
        <v>17</v>
      </c>
      <c r="B11" s="123"/>
      <c r="C11" s="35" t="s">
        <v>662</v>
      </c>
      <c r="D11" s="35" t="s">
        <v>382</v>
      </c>
      <c r="E11" s="116"/>
      <c r="F11" s="132">
        <v>27053016</v>
      </c>
      <c r="G11" s="116"/>
      <c r="H11" s="39">
        <v>101000</v>
      </c>
      <c r="I11" s="40" t="s">
        <v>669</v>
      </c>
      <c r="J11" s="37" t="s">
        <v>198</v>
      </c>
      <c r="K11" s="179"/>
      <c r="L11" s="117"/>
      <c r="M11" s="37">
        <v>43600</v>
      </c>
      <c r="N11" s="130">
        <v>43585</v>
      </c>
    </row>
    <row r="12" spans="1:17">
      <c r="A12" s="134">
        <v>18</v>
      </c>
      <c r="B12" s="134"/>
      <c r="C12" s="134" t="s">
        <v>45</v>
      </c>
      <c r="D12" s="134" t="s">
        <v>52</v>
      </c>
      <c r="E12" s="134" t="s">
        <v>62</v>
      </c>
      <c r="F12" s="134">
        <v>1096670088</v>
      </c>
      <c r="G12" s="134">
        <v>3182853603</v>
      </c>
      <c r="H12" s="265">
        <v>74000</v>
      </c>
      <c r="I12" s="266" t="s">
        <v>669</v>
      </c>
      <c r="J12" s="267"/>
      <c r="K12" s="384" t="s">
        <v>664</v>
      </c>
      <c r="L12" s="268"/>
      <c r="M12" s="267"/>
      <c r="N12" s="268">
        <v>43560</v>
      </c>
      <c r="O12" s="134" t="s">
        <v>416</v>
      </c>
    </row>
    <row r="13" spans="1:17">
      <c r="A13" s="212">
        <v>16</v>
      </c>
      <c r="B13" s="202"/>
      <c r="C13" s="248" t="s">
        <v>381</v>
      </c>
      <c r="D13" s="35" t="s">
        <v>52</v>
      </c>
      <c r="F13" s="35">
        <v>332459135</v>
      </c>
      <c r="G13" s="35" t="s">
        <v>363</v>
      </c>
      <c r="H13" s="39">
        <v>87000</v>
      </c>
      <c r="I13" s="40" t="s">
        <v>669</v>
      </c>
      <c r="K13" s="179"/>
      <c r="L13" s="117" t="s">
        <v>145</v>
      </c>
      <c r="M13" s="179">
        <v>43601</v>
      </c>
      <c r="N13" s="130">
        <v>43612</v>
      </c>
      <c r="O13" s="35" t="s">
        <v>373</v>
      </c>
    </row>
    <row r="14" spans="1:17">
      <c r="A14" s="212">
        <v>26</v>
      </c>
      <c r="B14" s="123"/>
      <c r="C14" s="248" t="s">
        <v>370</v>
      </c>
      <c r="D14" s="35" t="s">
        <v>52</v>
      </c>
      <c r="E14" s="116"/>
      <c r="F14" s="243" t="s">
        <v>371</v>
      </c>
      <c r="G14" s="116"/>
      <c r="H14" s="39">
        <v>53500</v>
      </c>
      <c r="I14" s="40" t="s">
        <v>740</v>
      </c>
      <c r="J14" s="37">
        <v>43567</v>
      </c>
      <c r="K14" s="179">
        <v>43600</v>
      </c>
      <c r="L14" s="117"/>
      <c r="M14" s="37">
        <v>43612</v>
      </c>
      <c r="N14" s="130">
        <v>43612</v>
      </c>
    </row>
    <row r="15" spans="1:17">
      <c r="A15" s="212">
        <v>28</v>
      </c>
      <c r="B15" s="200"/>
      <c r="C15" s="248" t="s">
        <v>370</v>
      </c>
      <c r="D15" s="35" t="s">
        <v>52</v>
      </c>
      <c r="E15" s="116" t="s">
        <v>88</v>
      </c>
      <c r="F15" s="116">
        <v>10001727</v>
      </c>
      <c r="G15" s="116"/>
      <c r="H15" s="39">
        <v>84890</v>
      </c>
      <c r="I15" s="40" t="s">
        <v>740</v>
      </c>
      <c r="J15" s="37">
        <v>43246</v>
      </c>
      <c r="K15" s="179">
        <v>43306</v>
      </c>
      <c r="L15" s="117"/>
      <c r="M15" s="37"/>
      <c r="N15" s="130"/>
    </row>
    <row r="16" spans="1:17">
      <c r="D16" s="116"/>
      <c r="E16" s="116"/>
      <c r="F16" s="116"/>
      <c r="G16" s="116"/>
      <c r="I16" s="140"/>
      <c r="K16" s="140"/>
      <c r="L16" s="140"/>
      <c r="M16" s="140"/>
      <c r="N16" s="411"/>
    </row>
    <row r="17" spans="1:17">
      <c r="E17" s="116"/>
      <c r="F17" s="116"/>
      <c r="G17" s="116"/>
      <c r="I17" s="140"/>
      <c r="N17" s="249"/>
    </row>
    <row r="18" spans="1:17">
      <c r="E18" s="116"/>
      <c r="F18" s="116"/>
      <c r="G18" s="116"/>
      <c r="I18" s="140"/>
      <c r="N18" s="249"/>
    </row>
    <row r="19" spans="1:17">
      <c r="C19" s="35" t="s">
        <v>370</v>
      </c>
      <c r="E19" s="116" t="s">
        <v>374</v>
      </c>
      <c r="F19" s="116"/>
      <c r="G19" s="116"/>
    </row>
    <row r="20" spans="1:17">
      <c r="D20" s="35" t="s">
        <v>691</v>
      </c>
      <c r="E20" s="116">
        <v>111811030</v>
      </c>
      <c r="F20" s="116"/>
      <c r="G20" s="116"/>
    </row>
    <row r="21" spans="1:17">
      <c r="E21" s="116"/>
      <c r="F21" s="116"/>
      <c r="G21" s="116"/>
    </row>
    <row r="22" spans="1:17" s="39" customFormat="1">
      <c r="A22" s="35"/>
      <c r="B22" s="116"/>
      <c r="C22" s="35"/>
      <c r="D22" s="35"/>
      <c r="E22" s="116">
        <v>51984374</v>
      </c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749</v>
      </c>
      <c r="G27" s="116"/>
      <c r="I27" s="414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 t="s">
        <v>755</v>
      </c>
      <c r="E28" s="39" t="s">
        <v>750</v>
      </c>
      <c r="F28" s="116" t="s">
        <v>751</v>
      </c>
      <c r="G28" s="116" t="s">
        <v>752</v>
      </c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 t="s">
        <v>751</v>
      </c>
      <c r="G29" s="116" t="s">
        <v>753</v>
      </c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  <row r="93" spans="1:17" s="39" customFormat="1">
      <c r="A93" s="35"/>
      <c r="B93" s="116"/>
      <c r="C93" s="35"/>
      <c r="D93" s="35"/>
      <c r="E93" s="116"/>
      <c r="F93" s="116"/>
      <c r="G93" s="116"/>
      <c r="I93" s="35"/>
      <c r="J93" s="35"/>
      <c r="K93" s="35"/>
      <c r="L93" s="35"/>
      <c r="M93" s="35"/>
      <c r="N93" s="35"/>
      <c r="O93" s="35"/>
      <c r="P93" s="42"/>
      <c r="Q93" s="118"/>
    </row>
    <row r="94" spans="1:17" s="39" customFormat="1">
      <c r="A94" s="35"/>
      <c r="B94" s="116"/>
      <c r="C94" s="35"/>
      <c r="D94" s="35"/>
      <c r="E94" s="116"/>
      <c r="F94" s="116"/>
      <c r="G94" s="116"/>
      <c r="I94" s="35"/>
      <c r="J94" s="35"/>
      <c r="K94" s="35"/>
      <c r="L94" s="35"/>
      <c r="M94" s="35"/>
      <c r="N94" s="35"/>
      <c r="O94" s="35"/>
      <c r="P94" s="42"/>
      <c r="Q94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B10" sqref="B1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0" t="s">
        <v>770</v>
      </c>
      <c r="M1" s="440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220"/>
      <c r="C2" s="218"/>
      <c r="D2" s="218" t="s">
        <v>342</v>
      </c>
      <c r="E2" s="218" t="s">
        <v>343</v>
      </c>
      <c r="F2" s="64"/>
      <c r="G2" s="64"/>
      <c r="H2" s="65"/>
      <c r="I2" s="66"/>
      <c r="J2" s="440"/>
      <c r="K2" s="437"/>
      <c r="L2" s="438"/>
      <c r="M2" s="440"/>
      <c r="N2" s="376">
        <v>43620</v>
      </c>
      <c r="O2" s="116" t="s">
        <v>77</v>
      </c>
      <c r="Q2" s="115"/>
    </row>
    <row r="3" spans="1:17">
      <c r="A3" s="116">
        <v>1</v>
      </c>
      <c r="B3" s="123"/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>
        <v>43620</v>
      </c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441">
        <v>43646</v>
      </c>
      <c r="N4" s="377">
        <v>43644</v>
      </c>
      <c r="O4" s="365" t="s">
        <v>47</v>
      </c>
    </row>
    <row r="5" spans="1:17">
      <c r="A5" s="35">
        <v>4</v>
      </c>
      <c r="B5" s="220"/>
      <c r="C5" s="248" t="s">
        <v>538</v>
      </c>
      <c r="D5" s="35" t="s">
        <v>52</v>
      </c>
      <c r="E5" s="116"/>
      <c r="F5" s="333" t="s">
        <v>389</v>
      </c>
      <c r="G5" s="116"/>
      <c r="H5" s="39">
        <v>28430</v>
      </c>
      <c r="I5" s="40" t="s">
        <v>758</v>
      </c>
      <c r="J5" s="37">
        <v>43216</v>
      </c>
      <c r="K5" s="179">
        <v>43248</v>
      </c>
      <c r="L5" s="117"/>
      <c r="M5" s="37"/>
      <c r="N5" s="130">
        <v>43621</v>
      </c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30000</v>
      </c>
      <c r="I6" s="40" t="s">
        <v>669</v>
      </c>
      <c r="J6" s="37">
        <v>43606</v>
      </c>
      <c r="K6" s="179">
        <v>43636</v>
      </c>
      <c r="L6" s="117" t="s">
        <v>217</v>
      </c>
      <c r="M6" s="37"/>
      <c r="N6" s="130">
        <v>43644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30000</v>
      </c>
      <c r="I7" s="40" t="s">
        <v>669</v>
      </c>
      <c r="J7" s="37">
        <v>43606</v>
      </c>
      <c r="K7" s="179">
        <v>43636</v>
      </c>
      <c r="L7" s="117" t="s">
        <v>217</v>
      </c>
      <c r="M7" s="37"/>
      <c r="N7" s="130">
        <v>43644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30000</v>
      </c>
      <c r="I8" s="40" t="s">
        <v>669</v>
      </c>
      <c r="J8" s="37">
        <v>43606</v>
      </c>
      <c r="K8" s="179">
        <v>43636</v>
      </c>
      <c r="L8" s="117" t="s">
        <v>217</v>
      </c>
      <c r="M8" s="37"/>
      <c r="N8" s="130">
        <v>43644</v>
      </c>
    </row>
    <row r="9" spans="1:17">
      <c r="A9" s="35">
        <v>8</v>
      </c>
      <c r="C9" s="35" t="s">
        <v>734</v>
      </c>
      <c r="E9" s="116"/>
      <c r="F9" s="333" t="s">
        <v>681</v>
      </c>
      <c r="G9" s="243" t="s">
        <v>735</v>
      </c>
      <c r="H9" s="39">
        <v>850000</v>
      </c>
      <c r="I9" s="40"/>
      <c r="J9" s="37"/>
      <c r="K9" s="179"/>
      <c r="L9" s="117"/>
      <c r="M9" s="37"/>
      <c r="N9" s="130"/>
      <c r="O9" s="35" t="s">
        <v>736</v>
      </c>
    </row>
    <row r="10" spans="1:17">
      <c r="A10" s="35">
        <v>14</v>
      </c>
      <c r="B10" s="123"/>
      <c r="C10" s="35" t="s">
        <v>662</v>
      </c>
      <c r="D10" s="35" t="s">
        <v>382</v>
      </c>
      <c r="E10" s="116"/>
      <c r="F10" s="132">
        <v>27053016</v>
      </c>
      <c r="G10" s="116"/>
      <c r="H10" s="39">
        <v>102000</v>
      </c>
      <c r="I10" s="40" t="s">
        <v>669</v>
      </c>
      <c r="J10" s="37" t="s">
        <v>217</v>
      </c>
      <c r="K10" s="179"/>
      <c r="L10" s="117"/>
      <c r="M10" s="37">
        <v>43630</v>
      </c>
      <c r="N10" s="130">
        <v>43626</v>
      </c>
    </row>
    <row r="11" spans="1:17">
      <c r="A11" s="212">
        <v>14</v>
      </c>
      <c r="B11" s="202"/>
      <c r="C11" s="248" t="s">
        <v>381</v>
      </c>
      <c r="D11" s="35" t="s">
        <v>52</v>
      </c>
      <c r="F11" s="35">
        <v>332459135</v>
      </c>
      <c r="G11" s="35" t="s">
        <v>363</v>
      </c>
      <c r="H11" s="39">
        <v>92000</v>
      </c>
      <c r="I11" s="40" t="s">
        <v>669</v>
      </c>
      <c r="J11" s="37">
        <v>43586</v>
      </c>
      <c r="K11" s="179">
        <v>43616</v>
      </c>
      <c r="L11" s="117" t="s">
        <v>170</v>
      </c>
      <c r="M11" s="179">
        <v>43630</v>
      </c>
      <c r="N11" s="130">
        <v>43637</v>
      </c>
      <c r="O11" s="35" t="s">
        <v>373</v>
      </c>
    </row>
    <row r="12" spans="1:17">
      <c r="A12" s="212">
        <v>26</v>
      </c>
      <c r="B12" s="123"/>
      <c r="C12" s="248" t="s">
        <v>370</v>
      </c>
      <c r="D12" s="35" t="s">
        <v>52</v>
      </c>
      <c r="E12" s="116"/>
      <c r="F12" s="243" t="s">
        <v>371</v>
      </c>
      <c r="G12" s="116"/>
      <c r="H12" s="39">
        <v>53500</v>
      </c>
      <c r="I12" s="40" t="s">
        <v>740</v>
      </c>
      <c r="J12" s="37">
        <v>43567</v>
      </c>
      <c r="K12" s="179">
        <v>43600</v>
      </c>
      <c r="L12" s="117"/>
      <c r="M12" s="37">
        <v>43612</v>
      </c>
      <c r="N12" s="130">
        <v>43637</v>
      </c>
    </row>
    <row r="13" spans="1:17">
      <c r="A13" s="212">
        <v>28</v>
      </c>
      <c r="B13" s="202"/>
      <c r="C13" s="248" t="s">
        <v>370</v>
      </c>
      <c r="D13" s="35" t="s">
        <v>52</v>
      </c>
      <c r="E13" s="116" t="s">
        <v>88</v>
      </c>
      <c r="F13" s="116">
        <v>10001727</v>
      </c>
      <c r="G13" s="116"/>
      <c r="H13" s="39">
        <v>84890</v>
      </c>
      <c r="I13" s="40" t="s">
        <v>740</v>
      </c>
      <c r="J13" s="37">
        <v>43246</v>
      </c>
      <c r="K13" s="179">
        <v>43306</v>
      </c>
      <c r="L13" s="117"/>
      <c r="M13" s="37"/>
      <c r="N13" s="130">
        <v>43637</v>
      </c>
    </row>
    <row r="14" spans="1:17">
      <c r="D14" s="116"/>
      <c r="E14" s="116"/>
      <c r="F14" s="116"/>
      <c r="G14" s="116"/>
      <c r="I14" s="140"/>
      <c r="K14" s="140"/>
      <c r="L14" s="140"/>
      <c r="M14" s="140"/>
      <c r="N14" s="411"/>
    </row>
    <row r="15" spans="1:17">
      <c r="E15" s="116"/>
      <c r="F15" s="116"/>
      <c r="G15" s="116"/>
      <c r="I15" s="140"/>
      <c r="N15" s="249"/>
    </row>
    <row r="16" spans="1:17">
      <c r="E16" s="116"/>
      <c r="F16" s="116"/>
      <c r="G16" s="116"/>
      <c r="I16" s="140"/>
      <c r="N16" s="249"/>
    </row>
    <row r="17" spans="1:17">
      <c r="C17" s="35" t="s">
        <v>370</v>
      </c>
      <c r="E17" s="116" t="s">
        <v>374</v>
      </c>
      <c r="F17" s="116"/>
      <c r="G17" s="116"/>
    </row>
    <row r="18" spans="1:17">
      <c r="D18" s="35" t="s">
        <v>691</v>
      </c>
      <c r="E18" s="116">
        <v>111811030</v>
      </c>
      <c r="F18" s="116"/>
      <c r="G18" s="116"/>
    </row>
    <row r="19" spans="1:17">
      <c r="E19" s="116"/>
      <c r="F19" s="116"/>
      <c r="G19" s="116"/>
    </row>
    <row r="20" spans="1:17" s="39" customFormat="1">
      <c r="A20" s="35"/>
      <c r="B20" s="116"/>
      <c r="C20" s="35"/>
      <c r="D20" s="35"/>
      <c r="E20" s="116">
        <v>51984374</v>
      </c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 t="s">
        <v>749</v>
      </c>
      <c r="G25" s="116"/>
      <c r="I25" s="414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 t="s">
        <v>755</v>
      </c>
      <c r="E26" s="39" t="s">
        <v>750</v>
      </c>
      <c r="F26" s="116" t="s">
        <v>751</v>
      </c>
      <c r="G26" s="116" t="s">
        <v>752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751</v>
      </c>
      <c r="G27" s="116" t="s">
        <v>753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N5" sqref="N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2" t="s">
        <v>770</v>
      </c>
      <c r="M1" s="442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346"/>
      <c r="C2" s="218"/>
      <c r="D2" s="218" t="s">
        <v>342</v>
      </c>
      <c r="E2" s="218" t="s">
        <v>343</v>
      </c>
      <c r="F2" s="64"/>
      <c r="G2" s="64"/>
      <c r="H2" s="65"/>
      <c r="I2" s="66"/>
      <c r="J2" s="442"/>
      <c r="K2" s="437"/>
      <c r="L2" s="438"/>
      <c r="M2" s="442"/>
      <c r="N2" s="376">
        <v>43620</v>
      </c>
      <c r="O2" s="116" t="s">
        <v>77</v>
      </c>
      <c r="Q2" s="115"/>
    </row>
    <row r="3" spans="1:17">
      <c r="A3" s="116">
        <v>1</v>
      </c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>
        <v>43620</v>
      </c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441">
        <v>43677</v>
      </c>
      <c r="N4" s="377">
        <v>43676</v>
      </c>
      <c r="O4" s="365" t="s">
        <v>47</v>
      </c>
    </row>
    <row r="5" spans="1:17">
      <c r="A5" s="35">
        <v>4</v>
      </c>
      <c r="B5" s="220"/>
      <c r="C5" s="248" t="s">
        <v>538</v>
      </c>
      <c r="D5" s="35" t="s">
        <v>52</v>
      </c>
      <c r="E5" s="116"/>
      <c r="F5" s="333" t="s">
        <v>389</v>
      </c>
      <c r="G5" s="116"/>
      <c r="H5" s="39">
        <v>28430</v>
      </c>
      <c r="I5" s="40" t="s">
        <v>758</v>
      </c>
      <c r="J5" s="37">
        <v>43216</v>
      </c>
      <c r="K5" s="179">
        <v>43248</v>
      </c>
      <c r="L5" s="117"/>
      <c r="M5" s="37"/>
      <c r="N5" s="130">
        <v>43621</v>
      </c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>
        <v>43679</v>
      </c>
      <c r="N6" s="130">
        <v>43676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31778</v>
      </c>
      <c r="I7" s="40" t="s">
        <v>669</v>
      </c>
      <c r="J7" s="37">
        <v>43667</v>
      </c>
      <c r="K7" s="179">
        <v>43697</v>
      </c>
      <c r="L7" s="117" t="s">
        <v>241</v>
      </c>
      <c r="M7" s="37">
        <v>43679</v>
      </c>
      <c r="N7" s="130">
        <v>43676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31778</v>
      </c>
      <c r="I8" s="40" t="s">
        <v>669</v>
      </c>
      <c r="J8" s="37">
        <v>43667</v>
      </c>
      <c r="K8" s="179">
        <v>43697</v>
      </c>
      <c r="L8" s="117" t="s">
        <v>241</v>
      </c>
      <c r="M8" s="37">
        <v>43679</v>
      </c>
      <c r="N8" s="130">
        <v>43676</v>
      </c>
    </row>
    <row r="9" spans="1:17">
      <c r="A9" s="35">
        <v>8</v>
      </c>
      <c r="C9" s="35" t="s">
        <v>734</v>
      </c>
      <c r="E9" s="116"/>
      <c r="F9" s="333" t="s">
        <v>681</v>
      </c>
      <c r="G9" s="243" t="s">
        <v>735</v>
      </c>
      <c r="H9" s="39">
        <v>850000</v>
      </c>
      <c r="I9" s="40"/>
      <c r="J9" s="37"/>
      <c r="K9" s="179"/>
      <c r="L9" s="117"/>
      <c r="M9" s="37"/>
      <c r="N9" s="130"/>
      <c r="O9" s="35" t="s">
        <v>736</v>
      </c>
    </row>
    <row r="10" spans="1:17">
      <c r="A10" s="35">
        <v>14</v>
      </c>
      <c r="C10" s="35" t="s">
        <v>662</v>
      </c>
      <c r="D10" s="35" t="s">
        <v>382</v>
      </c>
      <c r="E10" s="116"/>
      <c r="F10" s="132">
        <v>27053016</v>
      </c>
      <c r="G10" s="116"/>
      <c r="H10" s="39">
        <v>102000</v>
      </c>
      <c r="I10" s="40" t="s">
        <v>669</v>
      </c>
      <c r="J10" s="37" t="s">
        <v>222</v>
      </c>
      <c r="K10" s="179"/>
      <c r="L10" s="117"/>
      <c r="M10" s="37">
        <v>43644</v>
      </c>
      <c r="N10" s="130">
        <v>43626</v>
      </c>
    </row>
    <row r="11" spans="1:17">
      <c r="A11" s="212">
        <v>14</v>
      </c>
      <c r="B11" s="202"/>
      <c r="C11" s="248" t="s">
        <v>381</v>
      </c>
      <c r="D11" s="35" t="s">
        <v>52</v>
      </c>
      <c r="F11" s="35">
        <v>332459135</v>
      </c>
      <c r="G11" s="35" t="s">
        <v>363</v>
      </c>
      <c r="H11" s="39">
        <v>92000</v>
      </c>
      <c r="I11" s="40" t="s">
        <v>669</v>
      </c>
      <c r="J11" s="37">
        <v>43586</v>
      </c>
      <c r="K11" s="179">
        <v>43616</v>
      </c>
      <c r="L11" s="117" t="s">
        <v>170</v>
      </c>
      <c r="M11" s="179"/>
      <c r="N11" s="130">
        <v>43671</v>
      </c>
      <c r="O11" s="35" t="s">
        <v>373</v>
      </c>
    </row>
    <row r="12" spans="1:17">
      <c r="A12" s="212">
        <v>26</v>
      </c>
      <c r="B12" s="123"/>
      <c r="C12" s="248" t="s">
        <v>370</v>
      </c>
      <c r="D12" s="35" t="s">
        <v>52</v>
      </c>
      <c r="E12" s="116"/>
      <c r="F12" s="243" t="s">
        <v>371</v>
      </c>
      <c r="G12" s="116"/>
      <c r="H12" s="39">
        <v>300150</v>
      </c>
      <c r="I12" s="40" t="s">
        <v>740</v>
      </c>
      <c r="J12" s="37">
        <v>43629</v>
      </c>
      <c r="K12" s="179">
        <v>43662</v>
      </c>
      <c r="L12" s="117"/>
      <c r="M12" s="37">
        <v>43672</v>
      </c>
      <c r="N12" s="130">
        <v>43671</v>
      </c>
    </row>
    <row r="13" spans="1:17">
      <c r="A13" s="212">
        <v>28</v>
      </c>
      <c r="B13" s="200"/>
      <c r="C13" s="248" t="s">
        <v>370</v>
      </c>
      <c r="D13" s="35" t="s">
        <v>52</v>
      </c>
      <c r="E13" s="116" t="s">
        <v>88</v>
      </c>
      <c r="F13" s="116">
        <v>10001727</v>
      </c>
      <c r="G13" s="116"/>
      <c r="H13" s="39">
        <v>84890</v>
      </c>
      <c r="I13" s="40" t="s">
        <v>740</v>
      </c>
      <c r="J13" s="37">
        <v>43246</v>
      </c>
      <c r="K13" s="179">
        <v>43306</v>
      </c>
      <c r="L13" s="117"/>
      <c r="M13" s="37"/>
      <c r="N13" s="130"/>
    </row>
    <row r="14" spans="1:17">
      <c r="D14" s="116"/>
      <c r="E14" s="116"/>
      <c r="F14" s="116"/>
      <c r="G14" s="116"/>
      <c r="I14" s="140"/>
      <c r="K14" s="140"/>
      <c r="L14" s="140"/>
      <c r="M14" s="140"/>
      <c r="N14" s="411"/>
    </row>
    <row r="15" spans="1:17">
      <c r="E15" s="116"/>
      <c r="F15" s="116"/>
      <c r="G15" s="116"/>
      <c r="I15" s="140"/>
      <c r="N15" s="249"/>
    </row>
    <row r="16" spans="1:17">
      <c r="E16" s="116"/>
      <c r="F16" s="116"/>
      <c r="G16" s="116"/>
      <c r="I16" s="140"/>
      <c r="N16" s="249"/>
    </row>
    <row r="17" spans="1:17">
      <c r="C17" s="35" t="s">
        <v>370</v>
      </c>
      <c r="E17" s="116" t="s">
        <v>374</v>
      </c>
      <c r="F17" s="116"/>
      <c r="G17" s="116"/>
    </row>
    <row r="18" spans="1:17">
      <c r="D18" s="35" t="s">
        <v>691</v>
      </c>
      <c r="E18" s="116">
        <v>111811030</v>
      </c>
      <c r="F18" s="116"/>
      <c r="G18" s="116"/>
    </row>
    <row r="19" spans="1:17">
      <c r="E19" s="116"/>
      <c r="F19" s="116"/>
      <c r="G19" s="116"/>
    </row>
    <row r="20" spans="1:17" s="39" customFormat="1">
      <c r="A20" s="35"/>
      <c r="B20" s="116"/>
      <c r="C20" s="35"/>
      <c r="D20" s="35"/>
      <c r="E20" s="116">
        <v>51984374</v>
      </c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 t="s">
        <v>749</v>
      </c>
      <c r="G25" s="116"/>
      <c r="I25" s="414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 t="s">
        <v>755</v>
      </c>
      <c r="E26" s="39" t="s">
        <v>750</v>
      </c>
      <c r="F26" s="116" t="s">
        <v>751</v>
      </c>
      <c r="G26" s="116" t="s">
        <v>752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751</v>
      </c>
      <c r="G27" s="116" t="s">
        <v>753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N9" sqref="N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3" t="s">
        <v>770</v>
      </c>
      <c r="M1" s="443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346"/>
      <c r="C2" s="218"/>
      <c r="D2" s="218" t="s">
        <v>342</v>
      </c>
      <c r="E2" s="218" t="s">
        <v>343</v>
      </c>
      <c r="F2" s="64"/>
      <c r="G2" s="64"/>
      <c r="H2" s="65"/>
      <c r="I2" s="66"/>
      <c r="J2" s="443"/>
      <c r="K2" s="437"/>
      <c r="L2" s="438"/>
      <c r="M2" s="443"/>
      <c r="N2" s="376">
        <v>43620</v>
      </c>
      <c r="O2" s="116" t="s">
        <v>77</v>
      </c>
      <c r="Q2" s="115"/>
    </row>
    <row r="3" spans="1:17">
      <c r="A3" s="116">
        <v>1</v>
      </c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>
        <v>43620</v>
      </c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441">
        <v>43708</v>
      </c>
      <c r="N4" s="377">
        <v>43707</v>
      </c>
      <c r="O4" s="365" t="s">
        <v>47</v>
      </c>
    </row>
    <row r="5" spans="1:17">
      <c r="A5" s="35">
        <v>4</v>
      </c>
      <c r="B5" s="220"/>
      <c r="C5" s="248" t="s">
        <v>538</v>
      </c>
      <c r="D5" s="35" t="s">
        <v>52</v>
      </c>
      <c r="E5" s="116"/>
      <c r="F5" s="333" t="s">
        <v>389</v>
      </c>
      <c r="G5" s="116"/>
      <c r="H5" s="39">
        <v>25810</v>
      </c>
      <c r="I5" s="40" t="s">
        <v>758</v>
      </c>
      <c r="J5" s="37"/>
      <c r="K5" s="179"/>
      <c r="L5" s="117"/>
      <c r="M5" s="37"/>
      <c r="N5" s="130">
        <v>43707</v>
      </c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>
        <v>43679</v>
      </c>
      <c r="N6" s="130">
        <v>43710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31778</v>
      </c>
      <c r="I7" s="40" t="s">
        <v>669</v>
      </c>
      <c r="J7" s="37">
        <v>43667</v>
      </c>
      <c r="K7" s="179">
        <v>43697</v>
      </c>
      <c r="L7" s="117" t="s">
        <v>241</v>
      </c>
      <c r="M7" s="37">
        <v>43679</v>
      </c>
      <c r="N7" s="130">
        <v>43710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31778</v>
      </c>
      <c r="I8" s="40" t="s">
        <v>669</v>
      </c>
      <c r="J8" s="37">
        <v>43667</v>
      </c>
      <c r="K8" s="179">
        <v>43697</v>
      </c>
      <c r="L8" s="117" t="s">
        <v>241</v>
      </c>
      <c r="M8" s="37">
        <v>43679</v>
      </c>
      <c r="N8" s="130">
        <v>43710</v>
      </c>
    </row>
    <row r="9" spans="1:17">
      <c r="A9" s="35">
        <v>8</v>
      </c>
      <c r="C9" s="35" t="s">
        <v>734</v>
      </c>
      <c r="E9" s="116"/>
      <c r="F9" s="333" t="s">
        <v>681</v>
      </c>
      <c r="G9" s="243" t="s">
        <v>735</v>
      </c>
      <c r="H9" s="39">
        <v>850000</v>
      </c>
      <c r="I9" s="40"/>
      <c r="J9" s="37"/>
      <c r="K9" s="179"/>
      <c r="L9" s="117"/>
      <c r="M9" s="37"/>
      <c r="N9" s="130"/>
      <c r="O9" s="35" t="s">
        <v>736</v>
      </c>
    </row>
    <row r="10" spans="1:17">
      <c r="A10" s="35">
        <v>14</v>
      </c>
      <c r="B10" s="123"/>
      <c r="C10" s="35" t="s">
        <v>662</v>
      </c>
      <c r="D10" s="35" t="s">
        <v>382</v>
      </c>
      <c r="E10" s="116"/>
      <c r="F10" s="132">
        <v>27053016</v>
      </c>
      <c r="G10" s="116"/>
      <c r="H10" s="39">
        <v>110000</v>
      </c>
      <c r="I10" s="40" t="s">
        <v>669</v>
      </c>
      <c r="J10" s="37" t="s">
        <v>222</v>
      </c>
      <c r="K10" s="179"/>
      <c r="L10" s="117"/>
      <c r="M10" s="37">
        <v>43644</v>
      </c>
      <c r="N10" s="130">
        <v>43698</v>
      </c>
    </row>
    <row r="11" spans="1:17">
      <c r="A11" s="212">
        <v>14</v>
      </c>
      <c r="B11" s="202"/>
      <c r="C11" s="248" t="s">
        <v>381</v>
      </c>
      <c r="D11" s="35" t="s">
        <v>52</v>
      </c>
      <c r="F11" s="35">
        <v>332459135</v>
      </c>
      <c r="G11" s="35" t="s">
        <v>363</v>
      </c>
      <c r="H11" s="39">
        <v>93000</v>
      </c>
      <c r="I11" s="40" t="s">
        <v>669</v>
      </c>
      <c r="J11" s="37">
        <v>43586</v>
      </c>
      <c r="K11" s="179">
        <v>43616</v>
      </c>
      <c r="L11" s="117" t="s">
        <v>170</v>
      </c>
      <c r="M11" s="179"/>
      <c r="N11" s="130">
        <v>43698</v>
      </c>
      <c r="O11" s="35" t="s">
        <v>373</v>
      </c>
    </row>
    <row r="12" spans="1:17">
      <c r="A12" s="212">
        <v>26</v>
      </c>
      <c r="B12" s="123"/>
      <c r="C12" s="248" t="s">
        <v>370</v>
      </c>
      <c r="D12" s="35" t="s">
        <v>52</v>
      </c>
      <c r="E12" s="116"/>
      <c r="F12" s="243" t="s">
        <v>371</v>
      </c>
      <c r="G12" s="116"/>
      <c r="H12" s="39">
        <v>234000</v>
      </c>
      <c r="I12" s="40" t="s">
        <v>740</v>
      </c>
      <c r="J12" s="37">
        <v>43629</v>
      </c>
      <c r="K12" s="179">
        <v>43662</v>
      </c>
      <c r="L12" s="117"/>
      <c r="M12" s="37">
        <v>43672</v>
      </c>
      <c r="N12" s="130">
        <v>43698</v>
      </c>
    </row>
    <row r="13" spans="1:17">
      <c r="A13" s="212">
        <v>28</v>
      </c>
      <c r="B13" s="202"/>
      <c r="C13" s="248" t="s">
        <v>370</v>
      </c>
      <c r="D13" s="35" t="s">
        <v>52</v>
      </c>
      <c r="E13" s="116" t="s">
        <v>88</v>
      </c>
      <c r="F13" s="116">
        <v>10001727</v>
      </c>
      <c r="G13" s="116"/>
      <c r="H13" s="39">
        <v>33350</v>
      </c>
      <c r="I13" s="40" t="s">
        <v>740</v>
      </c>
      <c r="J13" s="37">
        <v>43246</v>
      </c>
      <c r="K13" s="179">
        <v>43306</v>
      </c>
      <c r="L13" s="117"/>
      <c r="M13" s="37"/>
      <c r="N13" s="130">
        <v>43700</v>
      </c>
    </row>
    <row r="14" spans="1:17">
      <c r="D14" s="116"/>
      <c r="E14" s="116"/>
      <c r="F14" s="116"/>
      <c r="G14" s="116"/>
      <c r="I14" s="140"/>
      <c r="K14" s="140"/>
      <c r="L14" s="140"/>
      <c r="M14" s="140"/>
      <c r="N14" s="411"/>
    </row>
    <row r="15" spans="1:17">
      <c r="E15" s="116"/>
      <c r="F15" s="116"/>
      <c r="G15" s="116"/>
      <c r="I15" s="140"/>
      <c r="N15" s="249"/>
    </row>
    <row r="16" spans="1:17">
      <c r="E16" s="116"/>
      <c r="F16" s="116"/>
      <c r="G16" s="116"/>
      <c r="I16" s="140"/>
      <c r="N16" s="249"/>
    </row>
    <row r="17" spans="1:17">
      <c r="C17" s="35" t="s">
        <v>370</v>
      </c>
      <c r="E17" s="116" t="s">
        <v>374</v>
      </c>
      <c r="F17" s="116"/>
      <c r="G17" s="116"/>
    </row>
    <row r="18" spans="1:17">
      <c r="D18" s="35" t="s">
        <v>691</v>
      </c>
      <c r="E18" s="116">
        <v>111811030</v>
      </c>
      <c r="F18" s="116"/>
      <c r="G18" s="116"/>
    </row>
    <row r="19" spans="1:17">
      <c r="E19" s="116"/>
      <c r="F19" s="116"/>
      <c r="G19" s="116"/>
    </row>
    <row r="20" spans="1:17" s="39" customFormat="1">
      <c r="A20" s="35"/>
      <c r="B20" s="116"/>
      <c r="C20" s="35"/>
      <c r="D20" s="35"/>
      <c r="E20" s="116">
        <v>51984374</v>
      </c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 t="s">
        <v>749</v>
      </c>
      <c r="G25" s="116"/>
      <c r="I25" s="414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 t="s">
        <v>755</v>
      </c>
      <c r="E26" s="39" t="s">
        <v>750</v>
      </c>
      <c r="F26" s="116" t="s">
        <v>751</v>
      </c>
      <c r="G26" s="116" t="s">
        <v>752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751</v>
      </c>
      <c r="G27" s="116" t="s">
        <v>753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N28" sqref="N2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4" t="s">
        <v>770</v>
      </c>
      <c r="M1" s="444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346"/>
      <c r="C2" s="218"/>
      <c r="D2" s="218" t="s">
        <v>342</v>
      </c>
      <c r="E2" s="218" t="s">
        <v>343</v>
      </c>
      <c r="F2" s="64"/>
      <c r="G2" s="64"/>
      <c r="H2" s="65"/>
      <c r="I2" s="66"/>
      <c r="J2" s="444"/>
      <c r="K2" s="437"/>
      <c r="L2" s="438"/>
      <c r="M2" s="444"/>
      <c r="N2" s="376">
        <v>43620</v>
      </c>
      <c r="O2" s="116" t="s">
        <v>77</v>
      </c>
      <c r="Q2" s="115"/>
    </row>
    <row r="3" spans="1:17">
      <c r="A3" s="116">
        <v>1</v>
      </c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>
        <v>43620</v>
      </c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441">
        <v>43708</v>
      </c>
      <c r="N4" s="377">
        <v>43738</v>
      </c>
      <c r="O4" s="365" t="s">
        <v>47</v>
      </c>
    </row>
    <row r="5" spans="1:17">
      <c r="A5" s="35">
        <v>4</v>
      </c>
      <c r="B5" s="346"/>
      <c r="C5" s="248" t="s">
        <v>538</v>
      </c>
      <c r="D5" s="35" t="s">
        <v>52</v>
      </c>
      <c r="E5" s="116"/>
      <c r="F5" s="333" t="s">
        <v>389</v>
      </c>
      <c r="G5" s="116"/>
      <c r="H5" s="39">
        <v>25810</v>
      </c>
      <c r="I5" s="40" t="s">
        <v>758</v>
      </c>
      <c r="J5" s="37"/>
      <c r="K5" s="179"/>
      <c r="L5" s="117"/>
      <c r="M5" s="37"/>
      <c r="N5" s="130">
        <v>43707</v>
      </c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>
        <v>43679</v>
      </c>
      <c r="N6" s="130">
        <v>43742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31778</v>
      </c>
      <c r="I7" s="40" t="s">
        <v>669</v>
      </c>
      <c r="J7" s="37">
        <v>43667</v>
      </c>
      <c r="K7" s="179">
        <v>43697</v>
      </c>
      <c r="L7" s="117" t="s">
        <v>241</v>
      </c>
      <c r="M7" s="37">
        <v>43679</v>
      </c>
      <c r="N7" s="130">
        <v>43742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31778</v>
      </c>
      <c r="I8" s="40" t="s">
        <v>669</v>
      </c>
      <c r="J8" s="37">
        <v>43667</v>
      </c>
      <c r="K8" s="179">
        <v>43697</v>
      </c>
      <c r="L8" s="117" t="s">
        <v>241</v>
      </c>
      <c r="M8" s="37">
        <v>43679</v>
      </c>
      <c r="N8" s="130">
        <v>43742</v>
      </c>
    </row>
    <row r="9" spans="1:17">
      <c r="A9" s="35">
        <v>8</v>
      </c>
      <c r="C9" s="35" t="s">
        <v>734</v>
      </c>
      <c r="E9" s="116"/>
      <c r="F9" s="333" t="s">
        <v>681</v>
      </c>
      <c r="G9" s="243" t="s">
        <v>735</v>
      </c>
      <c r="H9" s="39">
        <v>850000</v>
      </c>
      <c r="I9" s="40"/>
      <c r="J9" s="37"/>
      <c r="K9" s="179"/>
      <c r="L9" s="117"/>
      <c r="M9" s="37"/>
      <c r="N9" s="130"/>
      <c r="O9" s="35" t="s">
        <v>736</v>
      </c>
    </row>
    <row r="10" spans="1:17">
      <c r="A10" s="35">
        <v>14</v>
      </c>
      <c r="B10" s="123"/>
      <c r="C10" s="35" t="s">
        <v>662</v>
      </c>
      <c r="D10" s="35" t="s">
        <v>382</v>
      </c>
      <c r="E10" s="116"/>
      <c r="F10" s="132">
        <v>27053016</v>
      </c>
      <c r="G10" s="116"/>
      <c r="H10" s="39">
        <v>104000</v>
      </c>
      <c r="I10" s="40" t="s">
        <v>669</v>
      </c>
      <c r="J10" s="37" t="s">
        <v>771</v>
      </c>
      <c r="K10" s="179"/>
      <c r="L10" s="117"/>
      <c r="M10" s="37">
        <v>43644</v>
      </c>
      <c r="N10" s="130">
        <v>43732</v>
      </c>
    </row>
    <row r="11" spans="1:17">
      <c r="A11" s="212">
        <v>14</v>
      </c>
      <c r="B11" s="202"/>
      <c r="C11" s="248" t="s">
        <v>381</v>
      </c>
      <c r="D11" s="35" t="s">
        <v>52</v>
      </c>
      <c r="F11" s="35">
        <v>332459135</v>
      </c>
      <c r="G11" s="35" t="s">
        <v>363</v>
      </c>
      <c r="H11" s="39">
        <v>92000</v>
      </c>
      <c r="I11" s="40" t="s">
        <v>669</v>
      </c>
      <c r="J11" s="37">
        <v>43586</v>
      </c>
      <c r="K11" s="179">
        <v>43616</v>
      </c>
      <c r="L11" s="117" t="s">
        <v>170</v>
      </c>
      <c r="M11" s="179"/>
      <c r="N11" s="130">
        <v>43732</v>
      </c>
      <c r="O11" s="35" t="s">
        <v>373</v>
      </c>
    </row>
    <row r="12" spans="1:17">
      <c r="A12" s="212">
        <v>26</v>
      </c>
      <c r="B12" s="123"/>
      <c r="C12" s="248" t="s">
        <v>370</v>
      </c>
      <c r="D12" s="35" t="s">
        <v>52</v>
      </c>
      <c r="E12" s="116"/>
      <c r="F12" s="243" t="s">
        <v>371</v>
      </c>
      <c r="G12" s="116"/>
      <c r="H12" s="39">
        <v>301900</v>
      </c>
      <c r="I12" s="40" t="s">
        <v>740</v>
      </c>
      <c r="J12" s="37">
        <v>43629</v>
      </c>
      <c r="K12" s="179">
        <v>43662</v>
      </c>
      <c r="L12" s="117"/>
      <c r="M12" s="37">
        <v>43672</v>
      </c>
      <c r="N12" s="130">
        <v>43732</v>
      </c>
    </row>
    <row r="13" spans="1:17">
      <c r="A13" s="212">
        <v>28</v>
      </c>
      <c r="B13" s="200"/>
      <c r="C13" s="248" t="s">
        <v>370</v>
      </c>
      <c r="D13" s="35" t="s">
        <v>52</v>
      </c>
      <c r="E13" s="116" t="s">
        <v>88</v>
      </c>
      <c r="F13" s="116">
        <v>10001727</v>
      </c>
      <c r="G13" s="116"/>
      <c r="H13" s="39">
        <v>33350</v>
      </c>
      <c r="I13" s="40" t="s">
        <v>740</v>
      </c>
      <c r="J13" s="37">
        <v>43246</v>
      </c>
      <c r="K13" s="179">
        <v>43306</v>
      </c>
      <c r="L13" s="117"/>
      <c r="M13" s="37"/>
      <c r="N13" s="130"/>
    </row>
    <row r="14" spans="1:17">
      <c r="D14" s="116"/>
      <c r="E14" s="116"/>
      <c r="F14" s="116"/>
      <c r="G14" s="116"/>
      <c r="I14" s="140"/>
      <c r="K14" s="140"/>
      <c r="L14" s="140"/>
      <c r="M14" s="140"/>
      <c r="N14" s="411"/>
    </row>
    <row r="15" spans="1:17">
      <c r="E15" s="116"/>
      <c r="F15" s="116"/>
      <c r="G15" s="116"/>
      <c r="I15" s="140"/>
      <c r="N15" s="249"/>
    </row>
    <row r="16" spans="1:17">
      <c r="E16" s="116"/>
      <c r="F16" s="116"/>
      <c r="G16" s="116"/>
      <c r="I16" s="140"/>
      <c r="N16" s="249"/>
    </row>
    <row r="17" spans="1:17">
      <c r="C17" s="35" t="s">
        <v>370</v>
      </c>
      <c r="E17" s="116" t="s">
        <v>374</v>
      </c>
      <c r="F17" s="116"/>
      <c r="G17" s="116"/>
    </row>
    <row r="18" spans="1:17">
      <c r="D18" s="35" t="s">
        <v>691</v>
      </c>
      <c r="E18" s="116">
        <v>111811030</v>
      </c>
      <c r="F18" s="116"/>
      <c r="G18" s="116"/>
    </row>
    <row r="19" spans="1:17">
      <c r="E19" s="116"/>
      <c r="F19" s="116"/>
      <c r="G19" s="116"/>
    </row>
    <row r="20" spans="1:17" s="39" customFormat="1">
      <c r="A20" s="35"/>
      <c r="B20" s="116"/>
      <c r="C20" s="35"/>
      <c r="D20" s="35"/>
      <c r="E20" s="116">
        <v>51984374</v>
      </c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 t="s">
        <v>749</v>
      </c>
      <c r="G25" s="116"/>
      <c r="I25" s="414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 t="s">
        <v>755</v>
      </c>
      <c r="E26" s="39" t="s">
        <v>750</v>
      </c>
      <c r="F26" s="116" t="s">
        <v>751</v>
      </c>
      <c r="G26" s="116" t="s">
        <v>752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751</v>
      </c>
      <c r="G27" s="116" t="s">
        <v>753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N14" sqref="N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5" t="s">
        <v>770</v>
      </c>
      <c r="M1" s="445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220"/>
      <c r="C2" s="218"/>
      <c r="D2" s="218" t="s">
        <v>342</v>
      </c>
      <c r="E2" s="218" t="s">
        <v>343</v>
      </c>
      <c r="F2" s="64"/>
      <c r="G2" s="64"/>
      <c r="H2" s="65"/>
      <c r="I2" s="66"/>
      <c r="J2" s="445"/>
      <c r="K2" s="437"/>
      <c r="L2" s="438"/>
      <c r="M2" s="445"/>
      <c r="N2" s="376">
        <v>43739</v>
      </c>
      <c r="O2" s="116" t="s">
        <v>77</v>
      </c>
      <c r="Q2" s="115"/>
    </row>
    <row r="3" spans="1:17">
      <c r="A3" s="116">
        <v>1</v>
      </c>
      <c r="B3" s="123"/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>
        <v>43739</v>
      </c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441">
        <v>43708</v>
      </c>
      <c r="N4" s="377">
        <v>43770</v>
      </c>
      <c r="O4" s="365" t="s">
        <v>47</v>
      </c>
    </row>
    <row r="5" spans="1:17">
      <c r="A5" s="35">
        <v>4</v>
      </c>
      <c r="B5" s="220"/>
      <c r="C5" s="248" t="s">
        <v>538</v>
      </c>
      <c r="D5" s="35" t="s">
        <v>52</v>
      </c>
      <c r="E5" s="116"/>
      <c r="F5" s="333" t="s">
        <v>389</v>
      </c>
      <c r="G5" s="116"/>
      <c r="H5" s="39">
        <v>25810</v>
      </c>
      <c r="I5" s="40" t="s">
        <v>758</v>
      </c>
      <c r="J5" s="37"/>
      <c r="K5" s="179"/>
      <c r="L5" s="117"/>
      <c r="M5" s="37"/>
      <c r="N5" s="130">
        <v>43739</v>
      </c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>
        <v>43679</v>
      </c>
      <c r="N6" s="130">
        <v>43768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31778</v>
      </c>
      <c r="I7" s="40" t="s">
        <v>669</v>
      </c>
      <c r="J7" s="37">
        <v>43667</v>
      </c>
      <c r="K7" s="179">
        <v>43697</v>
      </c>
      <c r="L7" s="117" t="s">
        <v>241</v>
      </c>
      <c r="M7" s="37">
        <v>43679</v>
      </c>
      <c r="N7" s="130">
        <v>43768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31778</v>
      </c>
      <c r="I8" s="40" t="s">
        <v>669</v>
      </c>
      <c r="J8" s="37">
        <v>43667</v>
      </c>
      <c r="K8" s="179">
        <v>43697</v>
      </c>
      <c r="L8" s="117" t="s">
        <v>241</v>
      </c>
      <c r="M8" s="37">
        <v>43679</v>
      </c>
      <c r="N8" s="130">
        <v>43768</v>
      </c>
    </row>
    <row r="9" spans="1:17">
      <c r="A9" s="35">
        <v>8</v>
      </c>
      <c r="C9" s="35" t="s">
        <v>734</v>
      </c>
      <c r="E9" s="116"/>
      <c r="F9" s="333" t="s">
        <v>681</v>
      </c>
      <c r="G9" s="243" t="s">
        <v>735</v>
      </c>
      <c r="H9" s="39">
        <v>850000</v>
      </c>
      <c r="I9" s="40"/>
      <c r="J9" s="37"/>
      <c r="K9" s="179"/>
      <c r="L9" s="117"/>
      <c r="M9" s="37"/>
      <c r="N9" s="130"/>
      <c r="O9" s="35" t="s">
        <v>736</v>
      </c>
    </row>
    <row r="10" spans="1:17">
      <c r="A10" s="35">
        <v>14</v>
      </c>
      <c r="C10" s="35" t="s">
        <v>662</v>
      </c>
      <c r="D10" s="35" t="s">
        <v>382</v>
      </c>
      <c r="E10" s="116"/>
      <c r="F10" s="132">
        <v>27053016</v>
      </c>
      <c r="G10" s="116"/>
      <c r="H10" s="39">
        <v>104000</v>
      </c>
      <c r="I10" s="40" t="s">
        <v>669</v>
      </c>
      <c r="J10" s="37" t="s">
        <v>771</v>
      </c>
      <c r="K10" s="179"/>
      <c r="L10" s="117"/>
      <c r="M10" s="37">
        <v>43644</v>
      </c>
      <c r="N10" s="130"/>
    </row>
    <row r="11" spans="1:17">
      <c r="A11" s="212">
        <v>14</v>
      </c>
      <c r="B11" s="202"/>
      <c r="C11" s="248" t="s">
        <v>381</v>
      </c>
      <c r="D11" s="35" t="s">
        <v>52</v>
      </c>
      <c r="F11" s="35">
        <v>332459135</v>
      </c>
      <c r="G11" s="35" t="s">
        <v>363</v>
      </c>
      <c r="H11" s="39">
        <v>92000</v>
      </c>
      <c r="I11" s="40" t="s">
        <v>669</v>
      </c>
      <c r="J11" s="37">
        <v>43586</v>
      </c>
      <c r="K11" s="179">
        <v>43616</v>
      </c>
      <c r="L11" s="117" t="s">
        <v>170</v>
      </c>
      <c r="M11" s="179"/>
      <c r="N11" s="130">
        <v>43756</v>
      </c>
      <c r="O11" s="35" t="s">
        <v>373</v>
      </c>
    </row>
    <row r="12" spans="1:17">
      <c r="A12" s="212">
        <v>26</v>
      </c>
      <c r="B12" s="123"/>
      <c r="C12" s="248" t="s">
        <v>370</v>
      </c>
      <c r="D12" s="35" t="s">
        <v>52</v>
      </c>
      <c r="E12" s="116"/>
      <c r="F12" s="243" t="s">
        <v>371</v>
      </c>
      <c r="G12" s="116"/>
      <c r="H12" s="39">
        <v>301900</v>
      </c>
      <c r="I12" s="40" t="s">
        <v>740</v>
      </c>
      <c r="J12" s="37">
        <v>43629</v>
      </c>
      <c r="K12" s="179">
        <v>43662</v>
      </c>
      <c r="L12" s="117"/>
      <c r="M12" s="37">
        <v>43672</v>
      </c>
      <c r="N12" s="130">
        <v>43763</v>
      </c>
    </row>
    <row r="13" spans="1:17">
      <c r="A13" s="212">
        <v>28</v>
      </c>
      <c r="B13" s="202"/>
      <c r="C13" s="248" t="s">
        <v>370</v>
      </c>
      <c r="D13" s="35" t="s">
        <v>52</v>
      </c>
      <c r="E13" s="116" t="s">
        <v>88</v>
      </c>
      <c r="F13" s="116">
        <v>10001727</v>
      </c>
      <c r="G13" s="116"/>
      <c r="H13" s="39">
        <v>33350</v>
      </c>
      <c r="I13" s="40" t="s">
        <v>740</v>
      </c>
      <c r="J13" s="37">
        <v>43246</v>
      </c>
      <c r="K13" s="179">
        <v>43306</v>
      </c>
      <c r="L13" s="117"/>
      <c r="M13" s="37"/>
      <c r="N13" s="130">
        <v>43754</v>
      </c>
    </row>
    <row r="14" spans="1:17">
      <c r="D14" s="116"/>
      <c r="E14" s="116"/>
      <c r="F14" s="116"/>
      <c r="G14" s="116"/>
      <c r="I14" s="140"/>
      <c r="K14" s="140"/>
      <c r="L14" s="140"/>
      <c r="M14" s="140"/>
      <c r="N14" s="411"/>
    </row>
    <row r="15" spans="1:17">
      <c r="E15" s="116"/>
      <c r="F15" s="116"/>
      <c r="G15" s="116"/>
      <c r="I15" s="140"/>
      <c r="N15" s="249"/>
    </row>
    <row r="16" spans="1:17">
      <c r="E16" s="116"/>
      <c r="F16" s="116"/>
      <c r="G16" s="116"/>
      <c r="I16" s="140"/>
      <c r="N16" s="249"/>
    </row>
    <row r="17" spans="1:17">
      <c r="C17" s="35" t="s">
        <v>370</v>
      </c>
      <c r="E17" s="116" t="s">
        <v>374</v>
      </c>
      <c r="F17" s="116"/>
      <c r="G17" s="116"/>
    </row>
    <row r="18" spans="1:17">
      <c r="D18" s="35" t="s">
        <v>691</v>
      </c>
      <c r="E18" s="116">
        <v>111811030</v>
      </c>
      <c r="F18" s="116"/>
      <c r="G18" s="116"/>
    </row>
    <row r="19" spans="1:17">
      <c r="E19" s="116"/>
      <c r="F19" s="116"/>
      <c r="G19" s="116"/>
    </row>
    <row r="20" spans="1:17" s="39" customFormat="1">
      <c r="A20" s="35"/>
      <c r="B20" s="116"/>
      <c r="C20" s="35"/>
      <c r="D20" s="35"/>
      <c r="E20" s="116">
        <v>51984374</v>
      </c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 t="s">
        <v>749</v>
      </c>
      <c r="G25" s="116"/>
      <c r="I25" s="414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 t="s">
        <v>755</v>
      </c>
      <c r="E26" s="39" t="s">
        <v>750</v>
      </c>
      <c r="F26" s="116" t="s">
        <v>751</v>
      </c>
      <c r="G26" s="116" t="s">
        <v>752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751</v>
      </c>
      <c r="G27" s="116" t="s">
        <v>753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O13" sqref="O1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6" t="s">
        <v>770</v>
      </c>
      <c r="M1" s="446" t="s">
        <v>97</v>
      </c>
      <c r="N1" s="67" t="s">
        <v>134</v>
      </c>
      <c r="O1" s="64" t="s">
        <v>59</v>
      </c>
      <c r="Q1" s="115"/>
    </row>
    <row r="2" spans="1:17" s="114" customFormat="1">
      <c r="A2" s="218">
        <v>1</v>
      </c>
      <c r="B2" s="346"/>
      <c r="C2" s="218"/>
      <c r="D2" s="218" t="s">
        <v>342</v>
      </c>
      <c r="E2" s="218" t="s">
        <v>343</v>
      </c>
      <c r="F2" s="64"/>
      <c r="G2" s="64"/>
      <c r="H2" s="65"/>
      <c r="I2" s="66"/>
      <c r="J2" s="446"/>
      <c r="K2" s="437"/>
      <c r="L2" s="438"/>
      <c r="M2" s="446"/>
      <c r="N2" s="376"/>
      <c r="O2" s="116" t="s">
        <v>77</v>
      </c>
      <c r="Q2" s="115"/>
    </row>
    <row r="3" spans="1:17">
      <c r="A3" s="116">
        <v>1</v>
      </c>
      <c r="C3" s="116"/>
      <c r="D3" s="116" t="s">
        <v>73</v>
      </c>
      <c r="E3" s="116" t="s">
        <v>403</v>
      </c>
      <c r="F3" s="116"/>
      <c r="G3" s="116"/>
      <c r="H3" s="127"/>
      <c r="I3" s="128"/>
      <c r="J3" s="116"/>
      <c r="K3" s="128"/>
      <c r="L3" s="198"/>
      <c r="M3" s="116"/>
      <c r="N3" s="376"/>
      <c r="O3" s="116" t="s">
        <v>77</v>
      </c>
      <c r="P3" s="201"/>
      <c r="Q3" s="131"/>
    </row>
    <row r="4" spans="1:17">
      <c r="A4" s="365">
        <v>1</v>
      </c>
      <c r="B4" s="366"/>
      <c r="C4" s="365"/>
      <c r="D4" s="365" t="s">
        <v>259</v>
      </c>
      <c r="E4" s="365" t="s">
        <v>47</v>
      </c>
      <c r="F4" s="365"/>
      <c r="G4" s="365"/>
      <c r="H4" s="367"/>
      <c r="I4" s="368" t="s">
        <v>199</v>
      </c>
      <c r="J4" s="365"/>
      <c r="K4" s="368"/>
      <c r="L4" s="439"/>
      <c r="M4" s="441">
        <v>43708</v>
      </c>
      <c r="N4" s="377">
        <v>43802</v>
      </c>
      <c r="O4" s="365" t="s">
        <v>47</v>
      </c>
    </row>
    <row r="5" spans="1:17">
      <c r="A5" s="35">
        <v>4</v>
      </c>
      <c r="B5" s="220"/>
      <c r="C5" s="248" t="s">
        <v>538</v>
      </c>
      <c r="D5" s="35" t="s">
        <v>52</v>
      </c>
      <c r="E5" s="116"/>
      <c r="F5" s="333" t="s">
        <v>389</v>
      </c>
      <c r="G5" s="116"/>
      <c r="H5" s="39">
        <v>25810</v>
      </c>
      <c r="I5" s="40" t="s">
        <v>758</v>
      </c>
      <c r="J5" s="37"/>
      <c r="K5" s="179"/>
      <c r="L5" s="117"/>
      <c r="M5" s="37"/>
      <c r="N5" s="130">
        <v>43802</v>
      </c>
    </row>
    <row r="6" spans="1:17">
      <c r="A6" s="35">
        <v>4</v>
      </c>
      <c r="B6" s="220"/>
      <c r="C6" s="248" t="s">
        <v>764</v>
      </c>
      <c r="D6" s="35" t="s">
        <v>259</v>
      </c>
      <c r="E6" s="116"/>
      <c r="F6" s="333" t="s">
        <v>766</v>
      </c>
      <c r="G6" s="116">
        <v>3182853603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>
        <v>43679</v>
      </c>
      <c r="N6" s="130">
        <v>43798</v>
      </c>
    </row>
    <row r="7" spans="1:17">
      <c r="B7" s="220"/>
      <c r="C7" s="248" t="s">
        <v>765</v>
      </c>
      <c r="D7" s="35" t="s">
        <v>259</v>
      </c>
      <c r="E7" s="116"/>
      <c r="F7" s="333" t="s">
        <v>767</v>
      </c>
      <c r="G7" s="116">
        <v>3124851529</v>
      </c>
      <c r="H7" s="39">
        <v>31778</v>
      </c>
      <c r="I7" s="40" t="s">
        <v>669</v>
      </c>
      <c r="J7" s="37">
        <v>43667</v>
      </c>
      <c r="K7" s="179">
        <v>43697</v>
      </c>
      <c r="L7" s="117" t="s">
        <v>241</v>
      </c>
      <c r="M7" s="37">
        <v>43679</v>
      </c>
      <c r="N7" s="130">
        <v>43798</v>
      </c>
    </row>
    <row r="8" spans="1:17">
      <c r="B8" s="220"/>
      <c r="C8" s="248" t="s">
        <v>768</v>
      </c>
      <c r="D8" s="35" t="s">
        <v>259</v>
      </c>
      <c r="E8" s="116"/>
      <c r="F8" s="333" t="s">
        <v>769</v>
      </c>
      <c r="G8" s="116">
        <v>3105719964</v>
      </c>
      <c r="H8" s="39">
        <v>31778</v>
      </c>
      <c r="I8" s="40" t="s">
        <v>669</v>
      </c>
      <c r="J8" s="37">
        <v>43667</v>
      </c>
      <c r="K8" s="179">
        <v>43697</v>
      </c>
      <c r="L8" s="117" t="s">
        <v>241</v>
      </c>
      <c r="M8" s="37">
        <v>43679</v>
      </c>
      <c r="N8" s="130">
        <v>43798</v>
      </c>
    </row>
    <row r="9" spans="1:17">
      <c r="A9" s="35">
        <v>8</v>
      </c>
      <c r="C9" s="35" t="s">
        <v>734</v>
      </c>
      <c r="E9" s="116"/>
      <c r="F9" s="333" t="s">
        <v>681</v>
      </c>
      <c r="G9" s="243" t="s">
        <v>735</v>
      </c>
      <c r="H9" s="39">
        <v>850000</v>
      </c>
      <c r="I9" s="40"/>
      <c r="J9" s="37"/>
      <c r="K9" s="179"/>
      <c r="L9" s="117"/>
      <c r="M9" s="37"/>
      <c r="N9" s="130"/>
      <c r="O9" s="35" t="s">
        <v>736</v>
      </c>
    </row>
    <row r="10" spans="1:17">
      <c r="A10" s="35">
        <v>14</v>
      </c>
      <c r="C10" s="35" t="s">
        <v>662</v>
      </c>
      <c r="D10" s="35" t="s">
        <v>382</v>
      </c>
      <c r="E10" s="116"/>
      <c r="F10" s="132">
        <v>27053016</v>
      </c>
      <c r="G10" s="116"/>
      <c r="H10" s="39">
        <v>104000</v>
      </c>
      <c r="I10" s="40" t="s">
        <v>669</v>
      </c>
      <c r="J10" s="37" t="s">
        <v>771</v>
      </c>
      <c r="K10" s="179"/>
      <c r="L10" s="117"/>
      <c r="M10" s="37">
        <v>43644</v>
      </c>
      <c r="N10" s="130"/>
    </row>
    <row r="11" spans="1:17">
      <c r="A11" s="212">
        <v>14</v>
      </c>
      <c r="B11" s="202"/>
      <c r="C11" s="248" t="s">
        <v>381</v>
      </c>
      <c r="D11" s="35" t="s">
        <v>52</v>
      </c>
      <c r="F11" s="35">
        <v>332459135</v>
      </c>
      <c r="G11" s="35" t="s">
        <v>363</v>
      </c>
      <c r="H11" s="39">
        <v>92000</v>
      </c>
      <c r="I11" s="40" t="s">
        <v>772</v>
      </c>
      <c r="J11" s="37">
        <v>43586</v>
      </c>
      <c r="K11" s="179">
        <v>43616</v>
      </c>
      <c r="L11" s="117" t="s">
        <v>170</v>
      </c>
      <c r="M11" s="179"/>
      <c r="N11" s="130">
        <v>43803</v>
      </c>
      <c r="O11" s="35" t="s">
        <v>373</v>
      </c>
    </row>
    <row r="12" spans="1:17">
      <c r="A12" s="212">
        <v>26</v>
      </c>
      <c r="B12" s="123"/>
      <c r="C12" s="248" t="s">
        <v>370</v>
      </c>
      <c r="D12" s="35" t="s">
        <v>52</v>
      </c>
      <c r="E12" s="116"/>
      <c r="F12" s="243" t="s">
        <v>371</v>
      </c>
      <c r="G12" s="116"/>
      <c r="H12" s="39">
        <v>301900</v>
      </c>
      <c r="I12" s="40" t="s">
        <v>740</v>
      </c>
      <c r="J12" s="37">
        <v>43629</v>
      </c>
      <c r="K12" s="179">
        <v>43662</v>
      </c>
      <c r="L12" s="117"/>
      <c r="M12" s="37">
        <v>43672</v>
      </c>
      <c r="N12" s="130">
        <v>43796</v>
      </c>
      <c r="O12" s="35" t="s">
        <v>772</v>
      </c>
    </row>
    <row r="13" spans="1:17">
      <c r="A13" s="212">
        <v>28</v>
      </c>
      <c r="B13" s="200"/>
      <c r="C13" s="248" t="s">
        <v>370</v>
      </c>
      <c r="D13" s="35" t="s">
        <v>52</v>
      </c>
      <c r="E13" s="116" t="s">
        <v>88</v>
      </c>
      <c r="F13" s="116">
        <v>10001727</v>
      </c>
      <c r="G13" s="116"/>
      <c r="H13" s="39">
        <v>33350</v>
      </c>
      <c r="I13" s="40" t="s">
        <v>740</v>
      </c>
      <c r="J13" s="37">
        <v>43246</v>
      </c>
      <c r="K13" s="179">
        <v>43306</v>
      </c>
      <c r="L13" s="117"/>
      <c r="M13" s="37"/>
      <c r="N13" s="130"/>
    </row>
    <row r="14" spans="1:17">
      <c r="D14" s="116"/>
      <c r="E14" s="116"/>
      <c r="F14" s="116"/>
      <c r="G14" s="116"/>
      <c r="I14" s="140"/>
      <c r="K14" s="140"/>
      <c r="L14" s="140"/>
      <c r="M14" s="140"/>
      <c r="N14" s="411"/>
    </row>
    <row r="15" spans="1:17">
      <c r="E15" s="116"/>
      <c r="F15" s="116"/>
      <c r="G15" s="116"/>
      <c r="I15" s="140"/>
      <c r="N15" s="249"/>
    </row>
    <row r="16" spans="1:17">
      <c r="E16" s="116"/>
      <c r="F16" s="116"/>
      <c r="G16" s="116"/>
      <c r="I16" s="140"/>
      <c r="N16" s="249"/>
    </row>
    <row r="17" spans="1:17">
      <c r="C17" s="35" t="s">
        <v>370</v>
      </c>
      <c r="E17" s="116" t="s">
        <v>374</v>
      </c>
      <c r="F17" s="116"/>
      <c r="G17" s="116"/>
    </row>
    <row r="18" spans="1:17">
      <c r="D18" s="35" t="s">
        <v>691</v>
      </c>
      <c r="E18" s="116">
        <v>111811030</v>
      </c>
      <c r="F18" s="116"/>
      <c r="G18" s="116"/>
    </row>
    <row r="19" spans="1:17">
      <c r="E19" s="116"/>
      <c r="F19" s="116"/>
      <c r="G19" s="116"/>
    </row>
    <row r="20" spans="1:17" s="39" customFormat="1">
      <c r="A20" s="35"/>
      <c r="B20" s="116"/>
      <c r="C20" s="35"/>
      <c r="D20" s="35"/>
      <c r="E20" s="116">
        <v>51984374</v>
      </c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/>
      <c r="G22" s="116"/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/>
      <c r="G23" s="116"/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 t="s">
        <v>749</v>
      </c>
      <c r="G25" s="116"/>
      <c r="I25" s="414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 t="s">
        <v>755</v>
      </c>
      <c r="E26" s="39" t="s">
        <v>750</v>
      </c>
      <c r="F26" s="116" t="s">
        <v>751</v>
      </c>
      <c r="G26" s="116" t="s">
        <v>752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 t="s">
        <v>751</v>
      </c>
      <c r="G27" s="116" t="s">
        <v>753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>
  <dimension ref="A1:Q89"/>
  <sheetViews>
    <sheetView workbookViewId="0">
      <pane ySplit="1" topLeftCell="A2" activePane="bottomLeft" state="frozen"/>
      <selection pane="bottomLeft" activeCell="N2" sqref="N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7" t="s">
        <v>770</v>
      </c>
      <c r="M1" s="447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>
        <v>43708</v>
      </c>
      <c r="N2" s="377">
        <v>43826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25810</v>
      </c>
      <c r="I3" s="40" t="s">
        <v>758</v>
      </c>
      <c r="J3" s="37"/>
      <c r="K3" s="179"/>
      <c r="L3" s="117"/>
      <c r="M3" s="37"/>
      <c r="N3" s="130"/>
    </row>
    <row r="4" spans="1:17">
      <c r="A4" s="35">
        <v>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31778</v>
      </c>
      <c r="I4" s="40" t="s">
        <v>669</v>
      </c>
      <c r="J4" s="37">
        <v>43667</v>
      </c>
      <c r="K4" s="179">
        <v>43697</v>
      </c>
      <c r="L4" s="117" t="s">
        <v>241</v>
      </c>
      <c r="M4" s="37">
        <v>43679</v>
      </c>
      <c r="N4" s="130">
        <v>43826</v>
      </c>
    </row>
    <row r="5" spans="1:17"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31778</v>
      </c>
      <c r="I5" s="40" t="s">
        <v>669</v>
      </c>
      <c r="J5" s="37">
        <v>43667</v>
      </c>
      <c r="K5" s="179">
        <v>43697</v>
      </c>
      <c r="L5" s="117" t="s">
        <v>241</v>
      </c>
      <c r="M5" s="37">
        <v>43679</v>
      </c>
      <c r="N5" s="130">
        <v>43826</v>
      </c>
    </row>
    <row r="6" spans="1:17">
      <c r="B6" s="220"/>
      <c r="C6" s="248" t="s">
        <v>768</v>
      </c>
      <c r="D6" s="35" t="s">
        <v>259</v>
      </c>
      <c r="E6" s="116"/>
      <c r="F6" s="333" t="s">
        <v>769</v>
      </c>
      <c r="G6" s="116">
        <v>3105719964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>
        <v>43679</v>
      </c>
      <c r="N6" s="130">
        <v>43826</v>
      </c>
    </row>
    <row r="7" spans="1:17">
      <c r="A7" s="35">
        <v>14</v>
      </c>
      <c r="C7" s="35" t="s">
        <v>662</v>
      </c>
      <c r="D7" s="35" t="s">
        <v>382</v>
      </c>
      <c r="E7" s="116"/>
      <c r="F7" s="132">
        <v>27053016</v>
      </c>
      <c r="G7" s="116"/>
      <c r="H7" s="39">
        <v>104000</v>
      </c>
      <c r="I7" s="40" t="s">
        <v>669</v>
      </c>
      <c r="J7" s="37" t="s">
        <v>771</v>
      </c>
      <c r="K7" s="179"/>
      <c r="L7" s="117"/>
      <c r="M7" s="37">
        <v>43644</v>
      </c>
      <c r="N7" s="130"/>
    </row>
    <row r="8" spans="1:17">
      <c r="A8" s="212">
        <v>14</v>
      </c>
      <c r="B8" s="202"/>
      <c r="C8" s="248" t="s">
        <v>381</v>
      </c>
      <c r="D8" s="35" t="s">
        <v>52</v>
      </c>
      <c r="F8" s="35">
        <v>332459135</v>
      </c>
      <c r="G8" s="35" t="s">
        <v>363</v>
      </c>
      <c r="H8" s="39">
        <v>92000</v>
      </c>
      <c r="I8" s="40" t="s">
        <v>772</v>
      </c>
      <c r="J8" s="37">
        <v>43586</v>
      </c>
      <c r="K8" s="179">
        <v>43616</v>
      </c>
      <c r="L8" s="117" t="s">
        <v>170</v>
      </c>
      <c r="M8" s="179"/>
      <c r="N8" s="130">
        <v>43822</v>
      </c>
      <c r="O8" s="35" t="s">
        <v>373</v>
      </c>
    </row>
    <row r="9" spans="1:17">
      <c r="A9" s="212">
        <v>26</v>
      </c>
      <c r="B9" s="123"/>
      <c r="C9" s="248" t="s">
        <v>370</v>
      </c>
      <c r="D9" s="35" t="s">
        <v>52</v>
      </c>
      <c r="E9" s="116"/>
      <c r="F9" s="243" t="s">
        <v>371</v>
      </c>
      <c r="G9" s="116"/>
      <c r="H9" s="39">
        <v>203100</v>
      </c>
      <c r="I9" s="40" t="s">
        <v>740</v>
      </c>
      <c r="J9" s="37">
        <v>43629</v>
      </c>
      <c r="K9" s="179">
        <v>43662</v>
      </c>
      <c r="L9" s="117"/>
      <c r="M9" s="37">
        <v>43826</v>
      </c>
      <c r="N9" s="130">
        <v>43826</v>
      </c>
      <c r="O9" s="35" t="s">
        <v>772</v>
      </c>
    </row>
    <row r="10" spans="1:17">
      <c r="A10" s="212">
        <v>28</v>
      </c>
      <c r="B10" s="202"/>
      <c r="C10" s="248" t="s">
        <v>370</v>
      </c>
      <c r="D10" s="35" t="s">
        <v>52</v>
      </c>
      <c r="E10" s="116" t="s">
        <v>88</v>
      </c>
      <c r="F10" s="116">
        <v>10001727</v>
      </c>
      <c r="G10" s="116"/>
      <c r="H10" s="39">
        <v>33350</v>
      </c>
      <c r="I10" s="40" t="s">
        <v>740</v>
      </c>
      <c r="J10" s="37">
        <v>43246</v>
      </c>
      <c r="K10" s="179">
        <v>43306</v>
      </c>
      <c r="L10" s="117"/>
      <c r="M10" s="37"/>
      <c r="N10" s="130">
        <v>43810</v>
      </c>
    </row>
    <row r="11" spans="1:17">
      <c r="D11" s="116"/>
      <c r="E11" s="116"/>
      <c r="F11" s="116"/>
      <c r="G11" s="116"/>
      <c r="I11" s="140"/>
      <c r="K11" s="140"/>
      <c r="L11" s="140"/>
      <c r="M11" s="140"/>
      <c r="N11" s="411"/>
    </row>
    <row r="12" spans="1:17">
      <c r="E12" s="116"/>
      <c r="F12" s="116"/>
      <c r="G12" s="116"/>
      <c r="I12" s="140"/>
      <c r="N12" s="249"/>
    </row>
    <row r="13" spans="1:17">
      <c r="E13" s="116"/>
      <c r="F13" s="116"/>
      <c r="G13" s="116"/>
      <c r="I13" s="140"/>
      <c r="N13" s="249"/>
    </row>
    <row r="14" spans="1:17">
      <c r="C14" s="35" t="s">
        <v>370</v>
      </c>
      <c r="E14" s="116" t="s">
        <v>374</v>
      </c>
      <c r="F14" s="116"/>
      <c r="G14" s="116"/>
    </row>
    <row r="15" spans="1:17">
      <c r="D15" s="35" t="s">
        <v>691</v>
      </c>
      <c r="E15" s="116">
        <v>111811030</v>
      </c>
      <c r="F15" s="116"/>
      <c r="G15" s="116"/>
    </row>
    <row r="16" spans="1:17">
      <c r="E16" s="116"/>
      <c r="F16" s="116"/>
      <c r="G16" s="116"/>
    </row>
    <row r="17" spans="1:17" s="39" customFormat="1">
      <c r="A17" s="35"/>
      <c r="B17" s="116"/>
      <c r="C17" s="35"/>
      <c r="D17" s="35"/>
      <c r="E17" s="116">
        <v>51984374</v>
      </c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5"/>
      <c r="B18" s="116"/>
      <c r="C18" s="35"/>
      <c r="D18" s="35"/>
      <c r="E18" s="116"/>
      <c r="F18" s="116"/>
      <c r="G18" s="116"/>
      <c r="I18" s="35"/>
      <c r="J18" s="35"/>
      <c r="K18" s="35"/>
      <c r="L18" s="35"/>
      <c r="M18" s="35"/>
      <c r="N18" s="35"/>
      <c r="O18" s="35"/>
      <c r="P18" s="42"/>
      <c r="Q18" s="118"/>
    </row>
    <row r="19" spans="1:17" s="39" customFormat="1">
      <c r="A19" s="35"/>
      <c r="B19" s="116"/>
      <c r="C19" s="35"/>
      <c r="D19" s="35"/>
      <c r="E19" s="116"/>
      <c r="F19" s="116"/>
      <c r="G19" s="116"/>
      <c r="I19" s="35"/>
      <c r="J19" s="35"/>
      <c r="K19" s="35"/>
      <c r="L19" s="35"/>
      <c r="M19" s="35"/>
      <c r="N19" s="35"/>
      <c r="O19" s="35"/>
      <c r="P19" s="42"/>
      <c r="Q19" s="118"/>
    </row>
    <row r="20" spans="1:17" s="39" customFormat="1">
      <c r="A20" s="35"/>
      <c r="B20" s="116"/>
      <c r="C20" s="35"/>
      <c r="D20" s="35"/>
      <c r="E20" s="116"/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/>
      <c r="G21" s="116"/>
      <c r="I21" s="35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/>
      <c r="E22" s="116"/>
      <c r="F22" s="116" t="s">
        <v>749</v>
      </c>
      <c r="G22" s="116"/>
      <c r="I22" s="414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 t="s">
        <v>755</v>
      </c>
      <c r="E23" s="39" t="s">
        <v>750</v>
      </c>
      <c r="F23" s="116" t="s">
        <v>751</v>
      </c>
      <c r="G23" s="116" t="s">
        <v>752</v>
      </c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 t="s">
        <v>751</v>
      </c>
      <c r="G24" s="116" t="s">
        <v>753</v>
      </c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>
  <dimension ref="A1:Q88"/>
  <sheetViews>
    <sheetView workbookViewId="0">
      <pane ySplit="1" topLeftCell="A2" activePane="bottomLeft" state="frozen"/>
      <selection pane="bottomLeft" activeCell="H8" sqref="H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8" t="s">
        <v>770</v>
      </c>
      <c r="M1" s="448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319</v>
      </c>
      <c r="N2" s="377">
        <v>43495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25810</v>
      </c>
      <c r="I3" s="40" t="s">
        <v>758</v>
      </c>
      <c r="J3" s="37"/>
      <c r="K3" s="179"/>
      <c r="L3" s="117"/>
      <c r="M3" s="37"/>
      <c r="N3" s="130"/>
    </row>
    <row r="4" spans="1:17">
      <c r="A4" s="35">
        <v>4</v>
      </c>
      <c r="B4" s="289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31778</v>
      </c>
      <c r="I4" s="40" t="s">
        <v>669</v>
      </c>
      <c r="J4" s="37">
        <v>43667</v>
      </c>
      <c r="K4" s="179">
        <v>43697</v>
      </c>
      <c r="L4" s="117" t="s">
        <v>241</v>
      </c>
      <c r="M4" s="37"/>
      <c r="N4" s="130">
        <v>43826</v>
      </c>
    </row>
    <row r="5" spans="1:17">
      <c r="B5" s="289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31778</v>
      </c>
      <c r="I5" s="40" t="s">
        <v>669</v>
      </c>
      <c r="J5" s="37">
        <v>43667</v>
      </c>
      <c r="K5" s="179">
        <v>43697</v>
      </c>
      <c r="L5" s="117" t="s">
        <v>241</v>
      </c>
      <c r="M5" s="37"/>
      <c r="N5" s="130">
        <v>43826</v>
      </c>
    </row>
    <row r="6" spans="1:17">
      <c r="B6" s="289"/>
      <c r="C6" s="248" t="s">
        <v>768</v>
      </c>
      <c r="D6" s="35" t="s">
        <v>259</v>
      </c>
      <c r="E6" s="116"/>
      <c r="F6" s="333" t="s">
        <v>769</v>
      </c>
      <c r="G6" s="116">
        <v>3105719964</v>
      </c>
      <c r="H6" s="39">
        <v>31778</v>
      </c>
      <c r="I6" s="40" t="s">
        <v>669</v>
      </c>
      <c r="J6" s="37">
        <v>43667</v>
      </c>
      <c r="K6" s="179">
        <v>43697</v>
      </c>
      <c r="L6" s="117" t="s">
        <v>241</v>
      </c>
      <c r="M6" s="37"/>
      <c r="N6" s="130">
        <v>43826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92000</v>
      </c>
      <c r="I7" s="40" t="s">
        <v>669</v>
      </c>
      <c r="J7" s="37">
        <v>43586</v>
      </c>
      <c r="K7" s="179">
        <v>43616</v>
      </c>
      <c r="L7" s="117" t="s">
        <v>170</v>
      </c>
      <c r="M7" s="179"/>
      <c r="N7" s="130">
        <v>43488</v>
      </c>
      <c r="O7" s="35" t="s">
        <v>373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192150</v>
      </c>
      <c r="I8" s="40" t="s">
        <v>740</v>
      </c>
      <c r="J8" s="37">
        <v>43629</v>
      </c>
      <c r="K8" s="179">
        <v>43662</v>
      </c>
      <c r="L8" s="117"/>
      <c r="M8" s="37"/>
      <c r="N8" s="130">
        <v>43488</v>
      </c>
      <c r="O8" s="35" t="s">
        <v>772</v>
      </c>
    </row>
    <row r="9" spans="1:17">
      <c r="A9" s="212">
        <v>28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33350</v>
      </c>
      <c r="I9" s="40" t="s">
        <v>740</v>
      </c>
      <c r="J9" s="37">
        <v>43246</v>
      </c>
      <c r="K9" s="179">
        <v>43306</v>
      </c>
      <c r="L9" s="117"/>
      <c r="M9" s="37"/>
      <c r="N9" s="130">
        <v>43810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/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5"/>
      <c r="B18" s="116"/>
      <c r="C18" s="35"/>
      <c r="D18" s="35"/>
      <c r="E18" s="116"/>
      <c r="F18" s="116"/>
      <c r="G18" s="116"/>
      <c r="I18" s="35"/>
      <c r="J18" s="35"/>
      <c r="K18" s="35"/>
      <c r="L18" s="35"/>
      <c r="M18" s="35"/>
      <c r="N18" s="35"/>
      <c r="O18" s="35"/>
      <c r="P18" s="42"/>
      <c r="Q18" s="118"/>
    </row>
    <row r="19" spans="1:17" s="39" customFormat="1">
      <c r="A19" s="35"/>
      <c r="B19" s="116"/>
      <c r="C19" s="35"/>
      <c r="D19" s="35"/>
      <c r="E19" s="116"/>
      <c r="F19" s="116"/>
      <c r="G19" s="116"/>
      <c r="I19" s="35"/>
      <c r="J19" s="35"/>
      <c r="K19" s="35"/>
      <c r="L19" s="35"/>
      <c r="M19" s="35"/>
      <c r="N19" s="35"/>
      <c r="O19" s="35"/>
      <c r="P19" s="42"/>
      <c r="Q19" s="118"/>
    </row>
    <row r="20" spans="1:17" s="39" customFormat="1">
      <c r="A20" s="35"/>
      <c r="B20" s="116"/>
      <c r="C20" s="35"/>
      <c r="D20" s="35"/>
      <c r="E20" s="116"/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 t="s">
        <v>749</v>
      </c>
      <c r="G21" s="116"/>
      <c r="I21" s="414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 t="s">
        <v>755</v>
      </c>
      <c r="E22" s="39" t="s">
        <v>750</v>
      </c>
      <c r="F22" s="116" t="s">
        <v>751</v>
      </c>
      <c r="G22" s="116" t="s">
        <v>752</v>
      </c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 t="s">
        <v>751</v>
      </c>
      <c r="G23" s="116" t="s">
        <v>753</v>
      </c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35"/>
      <c r="E26" s="116"/>
      <c r="F26" s="116"/>
      <c r="G26" s="116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16"/>
      <c r="G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>
  <dimension ref="A1:Q88"/>
  <sheetViews>
    <sheetView workbookViewId="0">
      <pane ySplit="1" topLeftCell="A2" activePane="bottomLeft" state="frozen"/>
      <selection pane="bottomLeft" activeCell="I15" sqref="I1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49" t="s">
        <v>770</v>
      </c>
      <c r="M1" s="449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329</v>
      </c>
      <c r="N2" s="377">
        <v>43888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25810</v>
      </c>
      <c r="I3" s="40" t="s">
        <v>758</v>
      </c>
      <c r="J3" s="37"/>
      <c r="K3" s="179"/>
      <c r="L3" s="117"/>
      <c r="M3" s="37"/>
      <c r="N3" s="130"/>
    </row>
    <row r="4" spans="1:17">
      <c r="A4" s="35">
        <v>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32000</v>
      </c>
      <c r="I4" s="40" t="s">
        <v>669</v>
      </c>
      <c r="J4" s="37">
        <v>43667</v>
      </c>
      <c r="K4" s="179">
        <v>43697</v>
      </c>
      <c r="L4" s="117" t="s">
        <v>241</v>
      </c>
      <c r="M4" s="37"/>
      <c r="N4" s="130">
        <v>43888</v>
      </c>
    </row>
    <row r="5" spans="1:17"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32000</v>
      </c>
      <c r="I5" s="40" t="s">
        <v>669</v>
      </c>
      <c r="J5" s="37">
        <v>43667</v>
      </c>
      <c r="K5" s="179">
        <v>43697</v>
      </c>
      <c r="L5" s="117" t="s">
        <v>241</v>
      </c>
      <c r="M5" s="37"/>
      <c r="N5" s="130">
        <v>43888</v>
      </c>
    </row>
    <row r="6" spans="1:17">
      <c r="B6" s="220"/>
      <c r="C6" s="248" t="s">
        <v>768</v>
      </c>
      <c r="D6" s="35" t="s">
        <v>259</v>
      </c>
      <c r="E6" s="116"/>
      <c r="F6" s="333" t="s">
        <v>769</v>
      </c>
      <c r="G6" s="116">
        <v>3105719964</v>
      </c>
      <c r="H6" s="39">
        <v>32000</v>
      </c>
      <c r="I6" s="40" t="s">
        <v>669</v>
      </c>
      <c r="J6" s="37">
        <v>43667</v>
      </c>
      <c r="K6" s="179">
        <v>43697</v>
      </c>
      <c r="L6" s="117" t="s">
        <v>241</v>
      </c>
      <c r="M6" s="37"/>
      <c r="N6" s="130">
        <v>43888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92000</v>
      </c>
      <c r="I7" s="40" t="s">
        <v>669</v>
      </c>
      <c r="J7" s="37">
        <v>43586</v>
      </c>
      <c r="K7" s="179">
        <v>43616</v>
      </c>
      <c r="L7" s="117" t="s">
        <v>170</v>
      </c>
      <c r="M7" s="179"/>
      <c r="N7" s="130">
        <v>43883</v>
      </c>
      <c r="O7" s="35" t="s">
        <v>373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289900</v>
      </c>
      <c r="I8" s="40" t="s">
        <v>740</v>
      </c>
      <c r="J8" s="37">
        <v>43629</v>
      </c>
      <c r="K8" s="179">
        <v>43662</v>
      </c>
      <c r="L8" s="117"/>
      <c r="M8" s="37"/>
      <c r="N8" s="130">
        <v>43888</v>
      </c>
    </row>
    <row r="9" spans="1:17">
      <c r="A9" s="212">
        <v>28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118600</v>
      </c>
      <c r="I9" s="40" t="s">
        <v>740</v>
      </c>
      <c r="J9" s="37">
        <v>43246</v>
      </c>
      <c r="K9" s="179">
        <v>43306</v>
      </c>
      <c r="L9" s="117"/>
      <c r="M9" s="37"/>
      <c r="N9" s="130">
        <v>43875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/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5"/>
      <c r="B18" s="116"/>
      <c r="C18" s="35"/>
      <c r="D18" s="35"/>
      <c r="E18" s="116"/>
      <c r="F18" s="116"/>
      <c r="G18" s="116"/>
      <c r="I18" s="35"/>
      <c r="J18" s="35"/>
      <c r="K18" s="35"/>
      <c r="L18" s="35"/>
      <c r="M18" s="35"/>
      <c r="N18" s="35"/>
      <c r="O18" s="35"/>
      <c r="P18" s="42"/>
      <c r="Q18" s="118"/>
    </row>
    <row r="19" spans="1:17" s="39" customFormat="1">
      <c r="A19" s="35"/>
      <c r="B19" s="116"/>
      <c r="C19" s="35"/>
      <c r="D19" s="35"/>
      <c r="E19" s="116"/>
      <c r="F19" s="116"/>
      <c r="G19" s="116"/>
      <c r="I19" s="35"/>
      <c r="J19" s="35"/>
      <c r="K19" s="35"/>
      <c r="L19" s="35"/>
      <c r="M19" s="35"/>
      <c r="N19" s="35"/>
      <c r="O19" s="35"/>
      <c r="P19" s="42"/>
      <c r="Q19" s="118"/>
    </row>
    <row r="20" spans="1:17" s="39" customFormat="1">
      <c r="A20" s="35"/>
      <c r="B20" s="116"/>
      <c r="C20" s="35"/>
      <c r="D20" s="35"/>
      <c r="E20" s="116"/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 t="s">
        <v>749</v>
      </c>
      <c r="G21" s="116"/>
      <c r="I21" s="414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 t="s">
        <v>755</v>
      </c>
      <c r="E22" s="39" t="s">
        <v>750</v>
      </c>
      <c r="F22" s="116" t="s">
        <v>751</v>
      </c>
      <c r="G22" s="116" t="s">
        <v>752</v>
      </c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 t="s">
        <v>751</v>
      </c>
      <c r="G23" s="116" t="s">
        <v>753</v>
      </c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134" t="s">
        <v>773</v>
      </c>
      <c r="E26" s="265" t="s">
        <v>750</v>
      </c>
      <c r="F26" s="134" t="s">
        <v>774</v>
      </c>
      <c r="G26" s="134">
        <v>29399729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34" t="s">
        <v>775</v>
      </c>
      <c r="G27" s="134">
        <v>3299284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>
  <dimension ref="A1:Q88"/>
  <sheetViews>
    <sheetView workbookViewId="0">
      <pane ySplit="1" topLeftCell="A2" activePane="bottomLeft" state="frozen"/>
      <selection pane="bottomLeft" activeCell="M7" sqref="M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0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0" t="s">
        <v>770</v>
      </c>
      <c r="M1" s="450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140</v>
      </c>
      <c r="N2" s="451">
        <v>43917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25810</v>
      </c>
      <c r="I3" s="40" t="s">
        <v>758</v>
      </c>
      <c r="J3" s="37"/>
      <c r="K3" s="179"/>
      <c r="L3" s="117"/>
      <c r="M3" s="37"/>
      <c r="N3" s="130"/>
    </row>
    <row r="4" spans="1:17">
      <c r="A4" s="35">
        <v>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 t="s">
        <v>772</v>
      </c>
      <c r="J4" s="37">
        <v>43667</v>
      </c>
      <c r="K4" s="179">
        <v>43697</v>
      </c>
      <c r="L4" s="117" t="s">
        <v>241</v>
      </c>
      <c r="M4" s="37"/>
      <c r="N4" s="268">
        <v>43917</v>
      </c>
    </row>
    <row r="5" spans="1:17"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 t="s">
        <v>772</v>
      </c>
      <c r="J5" s="37">
        <v>43667</v>
      </c>
      <c r="K5" s="179">
        <v>43697</v>
      </c>
      <c r="L5" s="117" t="s">
        <v>241</v>
      </c>
      <c r="M5" s="37"/>
      <c r="N5" s="268">
        <v>43917</v>
      </c>
    </row>
    <row r="6" spans="1:17">
      <c r="B6" s="220"/>
      <c r="C6" s="248" t="s">
        <v>768</v>
      </c>
      <c r="D6" s="35" t="s">
        <v>259</v>
      </c>
      <c r="E6" s="116"/>
      <c r="F6" s="333" t="s">
        <v>769</v>
      </c>
      <c r="G6" s="116">
        <v>3105719964</v>
      </c>
      <c r="H6" s="39">
        <v>31700</v>
      </c>
      <c r="I6" s="40" t="s">
        <v>772</v>
      </c>
      <c r="J6" s="37">
        <v>43667</v>
      </c>
      <c r="K6" s="179">
        <v>43697</v>
      </c>
      <c r="L6" s="117" t="s">
        <v>241</v>
      </c>
      <c r="M6" s="37"/>
      <c r="N6" s="268">
        <v>43917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113000</v>
      </c>
      <c r="I7" s="40" t="s">
        <v>669</v>
      </c>
      <c r="J7" s="37">
        <v>43586</v>
      </c>
      <c r="K7" s="179">
        <v>43616</v>
      </c>
      <c r="L7" s="117" t="s">
        <v>170</v>
      </c>
      <c r="M7" s="179"/>
      <c r="N7" s="268">
        <v>43899</v>
      </c>
      <c r="O7" s="35" t="s">
        <v>373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224900</v>
      </c>
      <c r="I8" s="40" t="s">
        <v>776</v>
      </c>
      <c r="J8" s="37">
        <v>43629</v>
      </c>
      <c r="K8" s="179">
        <v>43662</v>
      </c>
      <c r="L8" s="117"/>
      <c r="M8" s="37">
        <v>43916</v>
      </c>
      <c r="N8" s="268">
        <v>43909</v>
      </c>
      <c r="O8" s="35" t="s">
        <v>772</v>
      </c>
    </row>
    <row r="9" spans="1:17">
      <c r="A9" s="212">
        <v>28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I9" s="40" t="s">
        <v>740</v>
      </c>
      <c r="J9" s="37">
        <v>43246</v>
      </c>
      <c r="K9" s="179">
        <v>43306</v>
      </c>
      <c r="L9" s="117"/>
      <c r="M9" s="37"/>
      <c r="N9" s="130">
        <v>43875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/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5"/>
      <c r="B18" s="116"/>
      <c r="C18" s="35"/>
      <c r="D18" s="35"/>
      <c r="E18" s="116"/>
      <c r="F18" s="116"/>
      <c r="G18" s="116"/>
      <c r="I18" s="35"/>
      <c r="J18" s="35"/>
      <c r="K18" s="35"/>
      <c r="L18" s="35"/>
      <c r="M18" s="35"/>
      <c r="N18" s="35"/>
      <c r="O18" s="35"/>
      <c r="P18" s="42"/>
      <c r="Q18" s="118"/>
    </row>
    <row r="19" spans="1:17" s="39" customFormat="1">
      <c r="A19" s="35"/>
      <c r="B19" s="116"/>
      <c r="C19" s="35"/>
      <c r="D19" s="35"/>
      <c r="E19" s="116"/>
      <c r="F19" s="116"/>
      <c r="G19" s="116"/>
      <c r="I19" s="35"/>
      <c r="J19" s="35"/>
      <c r="K19" s="35"/>
      <c r="L19" s="35"/>
      <c r="M19" s="35"/>
      <c r="N19" s="35"/>
      <c r="O19" s="35"/>
      <c r="P19" s="42"/>
      <c r="Q19" s="118"/>
    </row>
    <row r="20" spans="1:17" s="39" customFormat="1">
      <c r="A20" s="35"/>
      <c r="B20" s="116"/>
      <c r="C20" s="35"/>
      <c r="D20" s="35"/>
      <c r="E20" s="116"/>
      <c r="F20" s="116"/>
      <c r="G20" s="116"/>
      <c r="I20" s="35"/>
      <c r="J20" s="35"/>
      <c r="K20" s="35"/>
      <c r="L20" s="35"/>
      <c r="M20" s="35"/>
      <c r="N20" s="35"/>
      <c r="O20" s="35"/>
      <c r="P20" s="42"/>
      <c r="Q20" s="118"/>
    </row>
    <row r="21" spans="1:17" s="39" customFormat="1">
      <c r="A21" s="35"/>
      <c r="B21" s="116"/>
      <c r="C21" s="35"/>
      <c r="D21" s="35"/>
      <c r="E21" s="116"/>
      <c r="F21" s="116" t="s">
        <v>749</v>
      </c>
      <c r="G21" s="116"/>
      <c r="I21" s="414"/>
      <c r="J21" s="35"/>
      <c r="K21" s="35"/>
      <c r="L21" s="35"/>
      <c r="M21" s="35"/>
      <c r="N21" s="35"/>
      <c r="O21" s="35"/>
      <c r="P21" s="42"/>
      <c r="Q21" s="118"/>
    </row>
    <row r="22" spans="1:17" s="39" customFormat="1">
      <c r="A22" s="35"/>
      <c r="B22" s="116"/>
      <c r="C22" s="35"/>
      <c r="D22" s="35" t="s">
        <v>755</v>
      </c>
      <c r="E22" s="39" t="s">
        <v>750</v>
      </c>
      <c r="F22" s="116" t="s">
        <v>751</v>
      </c>
      <c r="G22" s="116" t="s">
        <v>752</v>
      </c>
      <c r="I22" s="35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5"/>
      <c r="B23" s="116"/>
      <c r="C23" s="35"/>
      <c r="D23" s="35"/>
      <c r="E23" s="116"/>
      <c r="F23" s="116" t="s">
        <v>751</v>
      </c>
      <c r="G23" s="116" t="s">
        <v>753</v>
      </c>
      <c r="I23" s="35"/>
      <c r="J23" s="35"/>
      <c r="K23" s="35"/>
      <c r="L23" s="35"/>
      <c r="M23" s="35"/>
      <c r="N23" s="35"/>
      <c r="O23" s="35"/>
      <c r="P23" s="42"/>
      <c r="Q23" s="118"/>
    </row>
    <row r="24" spans="1:17" s="39" customFormat="1">
      <c r="A24" s="35"/>
      <c r="B24" s="116"/>
      <c r="C24" s="35"/>
      <c r="D24" s="35"/>
      <c r="E24" s="116"/>
      <c r="F24" s="116"/>
      <c r="G24" s="116"/>
      <c r="I24" s="35"/>
      <c r="J24" s="35"/>
      <c r="K24" s="35"/>
      <c r="L24" s="35"/>
      <c r="M24" s="35"/>
      <c r="N24" s="35"/>
      <c r="O24" s="35"/>
      <c r="P24" s="42"/>
      <c r="Q24" s="118"/>
    </row>
    <row r="25" spans="1:17" s="39" customFormat="1">
      <c r="A25" s="35"/>
      <c r="B25" s="116"/>
      <c r="C25" s="35"/>
      <c r="D25" s="35"/>
      <c r="E25" s="116"/>
      <c r="F25" s="116"/>
      <c r="G25" s="116"/>
      <c r="I25" s="35"/>
      <c r="J25" s="35"/>
      <c r="K25" s="35"/>
      <c r="L25" s="35"/>
      <c r="M25" s="35"/>
      <c r="N25" s="35"/>
      <c r="O25" s="35"/>
      <c r="P25" s="42"/>
      <c r="Q25" s="118"/>
    </row>
    <row r="26" spans="1:17" s="39" customFormat="1">
      <c r="A26" s="35"/>
      <c r="B26" s="116"/>
      <c r="C26" s="35"/>
      <c r="D26" s="134" t="s">
        <v>773</v>
      </c>
      <c r="E26" s="265" t="s">
        <v>750</v>
      </c>
      <c r="F26" s="134" t="s">
        <v>774</v>
      </c>
      <c r="G26" s="134">
        <v>29399729</v>
      </c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F27" s="134" t="s">
        <v>775</v>
      </c>
      <c r="G27" s="134">
        <v>3299284</v>
      </c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35"/>
      <c r="D28" s="35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E12" sqref="E1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0" t="s">
        <v>770</v>
      </c>
      <c r="M1" s="450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43951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25810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/>
      <c r="J4" s="37">
        <v>43667</v>
      </c>
      <c r="K4" s="179">
        <v>43697</v>
      </c>
      <c r="L4" s="117" t="s">
        <v>241</v>
      </c>
      <c r="M4" s="37"/>
      <c r="N4" s="130">
        <v>43951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/>
      <c r="J5" s="37">
        <v>43667</v>
      </c>
      <c r="K5" s="179">
        <v>43697</v>
      </c>
      <c r="L5" s="117" t="s">
        <v>241</v>
      </c>
      <c r="M5" s="37"/>
      <c r="N5" s="130">
        <v>43951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43000</v>
      </c>
      <c r="I6" s="40"/>
      <c r="J6" s="37"/>
      <c r="K6" s="179"/>
      <c r="L6" s="117"/>
      <c r="M6" s="37"/>
      <c r="N6" s="130">
        <v>43942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91240</v>
      </c>
      <c r="I7" s="40"/>
      <c r="J7" s="37">
        <v>43586</v>
      </c>
      <c r="K7" s="179">
        <v>43616</v>
      </c>
      <c r="L7" s="117" t="s">
        <v>170</v>
      </c>
      <c r="M7" s="179">
        <v>43936</v>
      </c>
      <c r="N7" s="130">
        <v>43937</v>
      </c>
      <c r="O7" s="35" t="s">
        <v>772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108380</v>
      </c>
      <c r="I8" s="40"/>
      <c r="J8" s="37">
        <v>43903</v>
      </c>
      <c r="K8" s="179">
        <v>43937</v>
      </c>
      <c r="L8" s="117"/>
      <c r="M8" s="37">
        <v>43949</v>
      </c>
      <c r="N8" s="130">
        <v>43941</v>
      </c>
    </row>
    <row r="9" spans="1:17">
      <c r="A9" s="212">
        <v>28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138510</v>
      </c>
      <c r="I9" s="40"/>
      <c r="J9" s="37">
        <v>43845</v>
      </c>
      <c r="K9" s="179">
        <v>43903</v>
      </c>
      <c r="L9" s="117"/>
      <c r="M9" s="37">
        <v>43942</v>
      </c>
      <c r="N9" s="130">
        <v>43938</v>
      </c>
      <c r="O9" s="35" t="s">
        <v>772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43899</v>
      </c>
      <c r="B18" s="183"/>
      <c r="C18" s="35" t="s">
        <v>779</v>
      </c>
      <c r="D18" s="35" t="s">
        <v>52</v>
      </c>
      <c r="E18" s="116"/>
      <c r="F18" s="116">
        <v>12167437</v>
      </c>
      <c r="H18" s="39">
        <v>121070</v>
      </c>
      <c r="I18" s="453" t="s">
        <v>751</v>
      </c>
      <c r="J18" s="453" t="s">
        <v>753</v>
      </c>
      <c r="K18" s="35"/>
      <c r="L18" s="35"/>
      <c r="M18" s="35"/>
      <c r="N18" s="35"/>
      <c r="O18" s="35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51200</v>
      </c>
      <c r="I19" s="35"/>
      <c r="J19" s="35"/>
      <c r="K19" s="35"/>
      <c r="L19" s="35"/>
      <c r="M19" s="35"/>
      <c r="N19" s="37">
        <v>43948</v>
      </c>
      <c r="O19" s="35"/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30600</v>
      </c>
      <c r="I20" s="453" t="s">
        <v>751</v>
      </c>
      <c r="J20" s="453" t="s">
        <v>752</v>
      </c>
      <c r="K20" s="35"/>
      <c r="L20" s="35"/>
      <c r="M20" s="35"/>
      <c r="N20" s="37">
        <v>43936</v>
      </c>
      <c r="O20" s="35"/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31700</v>
      </c>
      <c r="I21" s="140"/>
      <c r="J21" s="452"/>
      <c r="K21" s="452"/>
      <c r="L21" s="452"/>
      <c r="M21" s="452"/>
      <c r="N21" s="249">
        <v>43951</v>
      </c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7">
        <v>43908</v>
      </c>
      <c r="B23" s="183"/>
      <c r="C23" s="35" t="s">
        <v>780</v>
      </c>
      <c r="D23" s="35" t="s">
        <v>52</v>
      </c>
      <c r="E23" s="116"/>
      <c r="F23" s="116">
        <v>12398439</v>
      </c>
      <c r="I23" s="116"/>
      <c r="J23" s="116"/>
      <c r="K23" s="35"/>
      <c r="L23" s="35"/>
      <c r="M23" s="35"/>
      <c r="N23" s="35"/>
      <c r="O23" s="35"/>
      <c r="P23" s="42"/>
      <c r="Q23" s="118"/>
    </row>
    <row r="24" spans="1:17" s="39" customFormat="1">
      <c r="A24" s="37">
        <v>43940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8500</v>
      </c>
      <c r="I24" s="35"/>
      <c r="J24" s="35"/>
      <c r="K24" s="35"/>
      <c r="L24" s="35"/>
      <c r="M24" s="35"/>
      <c r="N24" s="37">
        <v>43938</v>
      </c>
      <c r="O24" s="35"/>
      <c r="P24" s="42"/>
      <c r="Q24" s="118"/>
    </row>
    <row r="25" spans="1:17" s="39" customFormat="1">
      <c r="A25" s="35">
        <v>7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N25" s="37"/>
      <c r="O25" s="35"/>
      <c r="P25" s="42"/>
      <c r="Q25" s="118"/>
    </row>
    <row r="26" spans="1:17" s="39" customFormat="1">
      <c r="A26" s="35"/>
      <c r="B26" s="116"/>
      <c r="C26" s="35"/>
      <c r="D26" s="35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O27" sqref="O2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4" t="s">
        <v>770</v>
      </c>
      <c r="M1" s="454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43980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25810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/>
      <c r="J4" s="37">
        <v>43667</v>
      </c>
      <c r="K4" s="179">
        <v>43697</v>
      </c>
      <c r="L4" s="117" t="s">
        <v>241</v>
      </c>
      <c r="M4" s="37"/>
      <c r="N4" s="130">
        <v>43980</v>
      </c>
      <c r="O4" s="35" t="s">
        <v>772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/>
      <c r="J5" s="37">
        <v>43667</v>
      </c>
      <c r="K5" s="179">
        <v>43697</v>
      </c>
      <c r="L5" s="117" t="s">
        <v>241</v>
      </c>
      <c r="M5" s="37"/>
      <c r="N5" s="130">
        <v>43980</v>
      </c>
      <c r="O5" s="35" t="s">
        <v>772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36126</v>
      </c>
      <c r="I6" s="40"/>
      <c r="J6" s="37"/>
      <c r="K6" s="179"/>
      <c r="L6" s="117"/>
      <c r="M6" s="37"/>
      <c r="N6" s="130">
        <v>43962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91506</v>
      </c>
      <c r="I7" s="40"/>
      <c r="J7" s="37">
        <v>43586</v>
      </c>
      <c r="K7" s="179">
        <v>43616</v>
      </c>
      <c r="L7" s="117" t="s">
        <v>170</v>
      </c>
      <c r="M7" s="179">
        <v>43936</v>
      </c>
      <c r="N7" s="130">
        <v>43962</v>
      </c>
      <c r="O7" s="35" t="s">
        <v>772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78710</v>
      </c>
      <c r="I8" s="40"/>
      <c r="J8" s="37">
        <v>43937</v>
      </c>
      <c r="K8" s="179">
        <v>43965</v>
      </c>
      <c r="L8" s="117"/>
      <c r="M8" s="37">
        <v>43978</v>
      </c>
      <c r="N8" s="130">
        <v>43971</v>
      </c>
      <c r="O8" s="35" t="s">
        <v>772</v>
      </c>
    </row>
    <row r="9" spans="1:17">
      <c r="A9" s="212">
        <v>28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138510</v>
      </c>
      <c r="I9" s="40"/>
      <c r="J9" s="37">
        <v>43845</v>
      </c>
      <c r="K9" s="179">
        <v>43903</v>
      </c>
      <c r="L9" s="117"/>
      <c r="M9" s="37">
        <v>43942</v>
      </c>
      <c r="N9" s="130"/>
      <c r="O9" s="35" t="s">
        <v>772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43966</v>
      </c>
      <c r="B18" s="123"/>
      <c r="C18" s="35" t="s">
        <v>779</v>
      </c>
      <c r="D18" s="35" t="s">
        <v>52</v>
      </c>
      <c r="E18" s="116"/>
      <c r="F18" s="116">
        <v>12167437</v>
      </c>
      <c r="H18" s="39">
        <v>115600</v>
      </c>
      <c r="I18" s="453" t="s">
        <v>751</v>
      </c>
      <c r="J18" s="453" t="s">
        <v>753</v>
      </c>
      <c r="K18" s="35"/>
      <c r="L18" s="35"/>
      <c r="M18" s="35"/>
      <c r="N18" s="37">
        <v>43965</v>
      </c>
      <c r="O18" s="35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32230</v>
      </c>
      <c r="I19" s="35"/>
      <c r="J19" s="35"/>
      <c r="K19" s="35"/>
      <c r="L19" s="35"/>
      <c r="M19" s="35"/>
      <c r="N19" s="37">
        <v>43980</v>
      </c>
      <c r="O19" s="35"/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35820</v>
      </c>
      <c r="I20" s="453" t="s">
        <v>751</v>
      </c>
      <c r="J20" s="453" t="s">
        <v>752</v>
      </c>
      <c r="K20" s="35"/>
      <c r="L20" s="35"/>
      <c r="M20" s="35"/>
      <c r="N20" s="37">
        <v>43965</v>
      </c>
      <c r="O20" s="35"/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31700</v>
      </c>
      <c r="I21" s="140"/>
      <c r="J21" s="452"/>
      <c r="K21" s="452"/>
      <c r="L21" s="452"/>
      <c r="M21" s="452"/>
      <c r="N21" s="249">
        <v>43980</v>
      </c>
      <c r="O21" s="35" t="s">
        <v>772</v>
      </c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7">
        <v>43973</v>
      </c>
      <c r="B23" s="123"/>
      <c r="C23" s="35" t="s">
        <v>780</v>
      </c>
      <c r="D23" s="35" t="s">
        <v>52</v>
      </c>
      <c r="E23" s="116"/>
      <c r="F23" s="116">
        <v>12398439</v>
      </c>
      <c r="H23" s="39">
        <v>18100</v>
      </c>
      <c r="I23" s="116"/>
      <c r="J23" s="116"/>
      <c r="K23" s="35"/>
      <c r="L23" s="35"/>
      <c r="M23" s="35"/>
      <c r="N23" s="37">
        <v>43970</v>
      </c>
      <c r="O23" s="35"/>
      <c r="P23" s="42"/>
      <c r="Q23" s="118"/>
    </row>
    <row r="24" spans="1:17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9230</v>
      </c>
      <c r="I24" s="35"/>
      <c r="J24" s="35"/>
      <c r="K24" s="35"/>
      <c r="L24" s="35"/>
      <c r="M24" s="35"/>
      <c r="N24" s="37">
        <v>43966</v>
      </c>
      <c r="O24" s="35"/>
      <c r="P24" s="42"/>
      <c r="Q24" s="118"/>
    </row>
    <row r="25" spans="1:17" s="39" customFormat="1">
      <c r="A25" s="35">
        <v>15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920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N25" s="37">
        <v>43965</v>
      </c>
      <c r="O25" s="35"/>
      <c r="P25" s="42"/>
      <c r="Q25" s="118"/>
    </row>
    <row r="26" spans="1:17" s="39" customFormat="1">
      <c r="A26" s="35"/>
      <c r="B26" s="116"/>
      <c r="C26" s="35"/>
      <c r="D26" s="35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I14" sqref="I1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5" t="s">
        <v>770</v>
      </c>
      <c r="M1" s="455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44013</v>
      </c>
      <c r="O2" s="365" t="s">
        <v>47</v>
      </c>
    </row>
    <row r="3" spans="1:17">
      <c r="A3" s="35">
        <v>4</v>
      </c>
      <c r="B3" s="220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>
        <v>44013</v>
      </c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/>
      <c r="J4" s="37">
        <v>43667</v>
      </c>
      <c r="K4" s="179">
        <v>43697</v>
      </c>
      <c r="L4" s="117" t="s">
        <v>241</v>
      </c>
      <c r="M4" s="37"/>
      <c r="N4" s="130">
        <v>44012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/>
      <c r="J5" s="37">
        <v>43667</v>
      </c>
      <c r="K5" s="179">
        <v>43697</v>
      </c>
      <c r="L5" s="117" t="s">
        <v>241</v>
      </c>
      <c r="M5" s="37"/>
      <c r="N5" s="130">
        <v>44012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36126</v>
      </c>
      <c r="I6" s="40"/>
      <c r="J6" s="37"/>
      <c r="K6" s="179"/>
      <c r="L6" s="117"/>
      <c r="M6" s="37"/>
      <c r="N6" s="130">
        <v>43994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92000</v>
      </c>
      <c r="I7" s="40"/>
      <c r="J7" s="37">
        <v>43586</v>
      </c>
      <c r="K7" s="179">
        <v>43616</v>
      </c>
      <c r="L7" s="117" t="s">
        <v>170</v>
      </c>
      <c r="M7" s="179">
        <v>43936</v>
      </c>
      <c r="N7" s="130">
        <v>43995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110200</v>
      </c>
      <c r="I8" s="40"/>
      <c r="J8" s="37">
        <v>43937</v>
      </c>
      <c r="K8" s="179">
        <v>43965</v>
      </c>
      <c r="L8" s="117"/>
      <c r="M8" s="37">
        <v>43978</v>
      </c>
      <c r="N8" s="130">
        <v>44007</v>
      </c>
      <c r="O8" s="35" t="s">
        <v>772</v>
      </c>
    </row>
    <row r="9" spans="1:17">
      <c r="A9" s="212">
        <v>28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112550</v>
      </c>
      <c r="I9" s="40"/>
      <c r="J9" s="37">
        <v>43904</v>
      </c>
      <c r="K9" s="179">
        <v>43964</v>
      </c>
      <c r="L9" s="117"/>
      <c r="M9" s="37">
        <v>43942</v>
      </c>
      <c r="N9" s="130">
        <v>43994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43966</v>
      </c>
      <c r="B18" s="183"/>
      <c r="C18" s="35" t="s">
        <v>779</v>
      </c>
      <c r="D18" s="35" t="s">
        <v>52</v>
      </c>
      <c r="E18" s="116"/>
      <c r="F18" s="116">
        <v>12167437</v>
      </c>
      <c r="H18" s="39">
        <v>115600</v>
      </c>
      <c r="I18" s="453" t="s">
        <v>751</v>
      </c>
      <c r="J18" s="453" t="s">
        <v>753</v>
      </c>
      <c r="K18" s="35"/>
      <c r="L18" s="35"/>
      <c r="M18" s="35"/>
      <c r="N18" s="37">
        <v>43965</v>
      </c>
      <c r="O18" s="35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17050</v>
      </c>
      <c r="I19" s="35"/>
      <c r="J19" s="35"/>
      <c r="K19" s="35"/>
      <c r="L19" s="35"/>
      <c r="M19" s="35"/>
      <c r="N19" s="37">
        <v>44012</v>
      </c>
      <c r="O19" s="35"/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18250</v>
      </c>
      <c r="I20" s="453" t="s">
        <v>751</v>
      </c>
      <c r="J20" s="453" t="s">
        <v>752</v>
      </c>
      <c r="K20" s="35"/>
      <c r="L20" s="35"/>
      <c r="M20" s="35"/>
      <c r="N20" s="37">
        <v>43995</v>
      </c>
      <c r="O20" s="35"/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31700</v>
      </c>
      <c r="I21" s="140"/>
      <c r="J21" s="452"/>
      <c r="K21" s="452"/>
      <c r="L21" s="452"/>
      <c r="M21" s="452"/>
      <c r="N21" s="249">
        <v>44012</v>
      </c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7">
        <v>43973</v>
      </c>
      <c r="B23" s="183"/>
      <c r="C23" s="35" t="s">
        <v>780</v>
      </c>
      <c r="D23" s="35" t="s">
        <v>52</v>
      </c>
      <c r="E23" s="116"/>
      <c r="F23" s="116">
        <v>12398439</v>
      </c>
      <c r="H23" s="39">
        <v>18100</v>
      </c>
      <c r="I23" s="116"/>
      <c r="J23" s="116"/>
      <c r="K23" s="35"/>
      <c r="L23" s="35"/>
      <c r="M23" s="35"/>
      <c r="N23" s="37">
        <v>43970</v>
      </c>
      <c r="O23" s="35"/>
      <c r="P23" s="42"/>
      <c r="Q23" s="118"/>
    </row>
    <row r="24" spans="1:17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7460</v>
      </c>
      <c r="I24" s="35"/>
      <c r="J24" s="35"/>
      <c r="K24" s="35"/>
      <c r="L24" s="35"/>
      <c r="M24" s="35"/>
      <c r="N24" s="37">
        <v>43995</v>
      </c>
      <c r="O24" s="35"/>
      <c r="P24" s="42"/>
      <c r="Q24" s="118"/>
    </row>
    <row r="25" spans="1:17" s="39" customFormat="1">
      <c r="A25" s="35">
        <v>14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N25" s="37"/>
      <c r="O25" s="35"/>
      <c r="P25" s="42"/>
      <c r="Q25" s="118"/>
    </row>
    <row r="26" spans="1:17" s="39" customFormat="1">
      <c r="A26" s="35"/>
      <c r="B26" s="116"/>
      <c r="C26" s="35"/>
      <c r="D26" s="35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A23" sqref="A2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6" t="s">
        <v>770</v>
      </c>
      <c r="M1" s="456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44043</v>
      </c>
      <c r="O2" s="365" t="s">
        <v>47</v>
      </c>
    </row>
    <row r="3" spans="1:17">
      <c r="A3" s="35">
        <v>4</v>
      </c>
      <c r="B3" s="220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>
        <v>44013</v>
      </c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/>
      <c r="J4" s="37">
        <v>43667</v>
      </c>
      <c r="K4" s="179">
        <v>43697</v>
      </c>
      <c r="L4" s="117" t="s">
        <v>241</v>
      </c>
      <c r="M4" s="37"/>
      <c r="N4" s="130">
        <v>44042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/>
      <c r="J5" s="37">
        <v>43667</v>
      </c>
      <c r="K5" s="179">
        <v>43697</v>
      </c>
      <c r="L5" s="117" t="s">
        <v>241</v>
      </c>
      <c r="M5" s="37"/>
      <c r="N5" s="130">
        <v>44042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36126</v>
      </c>
      <c r="I6" s="40"/>
      <c r="J6" s="37"/>
      <c r="K6" s="179"/>
      <c r="L6" s="117"/>
      <c r="M6" s="37"/>
      <c r="N6" s="130">
        <v>44027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91406</v>
      </c>
      <c r="I7" s="40"/>
      <c r="J7" s="37">
        <v>43586</v>
      </c>
      <c r="K7" s="179">
        <v>43616</v>
      </c>
      <c r="L7" s="117" t="s">
        <v>217</v>
      </c>
      <c r="M7" s="179">
        <v>44027</v>
      </c>
      <c r="N7" s="130">
        <v>44027</v>
      </c>
      <c r="O7" s="35" t="s">
        <v>772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109220</v>
      </c>
      <c r="I8" s="40"/>
      <c r="J8" s="37">
        <v>43937</v>
      </c>
      <c r="K8" s="179">
        <v>43965</v>
      </c>
      <c r="L8" s="117"/>
      <c r="M8" s="37">
        <v>43978</v>
      </c>
      <c r="N8" s="130">
        <v>44036</v>
      </c>
      <c r="O8" s="35" t="s">
        <v>772</v>
      </c>
    </row>
    <row r="9" spans="1:17">
      <c r="A9" s="212">
        <v>28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112550</v>
      </c>
      <c r="I9" s="40"/>
      <c r="J9" s="37">
        <v>43904</v>
      </c>
      <c r="K9" s="179">
        <v>43964</v>
      </c>
      <c r="L9" s="117"/>
      <c r="M9" s="37">
        <v>43942</v>
      </c>
      <c r="N9" s="130"/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43966</v>
      </c>
      <c r="B18" s="123"/>
      <c r="C18" s="35" t="s">
        <v>779</v>
      </c>
      <c r="D18" s="35" t="s">
        <v>52</v>
      </c>
      <c r="E18" s="116"/>
      <c r="F18" s="116">
        <v>12167437</v>
      </c>
      <c r="H18" s="39">
        <v>106206</v>
      </c>
      <c r="I18" s="453" t="s">
        <v>751</v>
      </c>
      <c r="J18" s="453" t="s">
        <v>753</v>
      </c>
      <c r="K18" s="35"/>
      <c r="L18" s="35"/>
      <c r="M18" s="35"/>
      <c r="N18" s="37">
        <v>44023</v>
      </c>
      <c r="O18" s="35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29750</v>
      </c>
      <c r="I19" s="35"/>
      <c r="J19" s="35"/>
      <c r="K19" s="35"/>
      <c r="L19" s="35"/>
      <c r="M19" s="35"/>
      <c r="N19" s="37">
        <v>44042</v>
      </c>
      <c r="O19" s="35"/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10340</v>
      </c>
      <c r="I20" s="453" t="s">
        <v>751</v>
      </c>
      <c r="J20" s="453" t="s">
        <v>752</v>
      </c>
      <c r="K20" s="35"/>
      <c r="L20" s="35"/>
      <c r="M20" s="35"/>
      <c r="N20" s="37">
        <v>44023</v>
      </c>
      <c r="O20" s="35"/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31700</v>
      </c>
      <c r="I21" s="140"/>
      <c r="J21" s="452"/>
      <c r="K21" s="452"/>
      <c r="L21" s="452"/>
      <c r="M21" s="452"/>
      <c r="N21" s="249">
        <v>44042</v>
      </c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7">
        <v>43973</v>
      </c>
      <c r="B23" s="123"/>
      <c r="C23" s="35" t="s">
        <v>780</v>
      </c>
      <c r="D23" s="35" t="s">
        <v>52</v>
      </c>
      <c r="E23" s="116"/>
      <c r="F23" s="116">
        <v>12398439</v>
      </c>
      <c r="H23" s="39">
        <v>16098</v>
      </c>
      <c r="I23" s="116"/>
      <c r="J23" s="116"/>
      <c r="K23" s="35"/>
      <c r="L23" s="35"/>
      <c r="M23" s="35"/>
      <c r="N23" s="37">
        <v>44026</v>
      </c>
      <c r="O23" s="35"/>
      <c r="P23" s="42"/>
      <c r="Q23" s="118"/>
    </row>
    <row r="24" spans="1:17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7920</v>
      </c>
      <c r="I24" s="35"/>
      <c r="J24" s="35"/>
      <c r="K24" s="35"/>
      <c r="L24" s="35"/>
      <c r="M24" s="35"/>
      <c r="N24" s="37">
        <v>44028</v>
      </c>
      <c r="O24" s="35"/>
      <c r="P24" s="42"/>
      <c r="Q24" s="118"/>
    </row>
    <row r="25" spans="1:17" s="39" customFormat="1">
      <c r="A25" s="35">
        <v>14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730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N25" s="37">
        <v>44023</v>
      </c>
      <c r="O25" s="35"/>
      <c r="P25" s="42"/>
      <c r="Q25" s="118"/>
    </row>
    <row r="26" spans="1:17" s="39" customFormat="1">
      <c r="A26" s="35"/>
      <c r="B26" s="116"/>
      <c r="C26" s="35"/>
      <c r="D26" s="35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F25" sqref="F2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7" t="s">
        <v>770</v>
      </c>
      <c r="M1" s="457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44075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/>
      <c r="J4" s="37">
        <v>43667</v>
      </c>
      <c r="K4" s="179">
        <v>43697</v>
      </c>
      <c r="L4" s="117" t="s">
        <v>241</v>
      </c>
      <c r="M4" s="37"/>
      <c r="N4" s="130">
        <v>44074</v>
      </c>
      <c r="O4" s="35" t="s">
        <v>772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/>
      <c r="J5" s="37">
        <v>43667</v>
      </c>
      <c r="K5" s="179">
        <v>43697</v>
      </c>
      <c r="L5" s="117" t="s">
        <v>241</v>
      </c>
      <c r="M5" s="37"/>
      <c r="N5" s="130">
        <v>44074</v>
      </c>
      <c r="O5" s="35" t="s">
        <v>772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36126</v>
      </c>
      <c r="I6" s="40"/>
      <c r="J6" s="37"/>
      <c r="K6" s="179"/>
      <c r="L6" s="117"/>
      <c r="M6" s="37"/>
      <c r="N6" s="130">
        <v>44056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91406</v>
      </c>
      <c r="I7" s="40"/>
      <c r="J7" s="37">
        <v>43586</v>
      </c>
      <c r="K7" s="179">
        <v>43616</v>
      </c>
      <c r="L7" s="117" t="s">
        <v>217</v>
      </c>
      <c r="M7" s="179">
        <v>44027</v>
      </c>
      <c r="N7" s="130">
        <v>44056</v>
      </c>
      <c r="O7" s="35" t="s">
        <v>772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208450</v>
      </c>
      <c r="I8" s="40"/>
      <c r="J8" s="37">
        <v>44027</v>
      </c>
      <c r="K8" s="179">
        <v>44057</v>
      </c>
      <c r="L8" s="117"/>
      <c r="M8" s="37"/>
      <c r="N8" s="130">
        <v>44063</v>
      </c>
      <c r="O8" s="35" t="s">
        <v>776</v>
      </c>
    </row>
    <row r="9" spans="1:17">
      <c r="A9" s="212">
        <v>28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107022</v>
      </c>
      <c r="I9" s="40"/>
      <c r="J9" s="37">
        <v>43965</v>
      </c>
      <c r="K9" s="179">
        <v>44023</v>
      </c>
      <c r="L9" s="117"/>
      <c r="M9" s="37">
        <v>44061</v>
      </c>
      <c r="N9" s="130">
        <v>44058</v>
      </c>
      <c r="O9" s="35" t="s">
        <v>776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44089</v>
      </c>
      <c r="B18" s="183"/>
      <c r="C18" s="35" t="s">
        <v>779</v>
      </c>
      <c r="D18" s="35" t="s">
        <v>52</v>
      </c>
      <c r="E18" s="116"/>
      <c r="F18" s="116">
        <v>12167437</v>
      </c>
      <c r="H18" s="39">
        <v>106206</v>
      </c>
      <c r="I18" s="453" t="s">
        <v>751</v>
      </c>
      <c r="J18" s="453" t="s">
        <v>753</v>
      </c>
      <c r="K18" s="35"/>
      <c r="L18" s="35"/>
      <c r="M18" s="35"/>
      <c r="N18" s="37"/>
      <c r="O18" s="35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29750</v>
      </c>
      <c r="I19" s="35"/>
      <c r="J19" s="35"/>
      <c r="K19" s="35"/>
      <c r="L19" s="35"/>
      <c r="M19" s="35"/>
      <c r="N19" s="37">
        <v>44075</v>
      </c>
      <c r="O19" s="35" t="s">
        <v>776</v>
      </c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12000</v>
      </c>
      <c r="I20" s="453" t="s">
        <v>751</v>
      </c>
      <c r="J20" s="453" t="s">
        <v>752</v>
      </c>
      <c r="K20" s="35"/>
      <c r="L20" s="35"/>
      <c r="N20" s="37">
        <v>44057</v>
      </c>
      <c r="O20" s="35" t="s">
        <v>776</v>
      </c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31700</v>
      </c>
      <c r="I21" s="140"/>
      <c r="J21" s="452"/>
      <c r="K21" s="452"/>
      <c r="L21" s="452"/>
      <c r="M21" s="452"/>
      <c r="N21" s="249">
        <v>44075</v>
      </c>
      <c r="O21" s="35" t="s">
        <v>776</v>
      </c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M22" s="35"/>
      <c r="N22" s="35"/>
      <c r="O22" s="35"/>
      <c r="P22" s="42"/>
      <c r="Q22" s="118"/>
    </row>
    <row r="23" spans="1:17" s="39" customFormat="1">
      <c r="A23" s="37">
        <v>44096</v>
      </c>
      <c r="B23" s="183"/>
      <c r="C23" s="35" t="s">
        <v>780</v>
      </c>
      <c r="D23" s="35" t="s">
        <v>52</v>
      </c>
      <c r="E23" s="116"/>
      <c r="F23" s="116">
        <v>12398439</v>
      </c>
      <c r="H23" s="39">
        <v>16098</v>
      </c>
      <c r="I23" s="116"/>
      <c r="J23" s="116"/>
      <c r="K23" s="35"/>
      <c r="L23" s="35"/>
      <c r="M23" s="35"/>
      <c r="N23" s="37"/>
      <c r="O23" s="35"/>
      <c r="P23" s="42"/>
      <c r="Q23" s="118"/>
    </row>
    <row r="24" spans="1:17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8290</v>
      </c>
      <c r="I24" s="35"/>
      <c r="J24" s="35"/>
      <c r="K24" s="35"/>
      <c r="L24" s="35"/>
      <c r="N24" s="37">
        <v>44057</v>
      </c>
      <c r="O24" s="35" t="s">
        <v>776</v>
      </c>
      <c r="P24" s="42"/>
      <c r="Q24" s="118"/>
    </row>
    <row r="25" spans="1:17" s="39" customFormat="1">
      <c r="A25" s="35">
        <v>14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N25" s="37" t="s">
        <v>270</v>
      </c>
      <c r="O25" s="35"/>
      <c r="P25" s="42"/>
      <c r="Q25" s="118"/>
    </row>
    <row r="26" spans="1:17" s="39" customFormat="1">
      <c r="A26" s="35"/>
      <c r="B26" s="116"/>
      <c r="C26" s="35"/>
      <c r="D26" s="35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M7" sqref="M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8" t="s">
        <v>770</v>
      </c>
      <c r="M1" s="458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44104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31700</v>
      </c>
      <c r="I4" s="40"/>
      <c r="J4" s="37">
        <v>43667</v>
      </c>
      <c r="K4" s="179">
        <v>43697</v>
      </c>
      <c r="L4" s="117" t="s">
        <v>241</v>
      </c>
      <c r="M4" s="37"/>
      <c r="N4" s="130">
        <v>44104</v>
      </c>
      <c r="O4" s="35" t="s">
        <v>772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31700</v>
      </c>
      <c r="I5" s="40"/>
      <c r="J5" s="37">
        <v>43667</v>
      </c>
      <c r="K5" s="179">
        <v>43697</v>
      </c>
      <c r="L5" s="117" t="s">
        <v>241</v>
      </c>
      <c r="M5" s="37"/>
      <c r="N5" s="130">
        <v>44104</v>
      </c>
      <c r="O5" s="35" t="s">
        <v>772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42900</v>
      </c>
      <c r="I6" s="40"/>
      <c r="J6" s="37"/>
      <c r="K6" s="179"/>
      <c r="L6" s="117"/>
      <c r="M6" s="37"/>
      <c r="N6" s="130">
        <v>44083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92000</v>
      </c>
      <c r="I7" s="40"/>
      <c r="J7" s="37">
        <v>43586</v>
      </c>
      <c r="K7" s="179">
        <v>43616</v>
      </c>
      <c r="L7" s="117" t="s">
        <v>217</v>
      </c>
      <c r="M7" s="179">
        <v>44027</v>
      </c>
      <c r="N7" s="130">
        <v>44091</v>
      </c>
      <c r="O7" s="35" t="s">
        <v>776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193600</v>
      </c>
      <c r="I8" s="40"/>
      <c r="J8" s="37">
        <v>44027</v>
      </c>
      <c r="K8" s="179">
        <v>44057</v>
      </c>
      <c r="L8" s="117"/>
      <c r="M8" s="37"/>
      <c r="N8" s="130">
        <v>44098</v>
      </c>
      <c r="O8" s="35" t="s">
        <v>776</v>
      </c>
    </row>
    <row r="9" spans="1:17">
      <c r="A9" s="212">
        <v>28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107022</v>
      </c>
      <c r="I9" s="40"/>
      <c r="J9" s="37">
        <v>43965</v>
      </c>
      <c r="K9" s="179">
        <v>44023</v>
      </c>
      <c r="L9" s="117"/>
      <c r="M9" s="37">
        <v>44061</v>
      </c>
      <c r="N9" s="130"/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44089</v>
      </c>
      <c r="B18" s="123"/>
      <c r="C18" s="35" t="s">
        <v>779</v>
      </c>
      <c r="D18" s="35" t="s">
        <v>52</v>
      </c>
      <c r="E18" s="116"/>
      <c r="F18" s="116">
        <v>12167437</v>
      </c>
      <c r="H18" s="39">
        <v>80440</v>
      </c>
      <c r="I18" s="453" t="s">
        <v>751</v>
      </c>
      <c r="J18" s="453" t="s">
        <v>753</v>
      </c>
      <c r="K18" s="35"/>
      <c r="L18" s="35"/>
      <c r="N18" s="37">
        <v>44085</v>
      </c>
      <c r="O18" s="37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12760</v>
      </c>
      <c r="I19" s="35"/>
      <c r="J19" s="35"/>
      <c r="K19" s="35"/>
      <c r="L19" s="35"/>
      <c r="N19" s="37">
        <v>44104</v>
      </c>
      <c r="O19" s="37"/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3130</v>
      </c>
      <c r="I20" s="453" t="s">
        <v>751</v>
      </c>
      <c r="J20" s="453" t="s">
        <v>752</v>
      </c>
      <c r="K20" s="35"/>
      <c r="L20" s="35"/>
      <c r="N20" s="37">
        <v>44089</v>
      </c>
      <c r="O20" s="37"/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34000</v>
      </c>
      <c r="I21" s="140"/>
      <c r="J21" s="452"/>
      <c r="K21" s="452"/>
      <c r="L21" s="452"/>
      <c r="N21" s="452">
        <v>44104</v>
      </c>
      <c r="O21" s="249"/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N22" s="35"/>
      <c r="O22" s="35"/>
      <c r="P22" s="42"/>
      <c r="Q22" s="118"/>
    </row>
    <row r="23" spans="1:17" s="39" customFormat="1">
      <c r="A23" s="37">
        <v>44096</v>
      </c>
      <c r="B23" s="123"/>
      <c r="C23" s="35" t="s">
        <v>780</v>
      </c>
      <c r="D23" s="35" t="s">
        <v>52</v>
      </c>
      <c r="E23" s="116"/>
      <c r="F23" s="116">
        <v>12398439</v>
      </c>
      <c r="H23" s="39">
        <v>17670</v>
      </c>
      <c r="I23" s="116"/>
      <c r="J23" s="116"/>
      <c r="K23" s="35"/>
      <c r="L23" s="35"/>
      <c r="N23" s="37">
        <v>44089</v>
      </c>
      <c r="O23" s="37"/>
      <c r="P23" s="42"/>
      <c r="Q23" s="118"/>
    </row>
    <row r="24" spans="1:17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8590</v>
      </c>
      <c r="I24" s="35"/>
      <c r="J24" s="35"/>
      <c r="K24" s="35"/>
      <c r="L24" s="35"/>
      <c r="N24" s="37">
        <v>44089</v>
      </c>
      <c r="O24" s="37"/>
      <c r="P24" s="42"/>
      <c r="Q24" s="118"/>
    </row>
    <row r="25" spans="1:17" s="39" customFormat="1">
      <c r="A25" s="35">
        <v>14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O25" s="37" t="s">
        <v>270</v>
      </c>
      <c r="P25" s="42"/>
      <c r="Q25" s="118"/>
    </row>
    <row r="26" spans="1:17" s="39" customFormat="1">
      <c r="A26" s="35"/>
      <c r="B26" s="116"/>
      <c r="C26" s="35"/>
      <c r="D26" s="35"/>
      <c r="I26" s="35"/>
      <c r="J26" s="35"/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I26" sqref="I2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59" t="s">
        <v>770</v>
      </c>
      <c r="M1" s="459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44133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33990</v>
      </c>
      <c r="I4" s="40"/>
      <c r="J4" s="37">
        <v>43667</v>
      </c>
      <c r="K4" s="179">
        <v>43697</v>
      </c>
      <c r="L4" s="117" t="s">
        <v>241</v>
      </c>
      <c r="M4" s="37"/>
      <c r="N4" s="130">
        <v>44133</v>
      </c>
      <c r="O4" s="35" t="s">
        <v>772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33990</v>
      </c>
      <c r="I5" s="40"/>
      <c r="J5" s="37">
        <v>43667</v>
      </c>
      <c r="K5" s="179">
        <v>43697</v>
      </c>
      <c r="L5" s="117" t="s">
        <v>241</v>
      </c>
      <c r="M5" s="37"/>
      <c r="N5" s="130">
        <v>44133</v>
      </c>
      <c r="O5" s="35" t="s">
        <v>772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42990</v>
      </c>
      <c r="I6" s="40"/>
      <c r="J6" s="37"/>
      <c r="K6" s="179"/>
      <c r="L6" s="117"/>
      <c r="M6" s="37"/>
      <c r="N6" s="130">
        <v>44118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92000</v>
      </c>
      <c r="I7" s="40"/>
      <c r="J7" s="37">
        <v>43586</v>
      </c>
      <c r="K7" s="179">
        <v>43616</v>
      </c>
      <c r="L7" s="117" t="s">
        <v>217</v>
      </c>
      <c r="M7" s="179">
        <v>44027</v>
      </c>
      <c r="N7" s="130">
        <v>44118</v>
      </c>
      <c r="O7" s="35" t="s">
        <v>776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125590</v>
      </c>
      <c r="I8" s="40"/>
      <c r="J8" s="37">
        <v>44027</v>
      </c>
      <c r="K8" s="179">
        <v>44057</v>
      </c>
      <c r="L8" s="117"/>
      <c r="M8" s="37"/>
      <c r="N8" s="130">
        <v>44131</v>
      </c>
      <c r="O8" s="35" t="s">
        <v>772</v>
      </c>
    </row>
    <row r="9" spans="1:17">
      <c r="A9" s="212">
        <v>28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130800</v>
      </c>
      <c r="I9" s="40"/>
      <c r="J9" s="37">
        <v>43965</v>
      </c>
      <c r="K9" s="179">
        <v>44023</v>
      </c>
      <c r="L9" s="117"/>
      <c r="M9" s="37">
        <v>44061</v>
      </c>
      <c r="N9" s="130">
        <v>44110</v>
      </c>
      <c r="O9" s="35" t="s">
        <v>776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44085</v>
      </c>
      <c r="B18" s="183"/>
      <c r="C18" s="35" t="s">
        <v>779</v>
      </c>
      <c r="D18" s="35" t="s">
        <v>52</v>
      </c>
      <c r="E18" s="116"/>
      <c r="F18" s="116">
        <v>12167437</v>
      </c>
      <c r="H18" s="39">
        <v>80440</v>
      </c>
      <c r="I18" s="453" t="s">
        <v>751</v>
      </c>
      <c r="J18" s="453" t="s">
        <v>753</v>
      </c>
      <c r="K18" s="35"/>
      <c r="L18" s="35"/>
      <c r="N18" s="37"/>
      <c r="O18" s="37"/>
      <c r="P18" s="42"/>
      <c r="Q18" s="118"/>
    </row>
    <row r="19" spans="1:17" s="39" customFormat="1">
      <c r="A19" s="35">
        <v>30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39">
        <v>10940</v>
      </c>
      <c r="I19" s="35"/>
      <c r="J19" s="35"/>
      <c r="K19" s="35"/>
      <c r="L19" s="35"/>
      <c r="N19" s="37">
        <v>44135</v>
      </c>
      <c r="O19" s="37"/>
      <c r="P19" s="42"/>
      <c r="Q19" s="118"/>
    </row>
    <row r="20" spans="1:17" s="39" customFormat="1">
      <c r="A20" s="35">
        <v>17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3130</v>
      </c>
      <c r="I20" s="453" t="s">
        <v>751</v>
      </c>
      <c r="J20" s="453" t="s">
        <v>752</v>
      </c>
      <c r="K20" s="35"/>
      <c r="L20" s="35"/>
      <c r="N20" s="37">
        <v>44118</v>
      </c>
      <c r="O20" s="37"/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34000</v>
      </c>
      <c r="I21" s="140"/>
      <c r="J21" s="452"/>
      <c r="K21" s="452"/>
      <c r="L21" s="452"/>
      <c r="N21" s="452">
        <v>44133</v>
      </c>
      <c r="O21" s="249"/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N22" s="35"/>
      <c r="O22" s="35"/>
      <c r="P22" s="42"/>
      <c r="Q22" s="118"/>
    </row>
    <row r="23" spans="1:17" s="39" customFormat="1">
      <c r="A23" s="37">
        <v>44096</v>
      </c>
      <c r="B23" s="183"/>
      <c r="C23" s="35" t="s">
        <v>780</v>
      </c>
      <c r="D23" s="35" t="s">
        <v>52</v>
      </c>
      <c r="E23" s="116"/>
      <c r="F23" s="116">
        <v>12398439</v>
      </c>
      <c r="H23" s="39">
        <v>17670</v>
      </c>
      <c r="I23" s="116"/>
      <c r="J23" s="116"/>
      <c r="K23" s="35"/>
      <c r="L23" s="35"/>
      <c r="N23" s="37"/>
      <c r="O23" s="37"/>
      <c r="P23" s="42"/>
      <c r="Q23" s="118"/>
    </row>
    <row r="24" spans="1:17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8800</v>
      </c>
      <c r="I24" s="35"/>
      <c r="J24" s="35"/>
      <c r="K24" s="35"/>
      <c r="L24" s="35"/>
      <c r="N24" s="37">
        <v>44123</v>
      </c>
      <c r="P24" s="42"/>
      <c r="Q24" s="118"/>
    </row>
    <row r="25" spans="1:17" s="39" customFormat="1">
      <c r="A25" s="35">
        <v>14</v>
      </c>
      <c r="B25" s="123"/>
      <c r="C25" s="35" t="s">
        <v>780</v>
      </c>
      <c r="D25" s="35" t="s">
        <v>52</v>
      </c>
      <c r="E25" s="116"/>
      <c r="F25" s="116">
        <v>29399729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O25" s="37" t="s">
        <v>270</v>
      </c>
      <c r="P25" s="42"/>
      <c r="Q25" s="118"/>
    </row>
    <row r="26" spans="1:17" s="39" customFormat="1">
      <c r="A26" s="35"/>
      <c r="B26" s="116"/>
      <c r="C26" s="35"/>
      <c r="D26" s="35"/>
      <c r="I26" s="35" t="s">
        <v>785</v>
      </c>
      <c r="J26" s="453" t="s">
        <v>786</v>
      </c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J20" sqref="J2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60" t="s">
        <v>770</v>
      </c>
      <c r="M1" s="460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44165</v>
      </c>
      <c r="O2" s="365" t="s">
        <v>47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33990</v>
      </c>
      <c r="I4" s="40"/>
      <c r="J4" s="37">
        <v>43667</v>
      </c>
      <c r="K4" s="179">
        <v>43697</v>
      </c>
      <c r="L4" s="117" t="s">
        <v>241</v>
      </c>
      <c r="M4" s="37"/>
      <c r="N4" s="130">
        <v>44165</v>
      </c>
      <c r="O4" s="35" t="s">
        <v>772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33990</v>
      </c>
      <c r="I5" s="40"/>
      <c r="J5" s="37">
        <v>43667</v>
      </c>
      <c r="K5" s="179">
        <v>43697</v>
      </c>
      <c r="L5" s="117" t="s">
        <v>241</v>
      </c>
      <c r="M5" s="37"/>
      <c r="N5" s="130">
        <v>44165</v>
      </c>
      <c r="O5" s="35" t="s">
        <v>772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33988</v>
      </c>
      <c r="I6" s="40"/>
      <c r="J6" s="37"/>
      <c r="K6" s="179"/>
      <c r="L6" s="117"/>
      <c r="M6" s="37"/>
      <c r="N6" s="130">
        <v>44145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91700</v>
      </c>
      <c r="I7" s="40"/>
      <c r="J7" s="37">
        <v>43586</v>
      </c>
      <c r="K7" s="179">
        <v>43616</v>
      </c>
      <c r="L7" s="117" t="s">
        <v>217</v>
      </c>
      <c r="M7" s="179">
        <v>44027</v>
      </c>
      <c r="N7" s="130">
        <v>44145</v>
      </c>
      <c r="O7" s="35" t="s">
        <v>776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121060</v>
      </c>
      <c r="I8" s="40"/>
      <c r="J8" s="37">
        <v>44119</v>
      </c>
      <c r="K8" s="179">
        <v>44152</v>
      </c>
      <c r="L8" s="117"/>
      <c r="M8" s="37">
        <v>44162</v>
      </c>
      <c r="N8" s="130">
        <v>44156</v>
      </c>
      <c r="O8" s="35" t="s">
        <v>772</v>
      </c>
    </row>
    <row r="9" spans="1:17">
      <c r="A9" s="212">
        <v>28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130800</v>
      </c>
      <c r="I9" s="40"/>
      <c r="J9" s="37">
        <v>43965</v>
      </c>
      <c r="K9" s="179">
        <v>44023</v>
      </c>
      <c r="L9" s="117"/>
      <c r="M9" s="37">
        <v>44061</v>
      </c>
      <c r="N9" s="130"/>
      <c r="O9" s="35" t="s">
        <v>776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44085</v>
      </c>
      <c r="B18" s="123"/>
      <c r="C18" s="35" t="s">
        <v>779</v>
      </c>
      <c r="D18" s="35" t="s">
        <v>52</v>
      </c>
      <c r="E18" s="116"/>
      <c r="F18" s="116">
        <v>12167437</v>
      </c>
      <c r="H18" s="39">
        <v>52370</v>
      </c>
      <c r="I18" s="453" t="s">
        <v>751</v>
      </c>
      <c r="J18" s="453" t="s">
        <v>753</v>
      </c>
      <c r="K18" s="35"/>
      <c r="L18" s="35"/>
      <c r="N18" s="37">
        <v>44162</v>
      </c>
      <c r="O18" s="37" t="s">
        <v>789</v>
      </c>
      <c r="P18" s="42"/>
      <c r="Q18" s="118"/>
    </row>
    <row r="19" spans="1:17" s="39" customFormat="1">
      <c r="A19" s="35">
        <v>30</v>
      </c>
      <c r="B19" s="202"/>
      <c r="C19" s="35" t="s">
        <v>779</v>
      </c>
      <c r="D19" s="35" t="s">
        <v>52</v>
      </c>
      <c r="E19" s="116"/>
      <c r="F19" s="333" t="s">
        <v>749</v>
      </c>
      <c r="G19" s="116"/>
      <c r="H19" s="39">
        <v>13670</v>
      </c>
      <c r="I19" s="35"/>
      <c r="J19" s="35"/>
      <c r="K19" s="35"/>
      <c r="L19" s="35"/>
      <c r="N19" s="37">
        <v>44165</v>
      </c>
      <c r="O19" s="37"/>
      <c r="P19" s="42"/>
      <c r="Q19" s="118"/>
    </row>
    <row r="20" spans="1:17" s="39" customFormat="1">
      <c r="A20" s="35">
        <v>25</v>
      </c>
      <c r="B20" s="123"/>
      <c r="C20" s="35" t="s">
        <v>779</v>
      </c>
      <c r="D20" s="35" t="s">
        <v>52</v>
      </c>
      <c r="E20" s="116"/>
      <c r="F20" s="116">
        <v>25883076</v>
      </c>
      <c r="G20" s="116"/>
      <c r="H20" s="39">
        <v>3130</v>
      </c>
      <c r="I20" s="453" t="s">
        <v>751</v>
      </c>
      <c r="J20" s="453" t="s">
        <v>752</v>
      </c>
      <c r="K20" s="35"/>
      <c r="L20" s="35"/>
      <c r="N20" s="37">
        <v>44158</v>
      </c>
      <c r="O20" s="37"/>
      <c r="P20" s="42"/>
      <c r="Q20" s="118"/>
    </row>
    <row r="21" spans="1:17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34000</v>
      </c>
      <c r="I21" s="453" t="s">
        <v>788</v>
      </c>
      <c r="J21" s="453" t="s">
        <v>787</v>
      </c>
      <c r="K21" s="452"/>
      <c r="L21" s="452"/>
      <c r="N21" s="452"/>
      <c r="O21" s="249"/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N22" s="35"/>
      <c r="O22" s="35"/>
      <c r="P22" s="42"/>
      <c r="Q22" s="118"/>
    </row>
    <row r="23" spans="1:17" s="39" customFormat="1">
      <c r="A23" s="37">
        <v>44154</v>
      </c>
      <c r="B23" s="123"/>
      <c r="C23" s="35" t="s">
        <v>780</v>
      </c>
      <c r="D23" s="35" t="s">
        <v>52</v>
      </c>
      <c r="E23" s="116"/>
      <c r="F23" s="116">
        <v>12398439</v>
      </c>
      <c r="H23" s="39">
        <v>18100</v>
      </c>
      <c r="I23" s="116"/>
      <c r="J23" s="116"/>
      <c r="K23" s="35"/>
      <c r="L23" s="35"/>
      <c r="N23" s="37">
        <v>44153</v>
      </c>
      <c r="O23" s="37"/>
      <c r="P23" s="42"/>
      <c r="Q23" s="118"/>
    </row>
    <row r="24" spans="1:17" s="39" customFormat="1">
      <c r="A24" s="35">
        <v>22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9460</v>
      </c>
      <c r="I24" s="35"/>
      <c r="J24" s="35"/>
      <c r="K24" s="35"/>
      <c r="L24" s="35"/>
      <c r="N24" s="37">
        <v>44153</v>
      </c>
      <c r="P24" s="42"/>
      <c r="Q24" s="118"/>
    </row>
    <row r="25" spans="1:17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29399729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O25" s="37" t="s">
        <v>270</v>
      </c>
      <c r="P25" s="42"/>
      <c r="Q25" s="118"/>
    </row>
    <row r="26" spans="1:17" s="39" customFormat="1">
      <c r="A26" s="35"/>
      <c r="B26" s="116"/>
      <c r="C26" s="35"/>
      <c r="D26" s="35"/>
      <c r="I26" s="35" t="s">
        <v>785</v>
      </c>
      <c r="J26" s="453" t="s">
        <v>786</v>
      </c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Q92"/>
  <sheetViews>
    <sheetView workbookViewId="0">
      <pane ySplit="1" topLeftCell="A2" activePane="bottomLeft" state="frozen"/>
      <selection pane="bottomLeft" activeCell="H20" sqref="H2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9" width="18.42578125" style="35" customWidth="1"/>
    <col min="10" max="11" width="9" style="35" bestFit="1" customWidth="1"/>
    <col min="12" max="13" width="9" style="35" customWidth="1"/>
    <col min="14" max="14" width="9.28515625" style="35" bestFit="1" customWidth="1"/>
    <col min="15" max="15" width="21.42578125" style="35" customWidth="1"/>
    <col min="16" max="16" width="23.42578125" style="42" bestFit="1" customWidth="1"/>
    <col min="17" max="17" width="9.85546875" style="118" customWidth="1"/>
    <col min="18" max="16384" width="11.42578125" style="42"/>
  </cols>
  <sheetData>
    <row r="1" spans="1:17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66" t="s">
        <v>63</v>
      </c>
      <c r="J1" s="522" t="s">
        <v>139</v>
      </c>
      <c r="K1" s="522"/>
      <c r="L1" s="461" t="s">
        <v>770</v>
      </c>
      <c r="M1" s="461" t="s">
        <v>97</v>
      </c>
      <c r="N1" s="67" t="s">
        <v>134</v>
      </c>
      <c r="O1" s="64" t="s">
        <v>59</v>
      </c>
      <c r="Q1" s="115"/>
    </row>
    <row r="2" spans="1:17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367"/>
      <c r="I2" s="368" t="s">
        <v>199</v>
      </c>
      <c r="J2" s="365"/>
      <c r="K2" s="368"/>
      <c r="L2" s="439"/>
      <c r="M2" s="441" t="s">
        <v>145</v>
      </c>
      <c r="N2" s="377">
        <v>44194</v>
      </c>
      <c r="O2" s="365" t="s">
        <v>772</v>
      </c>
    </row>
    <row r="3" spans="1:17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39">
        <v>27930</v>
      </c>
      <c r="I3" s="40"/>
      <c r="J3" s="37"/>
      <c r="K3" s="179"/>
      <c r="L3" s="117"/>
      <c r="M3" s="37"/>
      <c r="N3" s="130"/>
    </row>
    <row r="4" spans="1:17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39">
        <v>33990</v>
      </c>
      <c r="I4" s="40"/>
      <c r="J4" s="37">
        <v>43667</v>
      </c>
      <c r="K4" s="179">
        <v>43697</v>
      </c>
      <c r="L4" s="117" t="s">
        <v>241</v>
      </c>
      <c r="M4" s="37"/>
      <c r="N4" s="130">
        <v>44194</v>
      </c>
      <c r="O4" s="35" t="s">
        <v>772</v>
      </c>
    </row>
    <row r="5" spans="1:17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39">
        <v>33990</v>
      </c>
      <c r="I5" s="40"/>
      <c r="J5" s="37">
        <v>43667</v>
      </c>
      <c r="K5" s="179">
        <v>43697</v>
      </c>
      <c r="L5" s="117" t="s">
        <v>241</v>
      </c>
      <c r="M5" s="37"/>
      <c r="N5" s="130">
        <v>44194</v>
      </c>
      <c r="O5" s="35" t="s">
        <v>772</v>
      </c>
    </row>
    <row r="6" spans="1:17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39">
        <v>33988</v>
      </c>
      <c r="I6" s="40"/>
      <c r="J6" s="37"/>
      <c r="K6" s="179"/>
      <c r="L6" s="117"/>
      <c r="M6" s="37"/>
      <c r="N6" s="130">
        <v>44176</v>
      </c>
      <c r="O6" s="35" t="s">
        <v>772</v>
      </c>
    </row>
    <row r="7" spans="1:17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39">
        <v>91700</v>
      </c>
      <c r="I7" s="40"/>
      <c r="J7" s="37">
        <v>43586</v>
      </c>
      <c r="K7" s="179">
        <v>43616</v>
      </c>
      <c r="L7" s="117" t="s">
        <v>217</v>
      </c>
      <c r="M7" s="179">
        <v>44027</v>
      </c>
      <c r="N7" s="130">
        <v>44176</v>
      </c>
      <c r="O7" s="35" t="s">
        <v>772</v>
      </c>
    </row>
    <row r="8" spans="1:17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39">
        <v>121060</v>
      </c>
      <c r="I8" s="40"/>
      <c r="J8" s="37">
        <v>44119</v>
      </c>
      <c r="K8" s="179">
        <v>44152</v>
      </c>
      <c r="L8" s="117"/>
      <c r="M8" s="37">
        <v>44162</v>
      </c>
      <c r="N8" s="130">
        <v>44189</v>
      </c>
      <c r="O8" s="35" t="s">
        <v>772</v>
      </c>
    </row>
    <row r="9" spans="1:17">
      <c r="A9" s="212">
        <v>14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39">
        <v>122550</v>
      </c>
      <c r="I9" s="40"/>
      <c r="J9" s="37">
        <v>44084</v>
      </c>
      <c r="K9" s="179">
        <v>44144</v>
      </c>
      <c r="L9" s="117"/>
      <c r="M9" s="37">
        <v>44180</v>
      </c>
      <c r="N9" s="130">
        <v>44176</v>
      </c>
      <c r="O9" s="35" t="s">
        <v>772</v>
      </c>
    </row>
    <row r="10" spans="1:17">
      <c r="D10" s="116"/>
      <c r="E10" s="116"/>
      <c r="F10" s="116"/>
      <c r="G10" s="116"/>
      <c r="I10" s="140"/>
      <c r="K10" s="140"/>
      <c r="L10" s="140"/>
      <c r="M10" s="140"/>
      <c r="N10" s="411"/>
    </row>
    <row r="11" spans="1:17">
      <c r="E11" s="116"/>
      <c r="F11" s="116"/>
      <c r="G11" s="116"/>
      <c r="I11" s="140"/>
      <c r="N11" s="249"/>
    </row>
    <row r="12" spans="1:17">
      <c r="E12" s="116"/>
      <c r="F12" s="116"/>
      <c r="G12" s="116"/>
      <c r="I12" s="140"/>
      <c r="N12" s="249"/>
    </row>
    <row r="13" spans="1:17">
      <c r="C13" s="35" t="s">
        <v>370</v>
      </c>
      <c r="E13" s="116" t="s">
        <v>374</v>
      </c>
      <c r="F13" s="116"/>
      <c r="G13" s="116"/>
    </row>
    <row r="14" spans="1:17">
      <c r="D14" s="35" t="s">
        <v>691</v>
      </c>
      <c r="E14" s="116">
        <v>111811030</v>
      </c>
      <c r="F14" s="116"/>
      <c r="G14" s="116"/>
    </row>
    <row r="15" spans="1:17">
      <c r="E15" s="116"/>
      <c r="F15" s="116"/>
      <c r="G15" s="116"/>
    </row>
    <row r="16" spans="1:17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35"/>
      <c r="P16" s="42"/>
      <c r="Q16" s="118"/>
    </row>
    <row r="17" spans="1:17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35"/>
      <c r="P17" s="42"/>
      <c r="Q17" s="118"/>
    </row>
    <row r="18" spans="1:17" s="39" customFormat="1">
      <c r="A18" s="37">
        <v>44085</v>
      </c>
      <c r="B18" s="183"/>
      <c r="C18" s="35" t="s">
        <v>779</v>
      </c>
      <c r="D18" s="35" t="s">
        <v>52</v>
      </c>
      <c r="E18" s="116"/>
      <c r="F18" s="116">
        <v>12167437</v>
      </c>
      <c r="H18" s="39">
        <v>52370</v>
      </c>
      <c r="I18" s="453" t="s">
        <v>751</v>
      </c>
      <c r="J18" s="453" t="s">
        <v>753</v>
      </c>
      <c r="K18" s="35"/>
      <c r="L18" s="35"/>
      <c r="N18" s="37"/>
      <c r="O18" s="37"/>
      <c r="P18" s="42"/>
      <c r="Q18" s="118"/>
    </row>
    <row r="19" spans="1:17" s="39" customFormat="1">
      <c r="A19" s="35">
        <v>30</v>
      </c>
      <c r="B19" s="116"/>
      <c r="C19" s="35" t="s">
        <v>779</v>
      </c>
      <c r="D19" s="35" t="s">
        <v>52</v>
      </c>
      <c r="E19" s="116"/>
      <c r="F19" s="333" t="s">
        <v>749</v>
      </c>
      <c r="G19" s="116"/>
      <c r="H19" s="39">
        <v>13670</v>
      </c>
      <c r="I19" s="35"/>
      <c r="J19" s="35"/>
      <c r="K19" s="35"/>
      <c r="L19" s="35"/>
      <c r="N19" s="37"/>
      <c r="O19" s="37"/>
      <c r="P19" s="42"/>
      <c r="Q19" s="118"/>
    </row>
    <row r="20" spans="1:17" s="39" customFormat="1">
      <c r="A20" s="35">
        <v>23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39">
        <v>4930</v>
      </c>
      <c r="I20" s="453" t="s">
        <v>751</v>
      </c>
      <c r="J20" s="453" t="s">
        <v>752</v>
      </c>
      <c r="K20" s="35"/>
      <c r="L20" s="35"/>
      <c r="N20" s="37"/>
      <c r="O20" s="249" t="s">
        <v>790</v>
      </c>
      <c r="P20" s="42"/>
      <c r="Q20" s="118"/>
    </row>
    <row r="21" spans="1:17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39">
        <v>34000</v>
      </c>
      <c r="I21" s="453" t="s">
        <v>791</v>
      </c>
      <c r="J21" s="453" t="s">
        <v>787</v>
      </c>
      <c r="K21" s="452"/>
      <c r="L21" s="452"/>
      <c r="N21" s="452">
        <v>44193</v>
      </c>
      <c r="O21" s="249" t="s">
        <v>790</v>
      </c>
    </row>
    <row r="22" spans="1:17" s="39" customFormat="1">
      <c r="A22" s="35"/>
      <c r="B22" s="116"/>
      <c r="C22" s="35"/>
      <c r="D22" s="35"/>
      <c r="E22" s="116"/>
      <c r="F22" s="116"/>
      <c r="G22" s="116"/>
      <c r="I22" s="414"/>
      <c r="J22" s="35"/>
      <c r="K22" s="35"/>
      <c r="L22" s="35"/>
      <c r="N22" s="35"/>
      <c r="O22" s="35"/>
      <c r="P22" s="42"/>
      <c r="Q22" s="118"/>
    </row>
    <row r="23" spans="1:17" s="39" customFormat="1">
      <c r="A23" s="37">
        <v>44154</v>
      </c>
      <c r="B23" s="183"/>
      <c r="C23" s="35" t="s">
        <v>780</v>
      </c>
      <c r="D23" s="35" t="s">
        <v>52</v>
      </c>
      <c r="E23" s="116"/>
      <c r="F23" s="116">
        <v>12398439</v>
      </c>
      <c r="H23" s="39">
        <v>18100</v>
      </c>
      <c r="I23" s="116"/>
      <c r="J23" s="116"/>
      <c r="K23" s="35"/>
      <c r="L23" s="35"/>
      <c r="N23" s="37"/>
      <c r="O23" s="37"/>
      <c r="P23" s="42"/>
      <c r="Q23" s="118"/>
    </row>
    <row r="24" spans="1:17" s="39" customFormat="1">
      <c r="A24" s="35">
        <v>22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39">
        <v>9460</v>
      </c>
      <c r="I24" s="35"/>
      <c r="J24" s="35"/>
      <c r="K24" s="35"/>
      <c r="L24" s="35"/>
      <c r="N24" s="37">
        <v>44186</v>
      </c>
      <c r="O24" s="39" t="s">
        <v>772</v>
      </c>
      <c r="P24" s="42"/>
      <c r="Q24" s="118"/>
    </row>
    <row r="25" spans="1:17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39">
        <v>0</v>
      </c>
      <c r="I25" s="453" t="s">
        <v>783</v>
      </c>
      <c r="J25" s="453" t="s">
        <v>784</v>
      </c>
      <c r="K25" s="35"/>
      <c r="L25" s="35" t="s">
        <v>80</v>
      </c>
      <c r="M25" s="35">
        <v>3078121</v>
      </c>
      <c r="O25" s="37" t="s">
        <v>270</v>
      </c>
      <c r="P25" s="42"/>
      <c r="Q25" s="118"/>
    </row>
    <row r="26" spans="1:17" s="39" customFormat="1">
      <c r="A26" s="35"/>
      <c r="B26" s="116"/>
      <c r="C26" s="35"/>
      <c r="D26" s="35"/>
      <c r="I26" s="35" t="s">
        <v>785</v>
      </c>
      <c r="J26" s="453" t="s">
        <v>786</v>
      </c>
      <c r="K26" s="35"/>
      <c r="L26" s="35"/>
      <c r="M26" s="35"/>
      <c r="N26" s="35"/>
      <c r="O26" s="35"/>
      <c r="P26" s="42"/>
      <c r="Q26" s="118"/>
    </row>
    <row r="27" spans="1:17" s="39" customFormat="1">
      <c r="A27" s="35"/>
      <c r="B27" s="116"/>
      <c r="C27" s="35"/>
      <c r="D27" s="35"/>
      <c r="E27" s="116"/>
      <c r="I27" s="35"/>
      <c r="J27" s="35"/>
      <c r="K27" s="35"/>
      <c r="L27" s="35"/>
      <c r="M27" s="35"/>
      <c r="N27" s="35"/>
      <c r="O27" s="35"/>
      <c r="P27" s="42"/>
      <c r="Q27" s="118"/>
    </row>
    <row r="28" spans="1:17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35"/>
      <c r="P28" s="42"/>
      <c r="Q28" s="118"/>
    </row>
    <row r="29" spans="1:17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35"/>
      <c r="P29" s="42"/>
      <c r="Q29" s="118"/>
    </row>
    <row r="30" spans="1:17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35"/>
      <c r="P30" s="42"/>
      <c r="Q30" s="118"/>
    </row>
    <row r="31" spans="1:17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35"/>
      <c r="P31" s="42"/>
      <c r="Q31" s="118"/>
    </row>
    <row r="32" spans="1:17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35"/>
      <c r="P32" s="42"/>
      <c r="Q32" s="118"/>
    </row>
    <row r="33" spans="1:17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35"/>
      <c r="P33" s="42"/>
      <c r="Q33" s="118"/>
    </row>
    <row r="34" spans="1:17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35"/>
      <c r="P34" s="42"/>
      <c r="Q34" s="118"/>
    </row>
    <row r="35" spans="1:17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35"/>
      <c r="P35" s="42"/>
      <c r="Q35" s="118"/>
    </row>
    <row r="36" spans="1:17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35"/>
      <c r="P36" s="42"/>
      <c r="Q36" s="118"/>
    </row>
    <row r="37" spans="1:17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35"/>
      <c r="P37" s="42"/>
      <c r="Q37" s="118"/>
    </row>
    <row r="38" spans="1:17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35"/>
      <c r="P38" s="42"/>
      <c r="Q38" s="118"/>
    </row>
    <row r="39" spans="1:17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35"/>
      <c r="P39" s="42"/>
      <c r="Q39" s="118"/>
    </row>
    <row r="40" spans="1:17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35"/>
      <c r="P40" s="42"/>
      <c r="Q40" s="118"/>
    </row>
    <row r="41" spans="1:17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35"/>
      <c r="P41" s="42"/>
      <c r="Q41" s="118"/>
    </row>
    <row r="42" spans="1:17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35"/>
      <c r="P42" s="42"/>
      <c r="Q42" s="118"/>
    </row>
    <row r="43" spans="1:17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35"/>
      <c r="P43" s="42"/>
      <c r="Q43" s="118"/>
    </row>
    <row r="44" spans="1:17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35"/>
      <c r="P44" s="42"/>
      <c r="Q44" s="118"/>
    </row>
    <row r="45" spans="1:17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35"/>
      <c r="P45" s="42"/>
      <c r="Q45" s="118"/>
    </row>
    <row r="46" spans="1:17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35"/>
      <c r="P46" s="42"/>
      <c r="Q46" s="118"/>
    </row>
    <row r="47" spans="1:17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35"/>
      <c r="P47" s="42"/>
      <c r="Q47" s="118"/>
    </row>
    <row r="48" spans="1:17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35"/>
      <c r="P48" s="42"/>
      <c r="Q48" s="118"/>
    </row>
    <row r="49" spans="1:17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35"/>
      <c r="P49" s="42"/>
      <c r="Q49" s="118"/>
    </row>
    <row r="50" spans="1:17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35"/>
      <c r="P50" s="42"/>
      <c r="Q50" s="118"/>
    </row>
    <row r="51" spans="1:17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35"/>
      <c r="P51" s="42"/>
      <c r="Q51" s="118"/>
    </row>
    <row r="52" spans="1:17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35"/>
      <c r="P52" s="42"/>
      <c r="Q52" s="118"/>
    </row>
    <row r="53" spans="1:17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35"/>
      <c r="P53" s="42"/>
      <c r="Q53" s="118"/>
    </row>
    <row r="54" spans="1:17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35"/>
      <c r="P54" s="42"/>
      <c r="Q54" s="118"/>
    </row>
    <row r="55" spans="1:17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35"/>
      <c r="P55" s="42"/>
      <c r="Q55" s="118"/>
    </row>
    <row r="56" spans="1:17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35"/>
      <c r="P56" s="42"/>
      <c r="Q56" s="118"/>
    </row>
    <row r="57" spans="1:17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35"/>
      <c r="P57" s="42"/>
      <c r="Q57" s="118"/>
    </row>
    <row r="58" spans="1:17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35"/>
      <c r="P58" s="42"/>
      <c r="Q58" s="118"/>
    </row>
    <row r="59" spans="1:17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35"/>
      <c r="P59" s="42"/>
      <c r="Q59" s="118"/>
    </row>
    <row r="60" spans="1:17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35"/>
      <c r="P60" s="42"/>
      <c r="Q60" s="118"/>
    </row>
    <row r="61" spans="1:17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35"/>
      <c r="P61" s="42"/>
      <c r="Q61" s="118"/>
    </row>
    <row r="62" spans="1:17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35"/>
      <c r="P62" s="42"/>
      <c r="Q62" s="118"/>
    </row>
    <row r="63" spans="1:17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35"/>
      <c r="P63" s="42"/>
      <c r="Q63" s="118"/>
    </row>
    <row r="64" spans="1:17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35"/>
      <c r="P64" s="42"/>
      <c r="Q64" s="118"/>
    </row>
    <row r="65" spans="1:17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35"/>
      <c r="P65" s="42"/>
      <c r="Q65" s="118"/>
    </row>
    <row r="66" spans="1:17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35"/>
      <c r="P66" s="42"/>
      <c r="Q66" s="118"/>
    </row>
    <row r="67" spans="1:17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35"/>
      <c r="P67" s="42"/>
      <c r="Q67" s="118"/>
    </row>
    <row r="68" spans="1:17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35"/>
      <c r="P68" s="42"/>
      <c r="Q68" s="118"/>
    </row>
    <row r="69" spans="1:17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35"/>
      <c r="P69" s="42"/>
      <c r="Q69" s="118"/>
    </row>
    <row r="70" spans="1:17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35"/>
      <c r="P70" s="42"/>
      <c r="Q70" s="118"/>
    </row>
    <row r="71" spans="1:17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35"/>
      <c r="P71" s="42"/>
      <c r="Q71" s="118"/>
    </row>
    <row r="72" spans="1:17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35"/>
      <c r="P72" s="42"/>
      <c r="Q72" s="118"/>
    </row>
    <row r="73" spans="1:17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35"/>
      <c r="P73" s="42"/>
      <c r="Q73" s="118"/>
    </row>
    <row r="74" spans="1:17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35"/>
      <c r="P74" s="42"/>
      <c r="Q74" s="118"/>
    </row>
    <row r="75" spans="1:17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35"/>
      <c r="P75" s="42"/>
      <c r="Q75" s="118"/>
    </row>
    <row r="76" spans="1:17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35"/>
      <c r="P76" s="42"/>
      <c r="Q76" s="118"/>
    </row>
    <row r="77" spans="1:17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35"/>
      <c r="P77" s="42"/>
      <c r="Q77" s="118"/>
    </row>
    <row r="78" spans="1:17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35"/>
      <c r="P78" s="42"/>
      <c r="Q78" s="118"/>
    </row>
    <row r="79" spans="1:17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35"/>
      <c r="P79" s="42"/>
      <c r="Q79" s="118"/>
    </row>
    <row r="80" spans="1:17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35"/>
      <c r="P80" s="42"/>
      <c r="Q80" s="118"/>
    </row>
    <row r="81" spans="1:17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35"/>
      <c r="P81" s="42"/>
      <c r="Q81" s="118"/>
    </row>
    <row r="82" spans="1:17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35"/>
      <c r="P82" s="42"/>
      <c r="Q82" s="118"/>
    </row>
    <row r="83" spans="1:17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35"/>
      <c r="P83" s="42"/>
      <c r="Q83" s="118"/>
    </row>
    <row r="84" spans="1:17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35"/>
      <c r="P84" s="42"/>
      <c r="Q84" s="118"/>
    </row>
    <row r="85" spans="1:17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35"/>
      <c r="P85" s="42"/>
      <c r="Q85" s="118"/>
    </row>
    <row r="86" spans="1:17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35"/>
      <c r="P86" s="42"/>
      <c r="Q86" s="118"/>
    </row>
    <row r="87" spans="1:17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35"/>
      <c r="P87" s="42"/>
      <c r="Q87" s="118"/>
    </row>
    <row r="88" spans="1:17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35"/>
      <c r="P88" s="42"/>
      <c r="Q88" s="118"/>
    </row>
    <row r="89" spans="1:17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35"/>
      <c r="P89" s="42"/>
      <c r="Q89" s="118"/>
    </row>
    <row r="90" spans="1:17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35"/>
      <c r="P90" s="42"/>
      <c r="Q90" s="118"/>
    </row>
    <row r="91" spans="1:17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35"/>
      <c r="P91" s="42"/>
      <c r="Q91" s="118"/>
    </row>
    <row r="92" spans="1:17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35"/>
      <c r="P92" s="42"/>
      <c r="Q92" s="118"/>
    </row>
  </sheetData>
  <mergeCells count="1">
    <mergeCell ref="J1:K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22" sqref="M2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62" t="s">
        <v>770</v>
      </c>
      <c r="L1" s="462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44225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241</v>
      </c>
      <c r="L4" s="37"/>
      <c r="M4" s="130">
        <v>44225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33929</v>
      </c>
      <c r="I5" s="37">
        <v>43667</v>
      </c>
      <c r="J5" s="179">
        <v>43697</v>
      </c>
      <c r="K5" s="117" t="s">
        <v>241</v>
      </c>
      <c r="L5" s="37"/>
      <c r="M5" s="130">
        <v>44225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48460</v>
      </c>
      <c r="I6" s="37"/>
      <c r="J6" s="179"/>
      <c r="K6" s="117"/>
      <c r="L6" s="37"/>
      <c r="M6" s="130">
        <v>44208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44208</v>
      </c>
      <c r="N7" s="35" t="s">
        <v>772</v>
      </c>
    </row>
    <row r="8" spans="1:16">
      <c r="A8" s="212">
        <v>29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105390</v>
      </c>
      <c r="I8" s="37">
        <v>44181</v>
      </c>
      <c r="J8" s="179">
        <v>44214</v>
      </c>
      <c r="K8" s="117"/>
      <c r="L8" s="37">
        <v>44225</v>
      </c>
      <c r="M8" s="130">
        <v>44222</v>
      </c>
      <c r="N8" s="35" t="s">
        <v>772</v>
      </c>
    </row>
    <row r="9" spans="1:16">
      <c r="A9" s="212">
        <v>14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122550</v>
      </c>
      <c r="I9" s="37">
        <v>44084</v>
      </c>
      <c r="J9" s="179">
        <v>44144</v>
      </c>
      <c r="K9" s="117"/>
      <c r="L9" s="37">
        <v>44180</v>
      </c>
      <c r="M9" s="130">
        <v>44176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44209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57820</v>
      </c>
      <c r="I18" s="39">
        <v>44112</v>
      </c>
      <c r="J18" s="179">
        <v>44170</v>
      </c>
      <c r="K18" s="35"/>
      <c r="M18" s="37">
        <v>44201</v>
      </c>
      <c r="N18" s="249" t="s">
        <v>790</v>
      </c>
      <c r="O18" s="453" t="s">
        <v>751</v>
      </c>
      <c r="P18" s="453" t="s">
        <v>753</v>
      </c>
    </row>
    <row r="19" spans="1:18" s="39" customFormat="1">
      <c r="A19" s="37">
        <v>44204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464">
        <v>5010</v>
      </c>
      <c r="I19" s="39">
        <v>44160</v>
      </c>
      <c r="J19" s="179">
        <v>44188</v>
      </c>
      <c r="K19" s="35"/>
      <c r="M19" s="37">
        <v>44201</v>
      </c>
      <c r="N19" s="249" t="s">
        <v>790</v>
      </c>
      <c r="O19" s="35"/>
      <c r="P19" s="35"/>
    </row>
    <row r="20" spans="1:18" s="39" customFormat="1">
      <c r="A20" s="37">
        <v>44217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3120</v>
      </c>
      <c r="I20" s="253">
        <v>44167</v>
      </c>
      <c r="J20" s="179">
        <v>44200</v>
      </c>
      <c r="K20" s="35"/>
      <c r="M20" s="37">
        <v>44209</v>
      </c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44226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44216</v>
      </c>
      <c r="B23" s="123"/>
      <c r="C23" s="35" t="s">
        <v>780</v>
      </c>
      <c r="D23" s="35" t="s">
        <v>52</v>
      </c>
      <c r="E23" s="116"/>
      <c r="F23" s="116">
        <v>12398439</v>
      </c>
      <c r="H23" s="464">
        <v>18310</v>
      </c>
      <c r="I23" s="452">
        <v>44120</v>
      </c>
      <c r="J23" s="179">
        <v>44179</v>
      </c>
      <c r="K23" s="35"/>
      <c r="M23" s="37">
        <v>44208</v>
      </c>
      <c r="N23" s="37" t="s">
        <v>792</v>
      </c>
      <c r="O23" s="116"/>
      <c r="P23" s="116"/>
    </row>
    <row r="24" spans="1:18" s="39" customFormat="1">
      <c r="A24" s="35">
        <v>22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9260</v>
      </c>
      <c r="J24" s="40"/>
      <c r="K24" s="35"/>
      <c r="M24" s="37">
        <v>44215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B25" sqref="B2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65" t="s">
        <v>770</v>
      </c>
      <c r="L1" s="465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44253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241</v>
      </c>
      <c r="L4" s="37"/>
      <c r="M4" s="130">
        <v>44253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33929</v>
      </c>
      <c r="I5" s="37">
        <v>43667</v>
      </c>
      <c r="J5" s="179">
        <v>43697</v>
      </c>
      <c r="K5" s="117" t="s">
        <v>241</v>
      </c>
      <c r="L5" s="37"/>
      <c r="M5" s="130">
        <v>44253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43989</v>
      </c>
      <c r="I6" s="37"/>
      <c r="J6" s="179"/>
      <c r="K6" s="117"/>
      <c r="L6" s="37"/>
      <c r="M6" s="130">
        <v>44238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44238</v>
      </c>
      <c r="N7" s="35" t="s">
        <v>772</v>
      </c>
    </row>
    <row r="8" spans="1:16">
      <c r="A8" s="212">
        <v>29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105390</v>
      </c>
      <c r="I8" s="37">
        <v>44181</v>
      </c>
      <c r="J8" s="179">
        <v>44214</v>
      </c>
      <c r="K8" s="117"/>
      <c r="L8" s="37">
        <v>44225</v>
      </c>
      <c r="M8" s="130">
        <v>44251</v>
      </c>
      <c r="N8" s="35" t="s">
        <v>772</v>
      </c>
    </row>
    <row r="9" spans="1:16">
      <c r="A9" s="212">
        <v>22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107682</v>
      </c>
      <c r="I9" s="37">
        <v>44145</v>
      </c>
      <c r="J9" s="179">
        <v>44203</v>
      </c>
      <c r="K9" s="117"/>
      <c r="L9" s="37">
        <v>44249</v>
      </c>
      <c r="M9" s="130">
        <v>44245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44209</v>
      </c>
      <c r="B18" s="183"/>
      <c r="C18" s="35" t="s">
        <v>779</v>
      </c>
      <c r="D18" s="35" t="s">
        <v>52</v>
      </c>
      <c r="E18" s="116"/>
      <c r="F18" s="116">
        <v>12167437</v>
      </c>
      <c r="H18" s="464">
        <v>57820</v>
      </c>
      <c r="I18" s="39">
        <v>44112</v>
      </c>
      <c r="J18" s="179">
        <v>44170</v>
      </c>
      <c r="K18" s="35"/>
      <c r="M18" s="37"/>
      <c r="N18" s="249" t="s">
        <v>790</v>
      </c>
      <c r="O18" s="453" t="s">
        <v>751</v>
      </c>
      <c r="P18" s="453" t="s">
        <v>753</v>
      </c>
    </row>
    <row r="19" spans="1:18" s="39" customFormat="1">
      <c r="A19" s="37">
        <v>44235</v>
      </c>
      <c r="B19" s="123"/>
      <c r="C19" s="35" t="s">
        <v>779</v>
      </c>
      <c r="D19" s="35" t="s">
        <v>52</v>
      </c>
      <c r="E19" s="116"/>
      <c r="F19" s="333" t="s">
        <v>749</v>
      </c>
      <c r="G19" s="116"/>
      <c r="H19" s="466">
        <v>0</v>
      </c>
      <c r="I19" s="39">
        <v>44160</v>
      </c>
      <c r="J19" s="179">
        <v>44188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44217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3120</v>
      </c>
      <c r="I20" s="253">
        <v>44167</v>
      </c>
      <c r="J20" s="179">
        <v>44200</v>
      </c>
      <c r="K20" s="35"/>
      <c r="M20" s="37">
        <v>44239</v>
      </c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/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44216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18310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5">
        <v>18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8170</v>
      </c>
      <c r="I24" s="452">
        <v>44209</v>
      </c>
      <c r="J24" s="179">
        <v>44236</v>
      </c>
      <c r="K24" s="35"/>
      <c r="M24" s="37">
        <v>44243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19" sqref="M1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67" t="s">
        <v>770</v>
      </c>
      <c r="L1" s="467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44286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241</v>
      </c>
      <c r="L4" s="37"/>
      <c r="M4" s="130">
        <v>44286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241</v>
      </c>
      <c r="L5" s="37"/>
      <c r="M5" s="130">
        <v>44286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53425</v>
      </c>
      <c r="I6" s="37"/>
      <c r="J6" s="179"/>
      <c r="K6" s="117"/>
      <c r="L6" s="37"/>
      <c r="M6" s="130">
        <v>44270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44270</v>
      </c>
      <c r="N7" s="35" t="s">
        <v>772</v>
      </c>
    </row>
    <row r="8" spans="1:16">
      <c r="A8" s="212">
        <v>29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189900</v>
      </c>
      <c r="I8" s="37">
        <v>44181</v>
      </c>
      <c r="J8" s="179">
        <v>44214</v>
      </c>
      <c r="K8" s="117"/>
      <c r="L8" s="37">
        <v>44225</v>
      </c>
      <c r="M8" s="130">
        <v>44278</v>
      </c>
      <c r="N8" s="35" t="s">
        <v>772</v>
      </c>
    </row>
    <row r="9" spans="1:16">
      <c r="A9" s="212">
        <v>22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107682</v>
      </c>
      <c r="I9" s="37">
        <v>44145</v>
      </c>
      <c r="J9" s="179">
        <v>44203</v>
      </c>
      <c r="K9" s="117"/>
      <c r="L9" s="37">
        <v>44249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44264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51682</v>
      </c>
      <c r="I18" s="253">
        <v>44171</v>
      </c>
      <c r="J18" s="179">
        <v>44229</v>
      </c>
      <c r="K18" s="35"/>
      <c r="M18" s="37">
        <v>44259</v>
      </c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44259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6">
        <v>0</v>
      </c>
      <c r="I19" s="253">
        <v>44221</v>
      </c>
      <c r="J19" s="179">
        <v>44250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44280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4960</v>
      </c>
      <c r="I20" s="253">
        <v>44229</v>
      </c>
      <c r="J20" s="179">
        <v>44257</v>
      </c>
      <c r="K20" s="35"/>
      <c r="M20" s="37">
        <v>44271</v>
      </c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44286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44271</v>
      </c>
      <c r="B23" s="123"/>
      <c r="C23" s="35" t="s">
        <v>780</v>
      </c>
      <c r="D23" s="35" t="s">
        <v>52</v>
      </c>
      <c r="E23" s="116"/>
      <c r="F23" s="116">
        <v>12398439</v>
      </c>
      <c r="H23" s="464">
        <v>17593</v>
      </c>
      <c r="I23" s="452">
        <v>44120</v>
      </c>
      <c r="J23" s="179">
        <v>44179</v>
      </c>
      <c r="K23" s="35"/>
      <c r="M23" s="37">
        <v>44270</v>
      </c>
      <c r="N23" s="37" t="s">
        <v>792</v>
      </c>
      <c r="O23" s="116"/>
      <c r="P23" s="116"/>
    </row>
    <row r="24" spans="1:18" s="39" customFormat="1">
      <c r="A24" s="35">
        <v>23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8030</v>
      </c>
      <c r="I24" s="452">
        <v>44209</v>
      </c>
      <c r="J24" s="179">
        <v>44236</v>
      </c>
      <c r="K24" s="35"/>
      <c r="M24" s="37">
        <v>44270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E39" sqref="E3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68" t="s">
        <v>770</v>
      </c>
      <c r="L1" s="468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44315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44315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44315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53425</v>
      </c>
      <c r="I6" s="37"/>
      <c r="J6" s="179"/>
      <c r="K6" s="117"/>
      <c r="L6" s="37"/>
      <c r="M6" s="130">
        <v>44295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44295</v>
      </c>
      <c r="N7" s="35" t="s">
        <v>772</v>
      </c>
    </row>
    <row r="8" spans="1:16">
      <c r="A8" s="212">
        <v>29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161120</v>
      </c>
      <c r="I8" s="37">
        <v>44271</v>
      </c>
      <c r="J8" s="179">
        <v>44302</v>
      </c>
      <c r="K8" s="117"/>
      <c r="L8" s="37">
        <v>44314</v>
      </c>
      <c r="M8" s="130">
        <v>44313</v>
      </c>
      <c r="N8" s="35" t="s">
        <v>772</v>
      </c>
    </row>
    <row r="9" spans="1:16">
      <c r="A9" s="212">
        <v>14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128752</v>
      </c>
      <c r="I9" s="37">
        <v>44204</v>
      </c>
      <c r="J9" s="179">
        <v>44263</v>
      </c>
      <c r="K9" s="117"/>
      <c r="L9" s="37">
        <v>44300</v>
      </c>
      <c r="M9" s="130">
        <v>44295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44264</v>
      </c>
      <c r="B18" s="183"/>
      <c r="C18" s="35" t="s">
        <v>779</v>
      </c>
      <c r="D18" s="35" t="s">
        <v>52</v>
      </c>
      <c r="E18" s="116"/>
      <c r="F18" s="116">
        <v>12167437</v>
      </c>
      <c r="H18" s="464">
        <v>51682</v>
      </c>
      <c r="I18" s="253">
        <v>44171</v>
      </c>
      <c r="J18" s="179">
        <v>44229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44294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32070</v>
      </c>
      <c r="I19" s="253">
        <v>44250</v>
      </c>
      <c r="J19" s="179">
        <v>44280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44306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4960</v>
      </c>
      <c r="I20" s="253">
        <v>44229</v>
      </c>
      <c r="J20" s="179">
        <v>44257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/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44271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17593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44308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3400</v>
      </c>
      <c r="I24" s="452">
        <v>44265</v>
      </c>
      <c r="J24" s="179">
        <v>44298</v>
      </c>
      <c r="K24" s="35"/>
      <c r="M24" s="37"/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B20" sqref="B2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0" t="s">
        <v>770</v>
      </c>
      <c r="L1" s="470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44347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44347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44347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49901</v>
      </c>
      <c r="I6" s="37"/>
      <c r="J6" s="179"/>
      <c r="K6" s="117"/>
      <c r="L6" s="37"/>
      <c r="M6" s="130">
        <v>44329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44329</v>
      </c>
      <c r="N7" s="35" t="s">
        <v>772</v>
      </c>
    </row>
    <row r="8" spans="1:16">
      <c r="A8" s="212">
        <v>29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161120</v>
      </c>
      <c r="I8" s="37">
        <v>44271</v>
      </c>
      <c r="J8" s="179">
        <v>44302</v>
      </c>
      <c r="K8" s="117"/>
      <c r="L8" s="37">
        <v>44314</v>
      </c>
      <c r="M8" s="130">
        <v>44342</v>
      </c>
      <c r="N8" s="35" t="s">
        <v>772</v>
      </c>
    </row>
    <row r="9" spans="1:16">
      <c r="A9" s="212">
        <v>14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128752</v>
      </c>
      <c r="I9" s="37">
        <v>44204</v>
      </c>
      <c r="J9" s="179">
        <v>44263</v>
      </c>
      <c r="K9" s="117"/>
      <c r="L9" s="37">
        <v>44300</v>
      </c>
      <c r="M9" s="130">
        <v>44295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44327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182602</v>
      </c>
      <c r="I18" s="253">
        <v>44230</v>
      </c>
      <c r="J18" s="179">
        <v>44291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44322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51530</v>
      </c>
      <c r="I19" s="253">
        <v>44280</v>
      </c>
      <c r="J19" s="179">
        <v>44312</v>
      </c>
      <c r="K19" s="35"/>
      <c r="M19" s="37">
        <v>44322</v>
      </c>
      <c r="N19" s="249" t="s">
        <v>790</v>
      </c>
      <c r="O19" s="35"/>
      <c r="P19" s="35"/>
    </row>
    <row r="20" spans="1:18" s="39" customFormat="1">
      <c r="A20" s="37">
        <v>44337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80590</v>
      </c>
      <c r="I20" s="253">
        <v>44229</v>
      </c>
      <c r="J20" s="179">
        <v>44257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/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44335</v>
      </c>
      <c r="B23" s="123"/>
      <c r="C23" s="35" t="s">
        <v>780</v>
      </c>
      <c r="D23" s="35" t="s">
        <v>52</v>
      </c>
      <c r="E23" s="116"/>
      <c r="F23" s="116">
        <v>12398439</v>
      </c>
      <c r="H23" s="464">
        <v>19649</v>
      </c>
      <c r="I23" s="452">
        <v>44120</v>
      </c>
      <c r="J23" s="179">
        <v>44179</v>
      </c>
      <c r="K23" s="35"/>
      <c r="M23" s="37">
        <v>44331</v>
      </c>
      <c r="N23" s="37" t="s">
        <v>792</v>
      </c>
      <c r="O23" s="116"/>
      <c r="P23" s="116"/>
    </row>
    <row r="24" spans="1:18" s="39" customFormat="1">
      <c r="A24" s="37">
        <v>44337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3400</v>
      </c>
      <c r="I24" s="452">
        <v>44298</v>
      </c>
      <c r="J24" s="179">
        <v>44326</v>
      </c>
      <c r="K24" s="35"/>
      <c r="M24" s="37">
        <v>44331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6" sqref="M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1" t="s">
        <v>770</v>
      </c>
      <c r="L1" s="471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432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/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44377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44377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49901</v>
      </c>
      <c r="I6" s="37"/>
      <c r="J6" s="179"/>
      <c r="K6" s="117"/>
      <c r="L6" s="37"/>
      <c r="M6" s="130">
        <v>44357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44357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154810</v>
      </c>
      <c r="I8" s="37">
        <v>44330</v>
      </c>
      <c r="J8" s="179">
        <v>44363</v>
      </c>
      <c r="K8" s="117"/>
      <c r="L8" s="37">
        <v>44314</v>
      </c>
      <c r="M8" s="130">
        <v>44369</v>
      </c>
      <c r="N8" s="35" t="s">
        <v>772</v>
      </c>
    </row>
    <row r="9" spans="1:16">
      <c r="A9" s="212">
        <v>11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128752</v>
      </c>
      <c r="I9" s="37">
        <v>44264</v>
      </c>
      <c r="J9" s="179">
        <v>44323</v>
      </c>
      <c r="K9" s="117"/>
      <c r="L9" s="37">
        <v>44358</v>
      </c>
      <c r="M9" s="130">
        <v>44357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44327</v>
      </c>
      <c r="B18" s="183"/>
      <c r="C18" s="35" t="s">
        <v>779</v>
      </c>
      <c r="D18" s="35" t="s">
        <v>52</v>
      </c>
      <c r="E18" s="116"/>
      <c r="F18" s="116">
        <v>12167437</v>
      </c>
      <c r="H18" s="464">
        <v>182602</v>
      </c>
      <c r="I18" s="253">
        <v>44230</v>
      </c>
      <c r="J18" s="179">
        <v>44291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44351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28100</v>
      </c>
      <c r="I19" s="253">
        <v>44312</v>
      </c>
      <c r="J19" s="179">
        <v>44341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44337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80590</v>
      </c>
      <c r="I20" s="253">
        <v>44229</v>
      </c>
      <c r="J20" s="179">
        <v>44257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/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44335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19649</v>
      </c>
      <c r="I23" s="452">
        <v>44120</v>
      </c>
      <c r="J23" s="179">
        <v>44179</v>
      </c>
      <c r="K23" s="35"/>
      <c r="M23" s="37">
        <v>44331</v>
      </c>
      <c r="N23" s="37" t="s">
        <v>792</v>
      </c>
      <c r="O23" s="116"/>
      <c r="P23" s="116"/>
    </row>
    <row r="24" spans="1:18" s="39" customFormat="1">
      <c r="A24" s="37">
        <v>44337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3400</v>
      </c>
      <c r="I24" s="452">
        <v>44298</v>
      </c>
      <c r="J24" s="179">
        <v>44326</v>
      </c>
      <c r="K24" s="35"/>
      <c r="M24" s="37">
        <v>44331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6" sqref="M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2" t="s">
        <v>770</v>
      </c>
      <c r="L1" s="472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44407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44407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44407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49901</v>
      </c>
      <c r="I6" s="37"/>
      <c r="J6" s="179"/>
      <c r="K6" s="117"/>
      <c r="L6" s="37"/>
      <c r="M6" s="130">
        <v>44389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44389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143300</v>
      </c>
      <c r="I8" s="37">
        <v>44330</v>
      </c>
      <c r="J8" s="179">
        <v>44363</v>
      </c>
      <c r="K8" s="117"/>
      <c r="L8" s="37">
        <v>44314</v>
      </c>
      <c r="M8" s="130">
        <v>44404</v>
      </c>
      <c r="N8" s="35" t="s">
        <v>772</v>
      </c>
    </row>
    <row r="9" spans="1:16">
      <c r="A9" s="212">
        <v>11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128752</v>
      </c>
      <c r="I9" s="37">
        <v>44264</v>
      </c>
      <c r="J9" s="179">
        <v>44323</v>
      </c>
      <c r="K9" s="117"/>
      <c r="L9" s="37">
        <v>44358</v>
      </c>
      <c r="M9" s="130">
        <v>44357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44386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141392</v>
      </c>
      <c r="I18" s="253">
        <v>44292</v>
      </c>
      <c r="J18" s="179">
        <v>44350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44384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19980</v>
      </c>
      <c r="I19" s="253">
        <v>44341</v>
      </c>
      <c r="J19" s="179">
        <v>44371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44398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80590</v>
      </c>
      <c r="I20" s="253">
        <v>44229</v>
      </c>
      <c r="J20" s="179">
        <v>44257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/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2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>
        <v>44392</v>
      </c>
      <c r="N23" s="37" t="s">
        <v>792</v>
      </c>
      <c r="O23" s="116"/>
      <c r="P23" s="116"/>
    </row>
    <row r="24" spans="1:18" s="39" customFormat="1">
      <c r="A24" s="37">
        <v>44337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3400</v>
      </c>
      <c r="I24" s="452">
        <v>44298</v>
      </c>
      <c r="J24" s="179">
        <v>44326</v>
      </c>
      <c r="K24" s="35"/>
      <c r="M24" s="37">
        <v>44392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B20" sqref="B2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3" t="s">
        <v>770</v>
      </c>
      <c r="L1" s="473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44439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44439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44439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49901</v>
      </c>
      <c r="I6" s="37"/>
      <c r="J6" s="179"/>
      <c r="K6" s="117"/>
      <c r="L6" s="37"/>
      <c r="M6" s="130">
        <v>44417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44417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267400</v>
      </c>
      <c r="I8" s="37">
        <v>44330</v>
      </c>
      <c r="J8" s="179">
        <v>44363</v>
      </c>
      <c r="K8" s="117"/>
      <c r="L8" s="37">
        <v>44431</v>
      </c>
      <c r="M8" s="130">
        <v>44431</v>
      </c>
      <c r="N8" s="35" t="s">
        <v>772</v>
      </c>
    </row>
    <row r="9" spans="1:16">
      <c r="A9" s="212">
        <v>11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128752</v>
      </c>
      <c r="I9" s="37">
        <v>44264</v>
      </c>
      <c r="J9" s="179">
        <v>44323</v>
      </c>
      <c r="K9" s="117"/>
      <c r="L9" s="37">
        <v>44358</v>
      </c>
      <c r="M9" s="130">
        <v>44417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44386</v>
      </c>
      <c r="B18" s="183"/>
      <c r="C18" s="35" t="s">
        <v>779</v>
      </c>
      <c r="D18" s="35" t="s">
        <v>52</v>
      </c>
      <c r="E18" s="116"/>
      <c r="F18" s="116">
        <v>12167437</v>
      </c>
      <c r="H18" s="464">
        <v>141392</v>
      </c>
      <c r="I18" s="253">
        <v>44292</v>
      </c>
      <c r="J18" s="179">
        <v>44350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44413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20590</v>
      </c>
      <c r="I19" s="253">
        <v>44341</v>
      </c>
      <c r="J19" s="179">
        <v>44371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44428</v>
      </c>
      <c r="B20" s="123"/>
      <c r="C20" s="35" t="s">
        <v>779</v>
      </c>
      <c r="D20" s="35" t="s">
        <v>52</v>
      </c>
      <c r="E20" s="116"/>
      <c r="F20" s="116">
        <v>62105403</v>
      </c>
      <c r="G20" s="116"/>
      <c r="H20" s="464">
        <v>41930</v>
      </c>
      <c r="I20" s="253">
        <v>44379</v>
      </c>
      <c r="J20" s="179">
        <v>44411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44435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>
        <v>44392</v>
      </c>
      <c r="N23" s="37" t="s">
        <v>792</v>
      </c>
      <c r="O23" s="116"/>
      <c r="P23" s="116"/>
    </row>
    <row r="24" spans="1:18" s="39" customFormat="1">
      <c r="A24" s="37">
        <v>44431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44438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J32" sqref="J3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4" t="s">
        <v>770</v>
      </c>
      <c r="L1" s="474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44468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/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/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49901</v>
      </c>
      <c r="I6" s="37"/>
      <c r="J6" s="179"/>
      <c r="K6" s="117"/>
      <c r="L6" s="37"/>
      <c r="M6" s="130">
        <v>44445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44445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172320</v>
      </c>
      <c r="I8" s="37">
        <v>44425</v>
      </c>
      <c r="J8" s="179">
        <v>44453</v>
      </c>
      <c r="K8" s="117"/>
      <c r="L8" s="37">
        <v>44431</v>
      </c>
      <c r="M8" s="130">
        <v>44466</v>
      </c>
      <c r="N8" s="35" t="s">
        <v>772</v>
      </c>
    </row>
    <row r="9" spans="1:16">
      <c r="A9" s="212">
        <v>11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128752</v>
      </c>
      <c r="I9" s="37">
        <v>44264</v>
      </c>
      <c r="J9" s="179">
        <v>44323</v>
      </c>
      <c r="K9" s="117"/>
      <c r="L9" s="37">
        <v>44358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44445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280362</v>
      </c>
      <c r="I18" s="253">
        <v>44351</v>
      </c>
      <c r="J18" s="179">
        <v>44410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44445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20220</v>
      </c>
      <c r="I19" s="253">
        <v>44341</v>
      </c>
      <c r="J19" s="179">
        <v>44371</v>
      </c>
      <c r="K19" s="35"/>
      <c r="M19" s="37">
        <v>44438</v>
      </c>
      <c r="N19" s="249" t="s">
        <v>790</v>
      </c>
      <c r="O19" s="35"/>
      <c r="P19" s="35"/>
    </row>
    <row r="20" spans="1:18" s="39" customFormat="1">
      <c r="A20" s="37">
        <v>44459</v>
      </c>
      <c r="B20" s="134"/>
      <c r="C20" s="35" t="s">
        <v>779</v>
      </c>
      <c r="D20" s="35" t="s">
        <v>52</v>
      </c>
      <c r="E20" s="116"/>
      <c r="F20" s="116">
        <v>62105403</v>
      </c>
      <c r="G20" s="116"/>
      <c r="H20" s="464">
        <v>44270</v>
      </c>
      <c r="I20" s="253">
        <v>44379</v>
      </c>
      <c r="J20" s="179">
        <v>44411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44469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>
        <v>44392</v>
      </c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44438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I28" sqref="I2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5" t="s">
        <v>770</v>
      </c>
      <c r="L1" s="475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44496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44496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44496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29990</v>
      </c>
      <c r="I6" s="37"/>
      <c r="J6" s="179"/>
      <c r="K6" s="117"/>
      <c r="L6" s="37"/>
      <c r="M6" s="130">
        <v>44480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44480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287510</v>
      </c>
      <c r="I8" s="37">
        <v>44453</v>
      </c>
      <c r="J8" s="179">
        <v>44483</v>
      </c>
      <c r="K8" s="117"/>
      <c r="L8" s="37">
        <v>44431</v>
      </c>
      <c r="M8" s="130">
        <v>44489</v>
      </c>
      <c r="N8" s="35" t="s">
        <v>772</v>
      </c>
    </row>
    <row r="9" spans="1:16">
      <c r="A9" s="212">
        <v>11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120102</v>
      </c>
      <c r="I9" s="37">
        <v>44264</v>
      </c>
      <c r="J9" s="179">
        <v>44323</v>
      </c>
      <c r="K9" s="117"/>
      <c r="L9" s="37">
        <v>44358</v>
      </c>
      <c r="M9" s="130">
        <v>44475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44445</v>
      </c>
      <c r="B18" s="183"/>
      <c r="C18" s="35" t="s">
        <v>779</v>
      </c>
      <c r="D18" s="35" t="s">
        <v>52</v>
      </c>
      <c r="E18" s="116"/>
      <c r="F18" s="116">
        <v>12167437</v>
      </c>
      <c r="H18" s="464">
        <v>280362</v>
      </c>
      <c r="I18" s="253">
        <v>44351</v>
      </c>
      <c r="J18" s="179">
        <v>44410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44474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19350</v>
      </c>
      <c r="I19" s="253">
        <v>44433</v>
      </c>
      <c r="J19" s="179">
        <v>44461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34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220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F7" sqref="F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6" t="s">
        <v>770</v>
      </c>
      <c r="L1" s="476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44530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44530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44530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29990</v>
      </c>
      <c r="I6" s="37"/>
      <c r="J6" s="179"/>
      <c r="K6" s="117"/>
      <c r="L6" s="37"/>
      <c r="M6" s="130">
        <v>44511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44511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253010</v>
      </c>
      <c r="I8" s="37">
        <v>44453</v>
      </c>
      <c r="J8" s="179">
        <v>44483</v>
      </c>
      <c r="K8" s="117"/>
      <c r="L8" s="37">
        <v>44431</v>
      </c>
      <c r="M8" s="130">
        <v>44529</v>
      </c>
      <c r="N8" s="35" t="s">
        <v>772</v>
      </c>
    </row>
    <row r="9" spans="1:16">
      <c r="A9" s="212">
        <v>11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120102</v>
      </c>
      <c r="I9" s="37">
        <v>44264</v>
      </c>
      <c r="J9" s="179">
        <v>44323</v>
      </c>
      <c r="K9" s="117"/>
      <c r="L9" s="37">
        <v>44358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4" sqref="M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7" t="s">
        <v>770</v>
      </c>
      <c r="L1" s="477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44559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44559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33990</v>
      </c>
      <c r="I5" s="37">
        <v>43667</v>
      </c>
      <c r="J5" s="179">
        <v>43697</v>
      </c>
      <c r="K5" s="117" t="s">
        <v>145</v>
      </c>
      <c r="L5" s="37"/>
      <c r="M5" s="130">
        <v>44559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29990</v>
      </c>
      <c r="I6" s="37"/>
      <c r="J6" s="179"/>
      <c r="K6" s="117"/>
      <c r="L6" s="37"/>
      <c r="M6" s="130">
        <v>44543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44543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253010</v>
      </c>
      <c r="I8" s="37">
        <v>44453</v>
      </c>
      <c r="J8" s="179">
        <v>44483</v>
      </c>
      <c r="K8" s="117"/>
      <c r="L8" s="37">
        <v>44431</v>
      </c>
      <c r="M8" s="130">
        <v>44553</v>
      </c>
      <c r="N8" s="35" t="s">
        <v>772</v>
      </c>
    </row>
    <row r="9" spans="1:16">
      <c r="A9" s="212">
        <v>9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138372</v>
      </c>
      <c r="I9" s="37">
        <v>44264</v>
      </c>
      <c r="J9" s="179">
        <v>44323</v>
      </c>
      <c r="K9" s="117"/>
      <c r="L9" s="37">
        <v>44539</v>
      </c>
      <c r="M9" s="130">
        <v>44536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H6" sqref="H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8" t="s">
        <v>770</v>
      </c>
      <c r="L1" s="478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 t="s">
        <v>145</v>
      </c>
      <c r="M2" s="377">
        <v>44592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33990</v>
      </c>
      <c r="I4" s="37">
        <v>43667</v>
      </c>
      <c r="J4" s="179">
        <v>43697</v>
      </c>
      <c r="K4" s="117" t="s">
        <v>145</v>
      </c>
      <c r="L4" s="37"/>
      <c r="M4" s="130">
        <v>44592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29990</v>
      </c>
      <c r="I5" s="37">
        <v>43667</v>
      </c>
      <c r="J5" s="179">
        <v>43697</v>
      </c>
      <c r="K5" s="117" t="s">
        <v>145</v>
      </c>
      <c r="L5" s="37"/>
      <c r="M5" s="130">
        <v>44592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29990</v>
      </c>
      <c r="I6" s="37"/>
      <c r="J6" s="179"/>
      <c r="K6" s="117"/>
      <c r="L6" s="37"/>
      <c r="M6" s="130">
        <v>44572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44572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175740</v>
      </c>
      <c r="I8" s="37">
        <v>44453</v>
      </c>
      <c r="J8" s="179">
        <v>44483</v>
      </c>
      <c r="K8" s="117"/>
      <c r="L8" s="37">
        <v>44431</v>
      </c>
      <c r="M8" s="130">
        <v>44585</v>
      </c>
      <c r="N8" s="35" t="s">
        <v>772</v>
      </c>
    </row>
    <row r="9" spans="1:16">
      <c r="A9" s="212">
        <v>9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138372</v>
      </c>
      <c r="I9" s="37">
        <v>44264</v>
      </c>
      <c r="J9" s="179">
        <v>44323</v>
      </c>
      <c r="K9" s="117"/>
      <c r="L9" s="37">
        <v>44539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L13" sqref="L1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79" t="s">
        <v>770</v>
      </c>
      <c r="L1" s="479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44620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35067</v>
      </c>
      <c r="I4" s="37">
        <v>43667</v>
      </c>
      <c r="J4" s="179">
        <v>43697</v>
      </c>
      <c r="K4" s="117" t="s">
        <v>145</v>
      </c>
      <c r="L4" s="37"/>
      <c r="M4" s="130">
        <v>44620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31059</v>
      </c>
      <c r="I5" s="37">
        <v>43667</v>
      </c>
      <c r="J5" s="179">
        <v>43697</v>
      </c>
      <c r="K5" s="117" t="s">
        <v>145</v>
      </c>
      <c r="L5" s="37"/>
      <c r="M5" s="130">
        <v>44620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30082</v>
      </c>
      <c r="I6" s="37"/>
      <c r="J6" s="179"/>
      <c r="K6" s="117"/>
      <c r="L6" s="37"/>
      <c r="M6" s="130">
        <v>44606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44606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261200</v>
      </c>
      <c r="I8" s="37">
        <v>44453</v>
      </c>
      <c r="J8" s="179">
        <v>44483</v>
      </c>
      <c r="K8" s="117"/>
      <c r="L8" s="37">
        <v>44431</v>
      </c>
      <c r="M8" s="130">
        <v>44610</v>
      </c>
      <c r="N8" s="35" t="s">
        <v>772</v>
      </c>
    </row>
    <row r="9" spans="1:16">
      <c r="A9" s="212">
        <v>9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114812</v>
      </c>
      <c r="I9" s="37">
        <v>44505</v>
      </c>
      <c r="J9" s="179">
        <v>44565</v>
      </c>
      <c r="K9" s="117"/>
      <c r="L9" s="37">
        <v>44599</v>
      </c>
      <c r="M9" s="130">
        <v>44594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23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247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83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23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83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0" t="s">
        <v>770</v>
      </c>
      <c r="L1" s="480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44650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34990</v>
      </c>
      <c r="I4" s="37">
        <v>43667</v>
      </c>
      <c r="J4" s="179">
        <v>43697</v>
      </c>
      <c r="K4" s="117" t="s">
        <v>145</v>
      </c>
      <c r="L4" s="37"/>
      <c r="M4" s="130">
        <v>44650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30990</v>
      </c>
      <c r="I5" s="37">
        <v>43667</v>
      </c>
      <c r="J5" s="179">
        <v>43697</v>
      </c>
      <c r="K5" s="117" t="s">
        <v>145</v>
      </c>
      <c r="L5" s="37"/>
      <c r="M5" s="130">
        <v>44650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36127</v>
      </c>
      <c r="I6" s="37"/>
      <c r="J6" s="179"/>
      <c r="K6" s="117"/>
      <c r="L6" s="37"/>
      <c r="M6" s="130">
        <v>44630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44630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258860</v>
      </c>
      <c r="I8" s="37">
        <v>44453</v>
      </c>
      <c r="J8" s="179">
        <v>44483</v>
      </c>
      <c r="K8" s="117"/>
      <c r="L8" s="37">
        <v>44649</v>
      </c>
      <c r="M8" s="130">
        <v>44648</v>
      </c>
      <c r="N8" s="35" t="s">
        <v>772</v>
      </c>
    </row>
    <row r="9" spans="1:16">
      <c r="A9" s="212">
        <v>9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114812</v>
      </c>
      <c r="I9" s="37">
        <v>44505</v>
      </c>
      <c r="J9" s="179">
        <v>44565</v>
      </c>
      <c r="K9" s="117"/>
      <c r="L9" s="37">
        <v>44652</v>
      </c>
      <c r="M9" s="130">
        <v>44648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B2" sqref="B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2" t="s">
        <v>770</v>
      </c>
      <c r="L1" s="482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44680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35017</v>
      </c>
      <c r="I4" s="37">
        <v>43667</v>
      </c>
      <c r="J4" s="179">
        <v>43697</v>
      </c>
      <c r="K4" s="117" t="s">
        <v>145</v>
      </c>
      <c r="L4" s="37"/>
      <c r="M4" s="130">
        <v>44680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31015</v>
      </c>
      <c r="I5" s="37">
        <v>43667</v>
      </c>
      <c r="J5" s="179">
        <v>43697</v>
      </c>
      <c r="K5" s="117" t="s">
        <v>145</v>
      </c>
      <c r="L5" s="37"/>
      <c r="M5" s="130">
        <v>44680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31047</v>
      </c>
      <c r="I6" s="37"/>
      <c r="J6" s="179"/>
      <c r="K6" s="117"/>
      <c r="L6" s="37"/>
      <c r="M6" s="130">
        <v>44665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91899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44665</v>
      </c>
      <c r="N7" s="35" t="s">
        <v>772</v>
      </c>
    </row>
    <row r="8" spans="1:16">
      <c r="A8" s="212">
        <v>28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251760</v>
      </c>
      <c r="I8" s="37">
        <v>44636</v>
      </c>
      <c r="J8" s="179">
        <v>44669</v>
      </c>
      <c r="K8" s="117"/>
      <c r="L8" s="37">
        <v>44679</v>
      </c>
      <c r="M8" s="130">
        <v>44676</v>
      </c>
      <c r="N8" s="35" t="s">
        <v>772</v>
      </c>
    </row>
    <row r="9" spans="1:16">
      <c r="A9" s="212">
        <v>9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114812</v>
      </c>
      <c r="I9" s="37">
        <v>44505</v>
      </c>
      <c r="J9" s="179">
        <v>44565</v>
      </c>
      <c r="K9" s="117"/>
      <c r="L9" s="37">
        <v>44652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9" sqref="M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3" t="s">
        <v>770</v>
      </c>
      <c r="L1" s="483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44712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30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35019</v>
      </c>
      <c r="I4" s="37">
        <v>43667</v>
      </c>
      <c r="J4" s="179">
        <v>43697</v>
      </c>
      <c r="K4" s="117" t="s">
        <v>145</v>
      </c>
      <c r="L4" s="37"/>
      <c r="M4" s="130">
        <v>44712</v>
      </c>
      <c r="N4" s="35" t="s">
        <v>772</v>
      </c>
    </row>
    <row r="5" spans="1:16">
      <c r="A5" s="35">
        <v>30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31015</v>
      </c>
      <c r="I5" s="37">
        <v>43667</v>
      </c>
      <c r="J5" s="179">
        <v>43697</v>
      </c>
      <c r="K5" s="117" t="s">
        <v>145</v>
      </c>
      <c r="L5" s="37"/>
      <c r="M5" s="130">
        <v>44712</v>
      </c>
      <c r="N5" s="35" t="s">
        <v>772</v>
      </c>
    </row>
    <row r="6" spans="1:16">
      <c r="A6" s="35">
        <v>9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37118</v>
      </c>
      <c r="I6" s="37"/>
      <c r="J6" s="179"/>
      <c r="K6" s="117"/>
      <c r="L6" s="37"/>
      <c r="M6" s="130">
        <v>44694</v>
      </c>
      <c r="N6" s="35" t="s">
        <v>772</v>
      </c>
    </row>
    <row r="7" spans="1:16">
      <c r="A7" s="212">
        <v>14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119214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44694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259480</v>
      </c>
      <c r="I8" s="37">
        <v>44669</v>
      </c>
      <c r="J8" s="179">
        <v>44697</v>
      </c>
      <c r="K8" s="117"/>
      <c r="L8" s="37">
        <v>44708</v>
      </c>
      <c r="M8" s="130">
        <v>44704</v>
      </c>
      <c r="N8" s="35" t="s">
        <v>772</v>
      </c>
    </row>
    <row r="9" spans="1:16">
      <c r="A9" s="212">
        <v>3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129446</v>
      </c>
      <c r="I9" s="37">
        <v>44505</v>
      </c>
      <c r="J9" s="179">
        <v>44565</v>
      </c>
      <c r="K9" s="117"/>
      <c r="L9" s="37">
        <v>44715</v>
      </c>
      <c r="M9" s="130">
        <v>44712</v>
      </c>
      <c r="N9" s="35" t="s">
        <v>772</v>
      </c>
    </row>
    <row r="10" spans="1:16">
      <c r="A10" s="35">
        <v>30</v>
      </c>
      <c r="B10" s="220"/>
      <c r="C10" s="248" t="s">
        <v>781</v>
      </c>
      <c r="D10" s="35" t="s">
        <v>259</v>
      </c>
      <c r="E10" s="116"/>
      <c r="F10" s="333" t="s">
        <v>782</v>
      </c>
      <c r="G10" s="116">
        <v>3157707095</v>
      </c>
      <c r="H10" s="464">
        <v>37108</v>
      </c>
      <c r="I10" s="37">
        <v>44708</v>
      </c>
      <c r="J10" s="179">
        <v>44738</v>
      </c>
      <c r="K10" s="117"/>
      <c r="L10" s="37">
        <v>44716</v>
      </c>
      <c r="M10" s="130">
        <v>44694</v>
      </c>
      <c r="N10" s="35" t="s">
        <v>772</v>
      </c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F9" sqref="F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4" t="s">
        <v>770</v>
      </c>
      <c r="L1" s="484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44741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28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35078</v>
      </c>
      <c r="I4" s="37">
        <v>44733</v>
      </c>
      <c r="J4" s="179">
        <v>44762</v>
      </c>
      <c r="K4" s="117" t="s">
        <v>145</v>
      </c>
      <c r="L4" s="37">
        <v>44740</v>
      </c>
      <c r="M4" s="130">
        <v>44741</v>
      </c>
      <c r="N4" s="35" t="s">
        <v>772</v>
      </c>
    </row>
    <row r="5" spans="1:16">
      <c r="A5" s="35">
        <v>28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31069</v>
      </c>
      <c r="I5" s="37">
        <v>44733</v>
      </c>
      <c r="J5" s="179">
        <v>44762</v>
      </c>
      <c r="K5" s="117" t="s">
        <v>145</v>
      </c>
      <c r="L5" s="37"/>
      <c r="M5" s="130">
        <v>44741</v>
      </c>
      <c r="N5" s="35" t="s">
        <v>772</v>
      </c>
    </row>
    <row r="6" spans="1:16">
      <c r="A6" s="35">
        <v>30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30990</v>
      </c>
      <c r="I6" s="37">
        <v>44739</v>
      </c>
      <c r="J6" s="179">
        <v>44768</v>
      </c>
      <c r="K6" s="117"/>
      <c r="L6" s="37"/>
      <c r="M6" s="130">
        <v>44741</v>
      </c>
      <c r="N6" s="35" t="s">
        <v>772</v>
      </c>
    </row>
    <row r="7" spans="1:16">
      <c r="A7" s="212">
        <v>7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91995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44719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259480</v>
      </c>
      <c r="I8" s="37">
        <v>44669</v>
      </c>
      <c r="J8" s="179">
        <v>44697</v>
      </c>
      <c r="K8" s="117"/>
      <c r="L8" s="37">
        <v>44708</v>
      </c>
      <c r="M8" s="130">
        <v>44736</v>
      </c>
      <c r="N8" s="35" t="s">
        <v>772</v>
      </c>
    </row>
    <row r="9" spans="1:16">
      <c r="A9" s="212">
        <v>3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129446</v>
      </c>
      <c r="I9" s="37">
        <v>44505</v>
      </c>
      <c r="J9" s="179">
        <v>44565</v>
      </c>
      <c r="K9" s="117"/>
      <c r="L9" s="37">
        <v>44715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B9" sqref="B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5" t="s">
        <v>770</v>
      </c>
      <c r="L1" s="485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44767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24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35021</v>
      </c>
      <c r="I4" s="37">
        <v>44733</v>
      </c>
      <c r="J4" s="179">
        <v>44762</v>
      </c>
      <c r="K4" s="117" t="s">
        <v>145</v>
      </c>
      <c r="L4" s="37">
        <v>44770</v>
      </c>
      <c r="M4" s="130">
        <v>44767</v>
      </c>
      <c r="N4" s="35" t="s">
        <v>772</v>
      </c>
    </row>
    <row r="5" spans="1:16">
      <c r="A5" s="35">
        <v>24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31017</v>
      </c>
      <c r="I5" s="37">
        <v>44733</v>
      </c>
      <c r="J5" s="179">
        <v>44762</v>
      </c>
      <c r="K5" s="117" t="s">
        <v>145</v>
      </c>
      <c r="L5" s="37"/>
      <c r="M5" s="130">
        <v>44767</v>
      </c>
      <c r="N5" s="35" t="s">
        <v>772</v>
      </c>
    </row>
    <row r="6" spans="1:16">
      <c r="A6" s="35">
        <v>30</v>
      </c>
      <c r="B6" s="346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30990</v>
      </c>
      <c r="I6" s="37">
        <v>44739</v>
      </c>
      <c r="J6" s="179">
        <v>44768</v>
      </c>
      <c r="K6" s="117"/>
      <c r="L6" s="37"/>
      <c r="M6" s="130"/>
      <c r="N6" s="35" t="s">
        <v>772</v>
      </c>
    </row>
    <row r="7" spans="1:16">
      <c r="A7" s="212">
        <v>7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65694</v>
      </c>
      <c r="I7" s="37">
        <v>43586</v>
      </c>
      <c r="J7" s="179">
        <v>43616</v>
      </c>
      <c r="K7" s="117" t="s">
        <v>217</v>
      </c>
      <c r="L7" s="179">
        <v>44027</v>
      </c>
      <c r="M7" s="130">
        <v>44748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341560</v>
      </c>
      <c r="I8" s="37">
        <v>44669</v>
      </c>
      <c r="J8" s="179">
        <v>44697</v>
      </c>
      <c r="K8" s="117"/>
      <c r="L8" s="37">
        <v>44769</v>
      </c>
      <c r="M8" s="130"/>
      <c r="N8" s="35" t="s">
        <v>772</v>
      </c>
    </row>
    <row r="9" spans="1:16">
      <c r="A9" s="212">
        <v>3</v>
      </c>
      <c r="B9" s="68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129446</v>
      </c>
      <c r="I9" s="37">
        <v>44505</v>
      </c>
      <c r="J9" s="179">
        <v>44565</v>
      </c>
      <c r="K9" s="117"/>
      <c r="L9" s="37">
        <v>44715</v>
      </c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6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M6" sqref="M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6" t="s">
        <v>770</v>
      </c>
      <c r="L1" s="486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44803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24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34990</v>
      </c>
      <c r="I4" s="37">
        <v>44733</v>
      </c>
      <c r="J4" s="179">
        <v>44762</v>
      </c>
      <c r="K4" s="117" t="s">
        <v>145</v>
      </c>
      <c r="L4" s="37"/>
      <c r="M4" s="130">
        <v>44798</v>
      </c>
      <c r="N4" s="35" t="s">
        <v>772</v>
      </c>
    </row>
    <row r="5" spans="1:16">
      <c r="A5" s="35">
        <v>24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30990</v>
      </c>
      <c r="I5" s="37">
        <v>44733</v>
      </c>
      <c r="J5" s="179">
        <v>44762</v>
      </c>
      <c r="K5" s="117" t="s">
        <v>145</v>
      </c>
      <c r="L5" s="37"/>
      <c r="M5" s="130">
        <v>44798</v>
      </c>
      <c r="N5" s="35" t="s">
        <v>772</v>
      </c>
    </row>
    <row r="6" spans="1:16">
      <c r="A6" s="35">
        <v>30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30990</v>
      </c>
      <c r="I6" s="37">
        <v>44739</v>
      </c>
      <c r="J6" s="179">
        <v>44768</v>
      </c>
      <c r="K6" s="117"/>
      <c r="L6" s="37">
        <v>44778</v>
      </c>
      <c r="M6" s="130">
        <v>44803</v>
      </c>
      <c r="N6" s="35" t="s">
        <v>772</v>
      </c>
    </row>
    <row r="7" spans="1:16">
      <c r="A7" s="212">
        <v>7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63592</v>
      </c>
      <c r="I7" s="37">
        <v>43586</v>
      </c>
      <c r="J7" s="179">
        <v>43616</v>
      </c>
      <c r="K7" s="117" t="s">
        <v>217</v>
      </c>
      <c r="L7" s="179"/>
      <c r="M7" s="130">
        <v>44789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252840</v>
      </c>
      <c r="I8" s="37">
        <v>44757</v>
      </c>
      <c r="J8" s="179">
        <v>44790</v>
      </c>
      <c r="K8" s="117"/>
      <c r="L8" s="37"/>
      <c r="M8" s="130">
        <v>44798</v>
      </c>
      <c r="N8" s="35" t="s">
        <v>772</v>
      </c>
    </row>
    <row r="9" spans="1:16">
      <c r="A9" s="212">
        <v>3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162000</v>
      </c>
      <c r="I9" s="37">
        <v>44685</v>
      </c>
      <c r="J9" s="179">
        <v>44743</v>
      </c>
      <c r="K9" s="117"/>
      <c r="L9" s="37">
        <v>44775</v>
      </c>
      <c r="M9" s="130">
        <v>44775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7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R10" sqref="R1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7" t="s">
        <v>770</v>
      </c>
      <c r="L1" s="487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44833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24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34990</v>
      </c>
      <c r="I4" s="37">
        <v>44733</v>
      </c>
      <c r="J4" s="179">
        <v>44762</v>
      </c>
      <c r="K4" s="117" t="s">
        <v>145</v>
      </c>
      <c r="L4" s="37"/>
      <c r="M4" s="130">
        <v>44833</v>
      </c>
      <c r="N4" s="35" t="s">
        <v>772</v>
      </c>
    </row>
    <row r="5" spans="1:16">
      <c r="A5" s="35">
        <v>24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30990</v>
      </c>
      <c r="I5" s="37">
        <v>44733</v>
      </c>
      <c r="J5" s="179">
        <v>44762</v>
      </c>
      <c r="K5" s="117" t="s">
        <v>145</v>
      </c>
      <c r="L5" s="37"/>
      <c r="M5" s="130">
        <v>44833</v>
      </c>
      <c r="N5" s="35" t="s">
        <v>772</v>
      </c>
    </row>
    <row r="6" spans="1:16">
      <c r="A6" s="35">
        <v>30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30990</v>
      </c>
      <c r="I6" s="37">
        <v>44739</v>
      </c>
      <c r="J6" s="179">
        <v>44768</v>
      </c>
      <c r="K6" s="117"/>
      <c r="L6" s="37">
        <v>44778</v>
      </c>
      <c r="M6" s="130">
        <v>44833</v>
      </c>
      <c r="N6" s="35" t="s">
        <v>772</v>
      </c>
    </row>
    <row r="7" spans="1:16">
      <c r="A7" s="212">
        <v>7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92137</v>
      </c>
      <c r="I7" s="37">
        <v>43586</v>
      </c>
      <c r="J7" s="179">
        <v>43616</v>
      </c>
      <c r="K7" s="117" t="s">
        <v>217</v>
      </c>
      <c r="L7" s="179"/>
      <c r="M7" s="130">
        <v>44810</v>
      </c>
      <c r="N7" s="35" t="s">
        <v>772</v>
      </c>
    </row>
    <row r="8" spans="1:16">
      <c r="A8" s="212">
        <v>26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214770</v>
      </c>
      <c r="I8" s="37">
        <v>44790</v>
      </c>
      <c r="J8" s="179">
        <v>44818</v>
      </c>
      <c r="K8" s="117"/>
      <c r="L8" s="37"/>
      <c r="M8" s="130">
        <v>44825</v>
      </c>
      <c r="N8" s="35" t="s">
        <v>772</v>
      </c>
    </row>
    <row r="9" spans="1:16">
      <c r="A9" s="212">
        <v>29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147890</v>
      </c>
      <c r="I9" s="37">
        <v>44744</v>
      </c>
      <c r="J9" s="179">
        <v>44803</v>
      </c>
      <c r="K9" s="117"/>
      <c r="L9" s="37"/>
      <c r="M9" s="130">
        <v>44825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8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C12" sqref="C1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8" t="s">
        <v>770</v>
      </c>
      <c r="L1" s="488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44859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24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34990</v>
      </c>
      <c r="I4" s="37">
        <v>44733</v>
      </c>
      <c r="J4" s="179">
        <v>44762</v>
      </c>
      <c r="K4" s="117" t="s">
        <v>145</v>
      </c>
      <c r="L4" s="37"/>
      <c r="M4" s="130">
        <v>44859</v>
      </c>
      <c r="N4" s="35" t="s">
        <v>772</v>
      </c>
    </row>
    <row r="5" spans="1:16">
      <c r="A5" s="35">
        <v>24</v>
      </c>
      <c r="B5" s="220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30990</v>
      </c>
      <c r="I5" s="37">
        <v>44733</v>
      </c>
      <c r="J5" s="179">
        <v>44762</v>
      </c>
      <c r="K5" s="117" t="s">
        <v>145</v>
      </c>
      <c r="L5" s="37"/>
      <c r="M5" s="130">
        <v>44859</v>
      </c>
      <c r="N5" s="35" t="s">
        <v>772</v>
      </c>
    </row>
    <row r="6" spans="1:16">
      <c r="A6" s="35">
        <v>30</v>
      </c>
      <c r="B6" s="220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30990</v>
      </c>
      <c r="I6" s="37">
        <v>44739</v>
      </c>
      <c r="J6" s="179">
        <v>44768</v>
      </c>
      <c r="K6" s="117"/>
      <c r="L6" s="37">
        <v>44778</v>
      </c>
      <c r="M6" s="130">
        <v>44865</v>
      </c>
      <c r="N6" s="35" t="s">
        <v>772</v>
      </c>
    </row>
    <row r="7" spans="1:16">
      <c r="A7" s="212">
        <v>7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92137</v>
      </c>
      <c r="I7" s="37">
        <v>43586</v>
      </c>
      <c r="J7" s="179">
        <v>43616</v>
      </c>
      <c r="K7" s="117" t="s">
        <v>217</v>
      </c>
      <c r="L7" s="179"/>
      <c r="M7" s="130">
        <v>44841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234280</v>
      </c>
      <c r="I8" s="37">
        <v>44818</v>
      </c>
      <c r="J8" s="179">
        <v>44848</v>
      </c>
      <c r="K8" s="117"/>
      <c r="L8" s="37"/>
      <c r="M8" s="130">
        <v>44854</v>
      </c>
      <c r="N8" s="35" t="s">
        <v>772</v>
      </c>
    </row>
    <row r="9" spans="1:16">
      <c r="A9" s="212">
        <v>29</v>
      </c>
      <c r="B9" s="200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147890</v>
      </c>
      <c r="I9" s="37">
        <v>44744</v>
      </c>
      <c r="J9" s="179">
        <v>44803</v>
      </c>
      <c r="K9" s="117"/>
      <c r="L9" s="37"/>
      <c r="M9" s="130"/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9.xml><?xml version="1.0" encoding="utf-8"?>
<worksheet xmlns="http://schemas.openxmlformats.org/spreadsheetml/2006/main" xmlns:r="http://schemas.openxmlformats.org/officeDocument/2006/relationships">
  <dimension ref="A1:R92"/>
  <sheetViews>
    <sheetView workbookViewId="0">
      <pane ySplit="1" topLeftCell="A2" activePane="bottomLeft" state="frozen"/>
      <selection pane="bottomLeft" activeCell="G4" sqref="G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89" t="s">
        <v>770</v>
      </c>
      <c r="L1" s="489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44894</v>
      </c>
      <c r="N2" s="365" t="s">
        <v>772</v>
      </c>
    </row>
    <row r="3" spans="1:16">
      <c r="A3" s="35">
        <v>4</v>
      </c>
      <c r="B3" s="346"/>
      <c r="C3" s="248" t="s">
        <v>538</v>
      </c>
      <c r="D3" s="35" t="s">
        <v>52</v>
      </c>
      <c r="E3" s="116"/>
      <c r="F3" s="333" t="s">
        <v>389</v>
      </c>
      <c r="G3" s="116"/>
      <c r="H3" s="464">
        <v>27930</v>
      </c>
      <c r="I3" s="37"/>
      <c r="J3" s="179"/>
      <c r="K3" s="117"/>
      <c r="L3" s="37"/>
      <c r="M3" s="130"/>
    </row>
    <row r="4" spans="1:16">
      <c r="A4" s="35">
        <v>24</v>
      </c>
      <c r="B4" s="220"/>
      <c r="C4" s="248" t="s">
        <v>764</v>
      </c>
      <c r="D4" s="35" t="s">
        <v>259</v>
      </c>
      <c r="E4" s="116"/>
      <c r="F4" s="333" t="s">
        <v>766</v>
      </c>
      <c r="G4" s="116">
        <v>3182853603</v>
      </c>
      <c r="H4" s="464">
        <v>34990</v>
      </c>
      <c r="I4" s="37">
        <v>44733</v>
      </c>
      <c r="J4" s="179">
        <v>44762</v>
      </c>
      <c r="K4" s="117" t="s">
        <v>145</v>
      </c>
      <c r="L4" s="37"/>
      <c r="M4" s="130">
        <v>44889</v>
      </c>
      <c r="N4" s="35" t="s">
        <v>772</v>
      </c>
    </row>
    <row r="5" spans="1:16">
      <c r="A5" s="35">
        <v>24</v>
      </c>
      <c r="B5" s="289"/>
      <c r="C5" s="248" t="s">
        <v>765</v>
      </c>
      <c r="D5" s="35" t="s">
        <v>259</v>
      </c>
      <c r="E5" s="116"/>
      <c r="F5" s="333" t="s">
        <v>767</v>
      </c>
      <c r="G5" s="116">
        <v>3124851529</v>
      </c>
      <c r="H5" s="464">
        <v>30990</v>
      </c>
      <c r="I5" s="37">
        <v>44733</v>
      </c>
      <c r="J5" s="179">
        <v>44762</v>
      </c>
      <c r="K5" s="117" t="s">
        <v>145</v>
      </c>
      <c r="L5" s="37"/>
      <c r="M5" s="130"/>
      <c r="N5" s="35" t="s">
        <v>772</v>
      </c>
    </row>
    <row r="6" spans="1:16">
      <c r="A6" s="35">
        <v>30</v>
      </c>
      <c r="B6" s="202"/>
      <c r="C6" s="248" t="s">
        <v>781</v>
      </c>
      <c r="D6" s="35" t="s">
        <v>259</v>
      </c>
      <c r="E6" s="116"/>
      <c r="F6" s="333" t="s">
        <v>782</v>
      </c>
      <c r="G6" s="116">
        <v>3157707095</v>
      </c>
      <c r="H6" s="464">
        <v>30990</v>
      </c>
      <c r="I6" s="37">
        <v>44739</v>
      </c>
      <c r="J6" s="179">
        <v>44768</v>
      </c>
      <c r="K6" s="117"/>
      <c r="L6" s="37">
        <v>44778</v>
      </c>
      <c r="M6" s="130">
        <v>44900</v>
      </c>
      <c r="N6" s="35" t="s">
        <v>772</v>
      </c>
    </row>
    <row r="7" spans="1:16">
      <c r="A7" s="212">
        <v>7</v>
      </c>
      <c r="B7" s="202"/>
      <c r="C7" s="248" t="s">
        <v>381</v>
      </c>
      <c r="D7" s="35" t="s">
        <v>52</v>
      </c>
      <c r="F7" s="35">
        <v>332459135</v>
      </c>
      <c r="G7" s="35" t="s">
        <v>363</v>
      </c>
      <c r="H7" s="464">
        <v>92137</v>
      </c>
      <c r="I7" s="37">
        <v>43586</v>
      </c>
      <c r="J7" s="179">
        <v>43616</v>
      </c>
      <c r="K7" s="117" t="s">
        <v>217</v>
      </c>
      <c r="L7" s="179"/>
      <c r="M7" s="130">
        <v>44873</v>
      </c>
      <c r="N7" s="35" t="s">
        <v>772</v>
      </c>
    </row>
    <row r="8" spans="1:16">
      <c r="A8" s="212">
        <v>27</v>
      </c>
      <c r="B8" s="123"/>
      <c r="C8" s="248" t="s">
        <v>370</v>
      </c>
      <c r="D8" s="35" t="s">
        <v>52</v>
      </c>
      <c r="E8" s="116"/>
      <c r="F8" s="243" t="s">
        <v>371</v>
      </c>
      <c r="G8" s="116"/>
      <c r="H8" s="464">
        <v>225600</v>
      </c>
      <c r="I8" s="37">
        <v>44818</v>
      </c>
      <c r="J8" s="179">
        <v>44848</v>
      </c>
      <c r="K8" s="117"/>
      <c r="L8" s="37"/>
      <c r="M8" s="130">
        <v>44889</v>
      </c>
      <c r="N8" s="35" t="s">
        <v>772</v>
      </c>
    </row>
    <row r="9" spans="1:16">
      <c r="A9" s="212">
        <v>29</v>
      </c>
      <c r="B9" s="202"/>
      <c r="C9" s="248" t="s">
        <v>370</v>
      </c>
      <c r="D9" s="35" t="s">
        <v>52</v>
      </c>
      <c r="E9" s="116" t="s">
        <v>88</v>
      </c>
      <c r="F9" s="116">
        <v>10001727</v>
      </c>
      <c r="G9" s="116"/>
      <c r="H9" s="464">
        <v>139940</v>
      </c>
      <c r="I9" s="37">
        <v>44744</v>
      </c>
      <c r="J9" s="179">
        <v>44803</v>
      </c>
      <c r="K9" s="117"/>
      <c r="L9" s="37"/>
      <c r="M9" s="130">
        <v>44889</v>
      </c>
      <c r="N9" s="35" t="s">
        <v>772</v>
      </c>
    </row>
    <row r="10" spans="1:16">
      <c r="D10" s="116"/>
      <c r="E10" s="116"/>
      <c r="F10" s="116"/>
      <c r="G10" s="116"/>
      <c r="J10" s="140"/>
      <c r="K10" s="140"/>
      <c r="L10" s="140"/>
      <c r="M10" s="411"/>
    </row>
    <row r="11" spans="1:16">
      <c r="E11" s="116"/>
      <c r="F11" s="116"/>
      <c r="G11" s="116"/>
      <c r="M11" s="249"/>
    </row>
    <row r="12" spans="1:16">
      <c r="E12" s="116"/>
      <c r="F12" s="116"/>
      <c r="G12" s="116"/>
      <c r="M12" s="249"/>
    </row>
    <row r="13" spans="1:16">
      <c r="C13" s="35" t="s">
        <v>370</v>
      </c>
      <c r="E13" s="116" t="s">
        <v>374</v>
      </c>
      <c r="F13" s="116"/>
      <c r="G13" s="116"/>
    </row>
    <row r="14" spans="1:16">
      <c r="D14" s="35" t="s">
        <v>691</v>
      </c>
      <c r="E14" s="116">
        <v>111811030</v>
      </c>
      <c r="F14" s="116"/>
      <c r="G14" s="116"/>
    </row>
    <row r="15" spans="1:16">
      <c r="E15" s="116"/>
      <c r="F15" s="116"/>
      <c r="G15" s="116"/>
    </row>
    <row r="16" spans="1:16" s="39" customFormat="1">
      <c r="A16" s="35"/>
      <c r="B16" s="116"/>
      <c r="C16" s="35"/>
      <c r="D16" s="35"/>
      <c r="E16" s="116">
        <v>51984374</v>
      </c>
      <c r="F16" s="116"/>
      <c r="G16" s="116"/>
      <c r="I16" s="35"/>
      <c r="J16" s="35"/>
      <c r="K16" s="35"/>
      <c r="L16" s="35"/>
      <c r="M16" s="35"/>
      <c r="N16" s="35"/>
      <c r="O16" s="42"/>
      <c r="P16" s="118"/>
    </row>
    <row r="17" spans="1:18" s="39" customFormat="1">
      <c r="A17" s="35" t="s">
        <v>778</v>
      </c>
      <c r="B17" s="116"/>
      <c r="C17" s="35"/>
      <c r="D17" s="35"/>
      <c r="E17" s="116"/>
      <c r="F17" s="116"/>
      <c r="G17" s="116"/>
      <c r="I17" s="35"/>
      <c r="J17" s="35"/>
      <c r="K17" s="35"/>
      <c r="L17" s="35"/>
      <c r="M17" s="35"/>
      <c r="N17" s="35"/>
      <c r="O17" s="42"/>
      <c r="P17" s="118"/>
    </row>
    <row r="18" spans="1:18" s="39" customFormat="1">
      <c r="A18" s="37">
        <v>44505</v>
      </c>
      <c r="B18" s="116"/>
      <c r="C18" s="35" t="s">
        <v>779</v>
      </c>
      <c r="D18" s="35" t="s">
        <v>52</v>
      </c>
      <c r="E18" s="116"/>
      <c r="F18" s="116">
        <v>12167437</v>
      </c>
      <c r="H18" s="464">
        <v>185952</v>
      </c>
      <c r="I18" s="253">
        <v>44411</v>
      </c>
      <c r="J18" s="179">
        <v>44469</v>
      </c>
      <c r="K18" s="35"/>
      <c r="M18" s="37"/>
      <c r="N18" s="249" t="s">
        <v>772</v>
      </c>
      <c r="O18" s="453" t="s">
        <v>751</v>
      </c>
      <c r="P18" s="453" t="s">
        <v>753</v>
      </c>
    </row>
    <row r="19" spans="1:18" s="39" customFormat="1">
      <c r="A19" s="37">
        <v>44505</v>
      </c>
      <c r="B19" s="481"/>
      <c r="C19" s="35" t="s">
        <v>779</v>
      </c>
      <c r="D19" s="35" t="s">
        <v>52</v>
      </c>
      <c r="E19" s="116"/>
      <c r="F19" s="333" t="s">
        <v>749</v>
      </c>
      <c r="G19" s="116"/>
      <c r="H19" s="469">
        <v>28950</v>
      </c>
      <c r="I19" s="253">
        <v>44461</v>
      </c>
      <c r="J19" s="179">
        <v>44494</v>
      </c>
      <c r="K19" s="35"/>
      <c r="M19" s="37"/>
      <c r="N19" s="249" t="s">
        <v>790</v>
      </c>
      <c r="O19" s="35"/>
      <c r="P19" s="35"/>
    </row>
    <row r="20" spans="1:18" s="39" customFormat="1">
      <c r="A20" s="37">
        <v>44488</v>
      </c>
      <c r="B20" s="116"/>
      <c r="C20" s="35" t="s">
        <v>779</v>
      </c>
      <c r="D20" s="35" t="s">
        <v>52</v>
      </c>
      <c r="E20" s="116"/>
      <c r="F20" s="116">
        <v>62105403</v>
      </c>
      <c r="G20" s="116"/>
      <c r="H20" s="464">
        <v>48010</v>
      </c>
      <c r="I20" s="253">
        <v>44441</v>
      </c>
      <c r="J20" s="179">
        <v>44471</v>
      </c>
      <c r="K20" s="35"/>
      <c r="M20" s="37"/>
      <c r="N20" s="249" t="s">
        <v>790</v>
      </c>
      <c r="O20" s="453" t="s">
        <v>751</v>
      </c>
      <c r="P20" s="453" t="s">
        <v>752</v>
      </c>
      <c r="Q20" s="453" t="s">
        <v>788</v>
      </c>
      <c r="R20" s="39" t="s">
        <v>793</v>
      </c>
    </row>
    <row r="21" spans="1:18">
      <c r="A21" s="35">
        <v>30</v>
      </c>
      <c r="B21" s="346"/>
      <c r="C21" s="116" t="s">
        <v>768</v>
      </c>
      <c r="D21" s="35" t="s">
        <v>259</v>
      </c>
      <c r="E21" s="116"/>
      <c r="F21" s="333" t="s">
        <v>769</v>
      </c>
      <c r="G21" s="116">
        <v>3105719964</v>
      </c>
      <c r="H21" s="464">
        <v>34000</v>
      </c>
      <c r="J21" s="179"/>
      <c r="K21" s="452"/>
      <c r="M21" s="452">
        <v>44496</v>
      </c>
      <c r="N21" s="249" t="s">
        <v>790</v>
      </c>
      <c r="O21" s="453" t="s">
        <v>791</v>
      </c>
      <c r="P21" s="453" t="s">
        <v>787</v>
      </c>
    </row>
    <row r="22" spans="1:18" s="39" customFormat="1">
      <c r="A22" s="35"/>
      <c r="B22" s="116"/>
      <c r="C22" s="35"/>
      <c r="D22" s="35"/>
      <c r="E22" s="116"/>
      <c r="F22" s="116"/>
      <c r="G22" s="116"/>
      <c r="H22" s="464"/>
      <c r="J22" s="40"/>
      <c r="K22" s="35"/>
      <c r="M22" s="35"/>
      <c r="N22" s="35"/>
      <c r="O22" s="414"/>
      <c r="P22" s="35"/>
    </row>
    <row r="23" spans="1:18" s="39" customFormat="1">
      <c r="A23" s="37">
        <v>44393</v>
      </c>
      <c r="B23" s="116"/>
      <c r="C23" s="35" t="s">
        <v>780</v>
      </c>
      <c r="D23" s="35" t="s">
        <v>52</v>
      </c>
      <c r="E23" s="116"/>
      <c r="F23" s="116">
        <v>12398439</v>
      </c>
      <c r="H23" s="464">
        <v>13310</v>
      </c>
      <c r="I23" s="452">
        <v>44120</v>
      </c>
      <c r="J23" s="179">
        <v>44179</v>
      </c>
      <c r="K23" s="35"/>
      <c r="M23" s="37"/>
      <c r="N23" s="37" t="s">
        <v>792</v>
      </c>
      <c r="O23" s="116"/>
      <c r="P23" s="116"/>
    </row>
    <row r="24" spans="1:18" s="39" customFormat="1">
      <c r="A24" s="37">
        <v>44431</v>
      </c>
      <c r="B24" s="116"/>
      <c r="C24" s="35" t="s">
        <v>780</v>
      </c>
      <c r="D24" s="35" t="s">
        <v>52</v>
      </c>
      <c r="E24" s="116"/>
      <c r="F24" s="333" t="s">
        <v>777</v>
      </c>
      <c r="G24" s="116"/>
      <c r="H24" s="464">
        <v>3870</v>
      </c>
      <c r="I24" s="452">
        <v>44386</v>
      </c>
      <c r="J24" s="179">
        <v>44417</v>
      </c>
      <c r="K24" s="35"/>
      <c r="M24" s="37">
        <v>44489</v>
      </c>
      <c r="N24" s="39" t="s">
        <v>772</v>
      </c>
      <c r="O24" s="35"/>
      <c r="P24" s="35"/>
    </row>
    <row r="25" spans="1:18" s="39" customFormat="1">
      <c r="A25" s="35">
        <v>14</v>
      </c>
      <c r="B25" s="116"/>
      <c r="C25" s="35" t="s">
        <v>780</v>
      </c>
      <c r="D25" s="35" t="s">
        <v>52</v>
      </c>
      <c r="E25" s="116"/>
      <c r="F25" s="116">
        <v>62945371</v>
      </c>
      <c r="G25" s="116"/>
      <c r="H25" s="464">
        <v>0</v>
      </c>
      <c r="J25" s="40"/>
      <c r="K25" s="35" t="s">
        <v>80</v>
      </c>
      <c r="L25" s="35">
        <v>3078121</v>
      </c>
      <c r="N25" s="37" t="s">
        <v>270</v>
      </c>
      <c r="O25" s="453" t="s">
        <v>783</v>
      </c>
      <c r="P25" s="453" t="s">
        <v>784</v>
      </c>
    </row>
    <row r="26" spans="1:18" s="39" customFormat="1">
      <c r="A26" s="35"/>
      <c r="B26" s="116"/>
      <c r="C26" s="35"/>
      <c r="D26" s="35"/>
      <c r="J26" s="35"/>
      <c r="K26" s="35"/>
      <c r="L26" s="35"/>
      <c r="M26" s="35"/>
      <c r="N26" s="35"/>
      <c r="O26" s="35" t="s">
        <v>785</v>
      </c>
      <c r="P26" s="453" t="s">
        <v>786</v>
      </c>
      <c r="Q26" s="35" t="s">
        <v>785</v>
      </c>
    </row>
    <row r="27" spans="1:18" s="39" customFormat="1">
      <c r="A27" s="35"/>
      <c r="B27" s="116"/>
      <c r="C27" s="35"/>
      <c r="D27" s="35"/>
      <c r="E27" s="116"/>
      <c r="J27" s="35"/>
      <c r="K27" s="35"/>
      <c r="L27" s="35"/>
      <c r="M27" s="35"/>
      <c r="N27" s="35"/>
      <c r="O27" s="35"/>
      <c r="P27" s="35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116"/>
      <c r="D30" s="116"/>
      <c r="E30" s="127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116"/>
      <c r="D31" s="116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29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  <row r="91" spans="1:16" s="39" customFormat="1">
      <c r="A91" s="35"/>
      <c r="B91" s="116"/>
      <c r="C91" s="35"/>
      <c r="D91" s="35"/>
      <c r="E91" s="116"/>
      <c r="F91" s="116"/>
      <c r="G91" s="116"/>
      <c r="I91" s="35"/>
      <c r="J91" s="35"/>
      <c r="K91" s="35"/>
      <c r="L91" s="35"/>
      <c r="M91" s="35"/>
      <c r="N91" s="35"/>
      <c r="O91" s="42"/>
      <c r="P91" s="118"/>
    </row>
    <row r="92" spans="1:16" s="39" customFormat="1">
      <c r="A92" s="35"/>
      <c r="B92" s="116"/>
      <c r="C92" s="35"/>
      <c r="D92" s="35"/>
      <c r="E92" s="116"/>
      <c r="F92" s="116"/>
      <c r="G92" s="116"/>
      <c r="I92" s="35"/>
      <c r="J92" s="35"/>
      <c r="K92" s="35"/>
      <c r="L92" s="35"/>
      <c r="M92" s="35"/>
      <c r="N92" s="35"/>
      <c r="O92" s="42"/>
      <c r="P92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R90"/>
  <sheetViews>
    <sheetView workbookViewId="0">
      <pane ySplit="1" topLeftCell="A2" activePane="bottomLeft" state="frozen"/>
      <selection pane="bottomLeft" activeCell="M6" sqref="M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0" t="s">
        <v>770</v>
      </c>
      <c r="L1" s="490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44922</v>
      </c>
      <c r="N2" s="365" t="s">
        <v>772</v>
      </c>
    </row>
    <row r="3" spans="1:16">
      <c r="A3" s="35">
        <v>24</v>
      </c>
      <c r="B3" s="220"/>
      <c r="C3" s="248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37990</v>
      </c>
      <c r="I3" s="37">
        <v>44733</v>
      </c>
      <c r="J3" s="179">
        <v>44762</v>
      </c>
      <c r="K3" s="117" t="s">
        <v>145</v>
      </c>
      <c r="L3" s="37"/>
      <c r="M3" s="130">
        <v>44922</v>
      </c>
      <c r="N3" s="35" t="s">
        <v>772</v>
      </c>
    </row>
    <row r="4" spans="1:16">
      <c r="A4" s="35">
        <v>30</v>
      </c>
      <c r="B4" s="68"/>
      <c r="C4" s="248" t="s">
        <v>781</v>
      </c>
      <c r="D4" s="35" t="s">
        <v>259</v>
      </c>
      <c r="E4" s="116"/>
      <c r="F4" s="333" t="s">
        <v>782</v>
      </c>
      <c r="G4" s="116">
        <v>3157707095</v>
      </c>
      <c r="H4" s="464">
        <v>30990</v>
      </c>
      <c r="I4" s="37">
        <v>44739</v>
      </c>
      <c r="J4" s="179">
        <v>44768</v>
      </c>
      <c r="K4" s="117"/>
      <c r="L4" s="37">
        <v>44778</v>
      </c>
      <c r="M4" s="130"/>
      <c r="N4" s="35" t="s">
        <v>772</v>
      </c>
    </row>
    <row r="5" spans="1:16">
      <c r="A5" s="212">
        <v>7</v>
      </c>
      <c r="B5" s="202"/>
      <c r="C5" s="248" t="s">
        <v>381</v>
      </c>
      <c r="D5" s="35" t="s">
        <v>52</v>
      </c>
      <c r="F5" s="35">
        <v>332459135</v>
      </c>
      <c r="G5" s="35" t="s">
        <v>363</v>
      </c>
      <c r="H5" s="464">
        <v>91899</v>
      </c>
      <c r="I5" s="37">
        <v>43586</v>
      </c>
      <c r="J5" s="179">
        <v>43616</v>
      </c>
      <c r="K5" s="117" t="s">
        <v>217</v>
      </c>
      <c r="L5" s="179"/>
      <c r="M5" s="130">
        <v>44900</v>
      </c>
      <c r="N5" s="35" t="s">
        <v>772</v>
      </c>
    </row>
    <row r="6" spans="1:16">
      <c r="A6" s="212">
        <v>27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287210</v>
      </c>
      <c r="I6" s="37">
        <v>44818</v>
      </c>
      <c r="J6" s="179">
        <v>44848</v>
      </c>
      <c r="K6" s="117"/>
      <c r="L6" s="37"/>
      <c r="M6" s="130">
        <v>44922</v>
      </c>
      <c r="N6" s="35" t="s">
        <v>772</v>
      </c>
    </row>
    <row r="7" spans="1:16">
      <c r="A7" s="212">
        <v>29</v>
      </c>
      <c r="B7" s="200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139940</v>
      </c>
      <c r="I7" s="37">
        <v>44744</v>
      </c>
      <c r="J7" s="179">
        <v>44803</v>
      </c>
      <c r="K7" s="117"/>
      <c r="L7" s="37"/>
      <c r="M7" s="130">
        <v>44889</v>
      </c>
      <c r="N7" s="35" t="s">
        <v>772</v>
      </c>
    </row>
    <row r="8" spans="1:16">
      <c r="D8" s="116"/>
      <c r="E8" s="116"/>
      <c r="F8" s="116"/>
      <c r="G8" s="116"/>
      <c r="J8" s="140"/>
      <c r="K8" s="140"/>
      <c r="L8" s="140"/>
      <c r="M8" s="411"/>
    </row>
    <row r="9" spans="1:16">
      <c r="E9" s="116"/>
      <c r="F9" s="116"/>
      <c r="G9" s="116"/>
      <c r="M9" s="249"/>
    </row>
    <row r="10" spans="1:16">
      <c r="E10" s="116"/>
      <c r="F10" s="116"/>
      <c r="G10" s="116"/>
      <c r="M10" s="249"/>
    </row>
    <row r="11" spans="1:16">
      <c r="C11" s="35" t="s">
        <v>370</v>
      </c>
      <c r="E11" s="116" t="s">
        <v>374</v>
      </c>
      <c r="F11" s="116"/>
      <c r="G11" s="116"/>
    </row>
    <row r="12" spans="1:16">
      <c r="D12" s="35" t="s">
        <v>691</v>
      </c>
      <c r="E12" s="116">
        <v>111811030</v>
      </c>
      <c r="F12" s="116"/>
      <c r="G12" s="116"/>
    </row>
    <row r="13" spans="1:16">
      <c r="E13" s="116"/>
      <c r="F13" s="116"/>
      <c r="G13" s="116"/>
    </row>
    <row r="14" spans="1:16" s="39" customFormat="1">
      <c r="A14" s="35"/>
      <c r="B14" s="116"/>
      <c r="C14" s="35"/>
      <c r="D14" s="35"/>
      <c r="E14" s="116">
        <v>51984374</v>
      </c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5" t="s">
        <v>778</v>
      </c>
      <c r="B15" s="116"/>
      <c r="C15" s="35"/>
      <c r="D15" s="35"/>
      <c r="E15" s="116"/>
      <c r="F15" s="116"/>
      <c r="G15" s="116"/>
      <c r="I15" s="35"/>
      <c r="J15" s="35"/>
      <c r="K15" s="35"/>
      <c r="L15" s="35"/>
      <c r="M15" s="35"/>
      <c r="N15" s="35"/>
      <c r="O15" s="42"/>
      <c r="P15" s="118"/>
    </row>
    <row r="16" spans="1:16" s="39" customFormat="1">
      <c r="A16" s="37">
        <v>44505</v>
      </c>
      <c r="B16" s="116"/>
      <c r="C16" s="35" t="s">
        <v>779</v>
      </c>
      <c r="D16" s="35" t="s">
        <v>52</v>
      </c>
      <c r="E16" s="116"/>
      <c r="F16" s="116">
        <v>12167437</v>
      </c>
      <c r="H16" s="464">
        <v>185952</v>
      </c>
      <c r="I16" s="253">
        <v>44411</v>
      </c>
      <c r="J16" s="179">
        <v>44469</v>
      </c>
      <c r="K16" s="35"/>
      <c r="M16" s="37"/>
      <c r="N16" s="249" t="s">
        <v>772</v>
      </c>
      <c r="O16" s="453" t="s">
        <v>751</v>
      </c>
      <c r="P16" s="453" t="s">
        <v>753</v>
      </c>
    </row>
    <row r="17" spans="1:18" s="39" customFormat="1">
      <c r="A17" s="37">
        <v>44505</v>
      </c>
      <c r="B17" s="481"/>
      <c r="C17" s="35" t="s">
        <v>779</v>
      </c>
      <c r="D17" s="35" t="s">
        <v>52</v>
      </c>
      <c r="E17" s="116"/>
      <c r="F17" s="333" t="s">
        <v>749</v>
      </c>
      <c r="G17" s="116"/>
      <c r="H17" s="469">
        <v>28950</v>
      </c>
      <c r="I17" s="253">
        <v>44461</v>
      </c>
      <c r="J17" s="179">
        <v>44494</v>
      </c>
      <c r="K17" s="35"/>
      <c r="M17" s="37"/>
      <c r="N17" s="249" t="s">
        <v>790</v>
      </c>
      <c r="O17" s="35"/>
      <c r="P17" s="35"/>
    </row>
    <row r="18" spans="1:18" s="39" customFormat="1">
      <c r="A18" s="37">
        <v>44488</v>
      </c>
      <c r="B18" s="116"/>
      <c r="C18" s="35" t="s">
        <v>779</v>
      </c>
      <c r="D18" s="35" t="s">
        <v>52</v>
      </c>
      <c r="E18" s="116"/>
      <c r="F18" s="116">
        <v>62105403</v>
      </c>
      <c r="G18" s="116"/>
      <c r="H18" s="464">
        <v>48010</v>
      </c>
      <c r="I18" s="253">
        <v>44441</v>
      </c>
      <c r="J18" s="179">
        <v>44471</v>
      </c>
      <c r="K18" s="35"/>
      <c r="M18" s="37"/>
      <c r="N18" s="249" t="s">
        <v>790</v>
      </c>
      <c r="O18" s="453" t="s">
        <v>751</v>
      </c>
      <c r="P18" s="453" t="s">
        <v>752</v>
      </c>
      <c r="Q18" s="453" t="s">
        <v>788</v>
      </c>
      <c r="R18" s="39" t="s">
        <v>793</v>
      </c>
    </row>
    <row r="19" spans="1:18">
      <c r="A19" s="35">
        <v>30</v>
      </c>
      <c r="B19" s="346"/>
      <c r="C19" s="116" t="s">
        <v>768</v>
      </c>
      <c r="D19" s="35" t="s">
        <v>259</v>
      </c>
      <c r="E19" s="116"/>
      <c r="F19" s="333" t="s">
        <v>769</v>
      </c>
      <c r="G19" s="116">
        <v>3105719964</v>
      </c>
      <c r="H19" s="464">
        <v>34000</v>
      </c>
      <c r="J19" s="179"/>
      <c r="K19" s="452"/>
      <c r="M19" s="452">
        <v>44496</v>
      </c>
      <c r="N19" s="249" t="s">
        <v>790</v>
      </c>
      <c r="O19" s="453" t="s">
        <v>791</v>
      </c>
      <c r="P19" s="453" t="s">
        <v>787</v>
      </c>
    </row>
    <row r="20" spans="1:18" s="39" customFormat="1">
      <c r="A20" s="35"/>
      <c r="B20" s="116"/>
      <c r="C20" s="35"/>
      <c r="D20" s="35"/>
      <c r="E20" s="116"/>
      <c r="F20" s="116"/>
      <c r="G20" s="116"/>
      <c r="H20" s="464"/>
      <c r="J20" s="40"/>
      <c r="K20" s="35"/>
      <c r="M20" s="35"/>
      <c r="N20" s="35"/>
      <c r="O20" s="414"/>
      <c r="P20" s="35"/>
    </row>
    <row r="21" spans="1:18" s="39" customFormat="1">
      <c r="A21" s="37">
        <v>44393</v>
      </c>
      <c r="B21" s="116"/>
      <c r="C21" s="35" t="s">
        <v>780</v>
      </c>
      <c r="D21" s="35" t="s">
        <v>52</v>
      </c>
      <c r="E21" s="116"/>
      <c r="F21" s="116">
        <v>12398439</v>
      </c>
      <c r="H21" s="464">
        <v>13310</v>
      </c>
      <c r="I21" s="452">
        <v>44120</v>
      </c>
      <c r="J21" s="179">
        <v>44179</v>
      </c>
      <c r="K21" s="35"/>
      <c r="M21" s="37"/>
      <c r="N21" s="37" t="s">
        <v>792</v>
      </c>
      <c r="O21" s="116"/>
      <c r="P21" s="116"/>
    </row>
    <row r="22" spans="1:18" s="39" customFormat="1">
      <c r="A22" s="37">
        <v>44431</v>
      </c>
      <c r="B22" s="116"/>
      <c r="C22" s="35" t="s">
        <v>780</v>
      </c>
      <c r="D22" s="35" t="s">
        <v>52</v>
      </c>
      <c r="E22" s="116"/>
      <c r="F22" s="333" t="s">
        <v>777</v>
      </c>
      <c r="G22" s="116"/>
      <c r="H22" s="464">
        <v>3870</v>
      </c>
      <c r="I22" s="452">
        <v>44386</v>
      </c>
      <c r="J22" s="179">
        <v>44417</v>
      </c>
      <c r="K22" s="35"/>
      <c r="M22" s="37">
        <v>44489</v>
      </c>
      <c r="N22" s="39" t="s">
        <v>772</v>
      </c>
      <c r="O22" s="35"/>
      <c r="P22" s="35"/>
    </row>
    <row r="23" spans="1:18" s="39" customFormat="1">
      <c r="A23" s="35">
        <v>14</v>
      </c>
      <c r="B23" s="116"/>
      <c r="C23" s="35" t="s">
        <v>780</v>
      </c>
      <c r="D23" s="35" t="s">
        <v>52</v>
      </c>
      <c r="E23" s="116"/>
      <c r="F23" s="116">
        <v>62945371</v>
      </c>
      <c r="G23" s="116"/>
      <c r="H23" s="464">
        <v>0</v>
      </c>
      <c r="J23" s="40"/>
      <c r="K23" s="35" t="s">
        <v>80</v>
      </c>
      <c r="L23" s="35">
        <v>3078121</v>
      </c>
      <c r="N23" s="37" t="s">
        <v>270</v>
      </c>
      <c r="O23" s="453" t="s">
        <v>783</v>
      </c>
      <c r="P23" s="453" t="s">
        <v>784</v>
      </c>
    </row>
    <row r="24" spans="1:18" s="39" customFormat="1">
      <c r="A24" s="35"/>
      <c r="B24" s="116"/>
      <c r="C24" s="35"/>
      <c r="D24" s="35"/>
      <c r="J24" s="35"/>
      <c r="K24" s="35"/>
      <c r="L24" s="35"/>
      <c r="M24" s="35"/>
      <c r="N24" s="35"/>
      <c r="O24" s="35" t="s">
        <v>785</v>
      </c>
      <c r="P24" s="453" t="s">
        <v>786</v>
      </c>
      <c r="Q24" s="35" t="s">
        <v>785</v>
      </c>
    </row>
    <row r="25" spans="1:18" s="39" customFormat="1">
      <c r="A25" s="35"/>
      <c r="B25" s="116"/>
      <c r="C25" s="35"/>
      <c r="D25" s="35"/>
      <c r="E25" s="116"/>
      <c r="J25" s="35"/>
      <c r="K25" s="35"/>
      <c r="L25" s="35"/>
      <c r="M25" s="35"/>
      <c r="N25" s="35"/>
      <c r="O25" s="35"/>
      <c r="P25" s="35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27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29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1.xml><?xml version="1.0" encoding="utf-8"?>
<worksheet xmlns="http://schemas.openxmlformats.org/spreadsheetml/2006/main" xmlns:r="http://schemas.openxmlformats.org/officeDocument/2006/relationships">
  <dimension ref="A1:R90"/>
  <sheetViews>
    <sheetView workbookViewId="0">
      <pane ySplit="1" topLeftCell="A2" activePane="bottomLeft" state="frozen"/>
      <selection pane="bottomLeft" activeCell="H8" sqref="H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1" t="s">
        <v>770</v>
      </c>
      <c r="L1" s="491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44953</v>
      </c>
      <c r="N2" s="365" t="s">
        <v>772</v>
      </c>
    </row>
    <row r="3" spans="1:16">
      <c r="A3" s="35">
        <v>24</v>
      </c>
      <c r="B3" s="220"/>
      <c r="C3" s="248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37990</v>
      </c>
      <c r="I3" s="37">
        <v>44733</v>
      </c>
      <c r="J3" s="179">
        <v>44762</v>
      </c>
      <c r="K3" s="117" t="s">
        <v>145</v>
      </c>
      <c r="L3" s="37"/>
      <c r="M3" s="130">
        <v>44953</v>
      </c>
      <c r="N3" s="35" t="s">
        <v>772</v>
      </c>
    </row>
    <row r="4" spans="1:16">
      <c r="A4" s="35">
        <v>30</v>
      </c>
      <c r="B4" s="202"/>
      <c r="C4" s="248" t="s">
        <v>781</v>
      </c>
      <c r="D4" s="35" t="s">
        <v>259</v>
      </c>
      <c r="E4" s="116"/>
      <c r="F4" s="333" t="s">
        <v>782</v>
      </c>
      <c r="G4" s="116">
        <v>3157707095</v>
      </c>
      <c r="H4" s="464">
        <v>32990</v>
      </c>
      <c r="I4" s="37">
        <v>44739</v>
      </c>
      <c r="J4" s="179">
        <v>44768</v>
      </c>
      <c r="K4" s="117"/>
      <c r="L4" s="37">
        <v>44778</v>
      </c>
      <c r="M4" s="130">
        <v>44936</v>
      </c>
      <c r="N4" s="35" t="s">
        <v>772</v>
      </c>
    </row>
    <row r="5" spans="1:16">
      <c r="A5" s="212">
        <v>7</v>
      </c>
      <c r="B5" s="68"/>
      <c r="C5" s="248" t="s">
        <v>381</v>
      </c>
      <c r="D5" s="35" t="s">
        <v>52</v>
      </c>
      <c r="F5" s="35">
        <v>332459135</v>
      </c>
      <c r="G5" s="35" t="s">
        <v>363</v>
      </c>
      <c r="H5" s="464">
        <v>91899</v>
      </c>
      <c r="I5" s="37">
        <v>43586</v>
      </c>
      <c r="J5" s="179">
        <v>43616</v>
      </c>
      <c r="K5" s="117" t="s">
        <v>217</v>
      </c>
      <c r="L5" s="179"/>
      <c r="M5" s="130"/>
      <c r="N5" s="35" t="s">
        <v>772</v>
      </c>
    </row>
    <row r="6" spans="1:16">
      <c r="A6" s="212">
        <v>27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287210</v>
      </c>
      <c r="I6" s="37">
        <v>44911</v>
      </c>
      <c r="J6" s="179">
        <v>44944</v>
      </c>
      <c r="K6" s="117"/>
      <c r="L6" s="37"/>
      <c r="M6" s="130">
        <v>44953</v>
      </c>
      <c r="N6" s="35" t="s">
        <v>772</v>
      </c>
    </row>
    <row r="7" spans="1:16">
      <c r="A7" s="212">
        <v>26</v>
      </c>
      <c r="B7" s="202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181510</v>
      </c>
      <c r="I7" s="37">
        <v>44863</v>
      </c>
      <c r="J7" s="179">
        <v>44923</v>
      </c>
      <c r="K7" s="117"/>
      <c r="L7" s="37">
        <v>44953</v>
      </c>
      <c r="M7" s="130">
        <v>44953</v>
      </c>
      <c r="N7" s="35" t="s">
        <v>772</v>
      </c>
    </row>
    <row r="8" spans="1:16">
      <c r="D8" s="116"/>
      <c r="E8" s="116"/>
      <c r="F8" s="116"/>
      <c r="G8" s="116"/>
      <c r="J8" s="140"/>
      <c r="K8" s="140"/>
      <c r="L8" s="140"/>
      <c r="M8" s="411"/>
    </row>
    <row r="9" spans="1:16">
      <c r="E9" s="116"/>
      <c r="F9" s="116"/>
      <c r="G9" s="116"/>
      <c r="M9" s="249"/>
    </row>
    <row r="10" spans="1:16">
      <c r="E10" s="116"/>
      <c r="F10" s="116"/>
      <c r="G10" s="116"/>
      <c r="M10" s="249"/>
    </row>
    <row r="11" spans="1:16">
      <c r="C11" s="35" t="s">
        <v>370</v>
      </c>
      <c r="E11" s="116" t="s">
        <v>374</v>
      </c>
      <c r="F11" s="116"/>
      <c r="G11" s="116"/>
    </row>
    <row r="12" spans="1:16">
      <c r="D12" s="35" t="s">
        <v>691</v>
      </c>
      <c r="E12" s="116">
        <v>111811030</v>
      </c>
      <c r="F12" s="116"/>
      <c r="G12" s="116"/>
    </row>
    <row r="13" spans="1:16">
      <c r="E13" s="116"/>
      <c r="F13" s="116"/>
      <c r="G13" s="116"/>
    </row>
    <row r="14" spans="1:16" s="39" customFormat="1">
      <c r="A14" s="35"/>
      <c r="B14" s="116"/>
      <c r="C14" s="35"/>
      <c r="D14" s="35"/>
      <c r="E14" s="116">
        <v>51984374</v>
      </c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5" t="s">
        <v>778</v>
      </c>
      <c r="B15" s="116"/>
      <c r="C15" s="35"/>
      <c r="D15" s="35"/>
      <c r="E15" s="116"/>
      <c r="F15" s="116"/>
      <c r="G15" s="116"/>
      <c r="I15" s="35"/>
      <c r="J15" s="35"/>
      <c r="K15" s="35"/>
      <c r="L15" s="35"/>
      <c r="M15" s="35"/>
      <c r="N15" s="35"/>
      <c r="O15" s="42"/>
      <c r="P15" s="118"/>
    </row>
    <row r="16" spans="1:16" s="39" customFormat="1">
      <c r="A16" s="37">
        <v>44505</v>
      </c>
      <c r="B16" s="116"/>
      <c r="C16" s="35" t="s">
        <v>779</v>
      </c>
      <c r="D16" s="35" t="s">
        <v>52</v>
      </c>
      <c r="E16" s="116"/>
      <c r="F16" s="116">
        <v>12167437</v>
      </c>
      <c r="H16" s="464">
        <v>185952</v>
      </c>
      <c r="I16" s="253">
        <v>44411</v>
      </c>
      <c r="J16" s="179">
        <v>44469</v>
      </c>
      <c r="K16" s="35"/>
      <c r="M16" s="37"/>
      <c r="N16" s="249" t="s">
        <v>772</v>
      </c>
      <c r="O16" s="453" t="s">
        <v>751</v>
      </c>
      <c r="P16" s="453" t="s">
        <v>753</v>
      </c>
    </row>
    <row r="17" spans="1:18" s="39" customFormat="1">
      <c r="A17" s="37">
        <v>44505</v>
      </c>
      <c r="B17" s="481"/>
      <c r="C17" s="35" t="s">
        <v>779</v>
      </c>
      <c r="D17" s="35" t="s">
        <v>52</v>
      </c>
      <c r="E17" s="116"/>
      <c r="F17" s="333" t="s">
        <v>749</v>
      </c>
      <c r="G17" s="116"/>
      <c r="H17" s="469">
        <v>28950</v>
      </c>
      <c r="I17" s="253">
        <v>44461</v>
      </c>
      <c r="J17" s="179">
        <v>44494</v>
      </c>
      <c r="K17" s="35"/>
      <c r="M17" s="37"/>
      <c r="N17" s="249" t="s">
        <v>790</v>
      </c>
      <c r="O17" s="35"/>
      <c r="P17" s="35"/>
    </row>
    <row r="18" spans="1:18" s="39" customFormat="1">
      <c r="A18" s="37">
        <v>44488</v>
      </c>
      <c r="B18" s="116"/>
      <c r="C18" s="35" t="s">
        <v>779</v>
      </c>
      <c r="D18" s="35" t="s">
        <v>52</v>
      </c>
      <c r="E18" s="116"/>
      <c r="F18" s="116">
        <v>62105403</v>
      </c>
      <c r="G18" s="116"/>
      <c r="H18" s="464">
        <v>48010</v>
      </c>
      <c r="I18" s="253">
        <v>44441</v>
      </c>
      <c r="J18" s="179">
        <v>44471</v>
      </c>
      <c r="K18" s="35"/>
      <c r="M18" s="37"/>
      <c r="N18" s="249" t="s">
        <v>790</v>
      </c>
      <c r="O18" s="453" t="s">
        <v>751</v>
      </c>
      <c r="P18" s="453" t="s">
        <v>752</v>
      </c>
      <c r="Q18" s="453" t="s">
        <v>788</v>
      </c>
      <c r="R18" s="39" t="s">
        <v>793</v>
      </c>
    </row>
    <row r="19" spans="1:18">
      <c r="A19" s="35">
        <v>30</v>
      </c>
      <c r="B19" s="346"/>
      <c r="C19" s="116" t="s">
        <v>768</v>
      </c>
      <c r="D19" s="35" t="s">
        <v>259</v>
      </c>
      <c r="E19" s="116"/>
      <c r="F19" s="333" t="s">
        <v>769</v>
      </c>
      <c r="G19" s="116">
        <v>3105719964</v>
      </c>
      <c r="H19" s="464">
        <v>34000</v>
      </c>
      <c r="J19" s="179"/>
      <c r="K19" s="452"/>
      <c r="M19" s="452">
        <v>44496</v>
      </c>
      <c r="N19" s="249" t="s">
        <v>790</v>
      </c>
      <c r="O19" s="453" t="s">
        <v>791</v>
      </c>
      <c r="P19" s="453" t="s">
        <v>787</v>
      </c>
    </row>
    <row r="20" spans="1:18" s="39" customFormat="1">
      <c r="A20" s="35"/>
      <c r="B20" s="116"/>
      <c r="C20" s="35"/>
      <c r="D20" s="35"/>
      <c r="E20" s="116"/>
      <c r="F20" s="116"/>
      <c r="G20" s="116"/>
      <c r="H20" s="464"/>
      <c r="J20" s="40"/>
      <c r="K20" s="35"/>
      <c r="M20" s="35"/>
      <c r="N20" s="35"/>
      <c r="O20" s="414"/>
      <c r="P20" s="35"/>
    </row>
    <row r="21" spans="1:18" s="39" customFormat="1">
      <c r="A21" s="37">
        <v>44393</v>
      </c>
      <c r="B21" s="116"/>
      <c r="C21" s="35" t="s">
        <v>780</v>
      </c>
      <c r="D21" s="35" t="s">
        <v>52</v>
      </c>
      <c r="E21" s="116"/>
      <c r="F21" s="116">
        <v>12398439</v>
      </c>
      <c r="H21" s="464">
        <v>13310</v>
      </c>
      <c r="I21" s="452">
        <v>44120</v>
      </c>
      <c r="J21" s="179">
        <v>44179</v>
      </c>
      <c r="K21" s="35"/>
      <c r="M21" s="37"/>
      <c r="N21" s="37" t="s">
        <v>792</v>
      </c>
      <c r="O21" s="116"/>
      <c r="P21" s="116"/>
    </row>
    <row r="22" spans="1:18" s="39" customFormat="1">
      <c r="A22" s="37">
        <v>44431</v>
      </c>
      <c r="B22" s="116"/>
      <c r="C22" s="35" t="s">
        <v>780</v>
      </c>
      <c r="D22" s="35" t="s">
        <v>52</v>
      </c>
      <c r="E22" s="116"/>
      <c r="F22" s="333" t="s">
        <v>777</v>
      </c>
      <c r="G22" s="116"/>
      <c r="H22" s="464">
        <v>3870</v>
      </c>
      <c r="I22" s="452">
        <v>44386</v>
      </c>
      <c r="J22" s="179">
        <v>44417</v>
      </c>
      <c r="K22" s="35"/>
      <c r="M22" s="37">
        <v>44489</v>
      </c>
      <c r="N22" s="39" t="s">
        <v>772</v>
      </c>
      <c r="O22" s="35"/>
      <c r="P22" s="35"/>
    </row>
    <row r="23" spans="1:18" s="39" customFormat="1">
      <c r="A23" s="35">
        <v>14</v>
      </c>
      <c r="B23" s="116"/>
      <c r="C23" s="35" t="s">
        <v>780</v>
      </c>
      <c r="D23" s="35" t="s">
        <v>52</v>
      </c>
      <c r="E23" s="116"/>
      <c r="F23" s="116">
        <v>62945371</v>
      </c>
      <c r="G23" s="116"/>
      <c r="H23" s="464">
        <v>0</v>
      </c>
      <c r="J23" s="40"/>
      <c r="K23" s="35" t="s">
        <v>80</v>
      </c>
      <c r="L23" s="35">
        <v>3078121</v>
      </c>
      <c r="N23" s="37" t="s">
        <v>270</v>
      </c>
      <c r="O23" s="453" t="s">
        <v>783</v>
      </c>
      <c r="P23" s="453" t="s">
        <v>784</v>
      </c>
    </row>
    <row r="24" spans="1:18" s="39" customFormat="1">
      <c r="A24" s="35"/>
      <c r="B24" s="116"/>
      <c r="C24" s="35"/>
      <c r="D24" s="35"/>
      <c r="J24" s="35"/>
      <c r="K24" s="35"/>
      <c r="L24" s="35"/>
      <c r="M24" s="35"/>
      <c r="N24" s="35"/>
      <c r="O24" s="35" t="s">
        <v>785</v>
      </c>
      <c r="P24" s="453" t="s">
        <v>786</v>
      </c>
      <c r="Q24" s="35" t="s">
        <v>785</v>
      </c>
    </row>
    <row r="25" spans="1:18" s="39" customFormat="1">
      <c r="A25" s="35"/>
      <c r="B25" s="116"/>
      <c r="C25" s="35"/>
      <c r="D25" s="35"/>
      <c r="E25" s="116"/>
      <c r="J25" s="35"/>
      <c r="K25" s="35"/>
      <c r="L25" s="35"/>
      <c r="M25" s="35"/>
      <c r="N25" s="35"/>
      <c r="O25" s="35"/>
      <c r="P25" s="35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27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29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2.xml><?xml version="1.0" encoding="utf-8"?>
<worksheet xmlns="http://schemas.openxmlformats.org/spreadsheetml/2006/main" xmlns:r="http://schemas.openxmlformats.org/officeDocument/2006/relationships">
  <dimension ref="A1:R90"/>
  <sheetViews>
    <sheetView workbookViewId="0">
      <pane ySplit="1" topLeftCell="A2" activePane="bottomLeft" state="frozen"/>
      <selection pane="bottomLeft" activeCell="M6" sqref="M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2" t="s">
        <v>770</v>
      </c>
      <c r="L1" s="492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44985</v>
      </c>
      <c r="N2" s="365" t="s">
        <v>772</v>
      </c>
    </row>
    <row r="3" spans="1:16">
      <c r="A3" s="35">
        <v>26</v>
      </c>
      <c r="B3" s="220"/>
      <c r="C3" s="248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37990</v>
      </c>
      <c r="I3" s="37">
        <v>44733</v>
      </c>
      <c r="J3" s="179">
        <v>44762</v>
      </c>
      <c r="K3" s="117" t="s">
        <v>145</v>
      </c>
      <c r="L3" s="37">
        <v>44984</v>
      </c>
      <c r="M3" s="130">
        <v>44985</v>
      </c>
      <c r="N3" s="35" t="s">
        <v>772</v>
      </c>
    </row>
    <row r="4" spans="1:16">
      <c r="A4" s="35">
        <v>30</v>
      </c>
      <c r="B4" s="202"/>
      <c r="C4" s="248" t="s">
        <v>781</v>
      </c>
      <c r="D4" s="35" t="s">
        <v>259</v>
      </c>
      <c r="E4" s="116"/>
      <c r="F4" s="333" t="s">
        <v>782</v>
      </c>
      <c r="G4" s="116">
        <v>3157707095</v>
      </c>
      <c r="H4" s="464">
        <v>40083</v>
      </c>
      <c r="I4" s="37">
        <v>44739</v>
      </c>
      <c r="J4" s="179">
        <v>44768</v>
      </c>
      <c r="K4" s="117"/>
      <c r="L4" s="37">
        <v>44778</v>
      </c>
      <c r="M4" s="130">
        <v>44977</v>
      </c>
      <c r="N4" s="35" t="s">
        <v>772</v>
      </c>
    </row>
    <row r="5" spans="1:16">
      <c r="A5" s="212">
        <v>7</v>
      </c>
      <c r="B5" s="202"/>
      <c r="C5" s="248" t="s">
        <v>381</v>
      </c>
      <c r="D5" s="35" t="s">
        <v>52</v>
      </c>
      <c r="F5" s="35">
        <v>332459135</v>
      </c>
      <c r="G5" s="35" t="s">
        <v>363</v>
      </c>
      <c r="H5" s="464">
        <v>72410</v>
      </c>
      <c r="I5" s="37">
        <v>43586</v>
      </c>
      <c r="J5" s="179">
        <v>43616</v>
      </c>
      <c r="K5" s="117" t="s">
        <v>217</v>
      </c>
      <c r="L5" s="179"/>
      <c r="M5" s="130">
        <v>44977</v>
      </c>
      <c r="N5" s="35" t="s">
        <v>772</v>
      </c>
    </row>
    <row r="6" spans="1:16">
      <c r="A6" s="212">
        <v>26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315510</v>
      </c>
      <c r="I6" s="37">
        <v>44911</v>
      </c>
      <c r="J6" s="179">
        <v>44944</v>
      </c>
      <c r="K6" s="117"/>
      <c r="L6" s="37">
        <v>44983</v>
      </c>
      <c r="M6" s="130">
        <v>44977</v>
      </c>
      <c r="N6" s="35" t="s">
        <v>772</v>
      </c>
    </row>
    <row r="7" spans="1:16">
      <c r="A7" s="212">
        <v>26</v>
      </c>
      <c r="B7" s="200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139940</v>
      </c>
      <c r="I7" s="37">
        <v>44863</v>
      </c>
      <c r="J7" s="179">
        <v>44923</v>
      </c>
      <c r="K7" s="117"/>
      <c r="L7" s="37"/>
      <c r="M7" s="130"/>
      <c r="N7" s="35" t="s">
        <v>772</v>
      </c>
    </row>
    <row r="8" spans="1:16">
      <c r="D8" s="116"/>
      <c r="E8" s="116"/>
      <c r="F8" s="116"/>
      <c r="G8" s="116"/>
      <c r="J8" s="140"/>
      <c r="K8" s="140"/>
      <c r="L8" s="140"/>
      <c r="M8" s="411"/>
    </row>
    <row r="9" spans="1:16">
      <c r="E9" s="116"/>
      <c r="F9" s="116"/>
      <c r="G9" s="116"/>
      <c r="M9" s="249"/>
    </row>
    <row r="10" spans="1:16">
      <c r="E10" s="116"/>
      <c r="F10" s="116"/>
      <c r="G10" s="116"/>
      <c r="M10" s="249"/>
    </row>
    <row r="11" spans="1:16">
      <c r="C11" s="35" t="s">
        <v>370</v>
      </c>
      <c r="E11" s="116" t="s">
        <v>374</v>
      </c>
      <c r="F11" s="116"/>
      <c r="G11" s="116"/>
    </row>
    <row r="12" spans="1:16">
      <c r="D12" s="35" t="s">
        <v>691</v>
      </c>
      <c r="E12" s="116">
        <v>111811030</v>
      </c>
      <c r="F12" s="116"/>
      <c r="G12" s="116"/>
    </row>
    <row r="13" spans="1:16">
      <c r="E13" s="116"/>
      <c r="F13" s="116"/>
      <c r="G13" s="116"/>
    </row>
    <row r="14" spans="1:16" s="39" customFormat="1">
      <c r="A14" s="35"/>
      <c r="B14" s="116"/>
      <c r="C14" s="35"/>
      <c r="D14" s="35"/>
      <c r="E14" s="116">
        <v>51984374</v>
      </c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5" t="s">
        <v>778</v>
      </c>
      <c r="B15" s="116"/>
      <c r="C15" s="35"/>
      <c r="D15" s="35"/>
      <c r="E15" s="116"/>
      <c r="F15" s="116"/>
      <c r="G15" s="116"/>
      <c r="I15" s="35"/>
      <c r="J15" s="35"/>
      <c r="K15" s="35"/>
      <c r="L15" s="35"/>
      <c r="M15" s="35"/>
      <c r="N15" s="35"/>
      <c r="O15" s="42"/>
      <c r="P15" s="118"/>
    </row>
    <row r="16" spans="1:16" s="39" customFormat="1">
      <c r="A16" s="37">
        <v>44505</v>
      </c>
      <c r="B16" s="116"/>
      <c r="C16" s="35" t="s">
        <v>779</v>
      </c>
      <c r="D16" s="35" t="s">
        <v>52</v>
      </c>
      <c r="E16" s="116"/>
      <c r="F16" s="116">
        <v>12167437</v>
      </c>
      <c r="H16" s="464">
        <v>185952</v>
      </c>
      <c r="I16" s="253">
        <v>44411</v>
      </c>
      <c r="J16" s="179">
        <v>44469</v>
      </c>
      <c r="K16" s="35"/>
      <c r="M16" s="37"/>
      <c r="N16" s="249" t="s">
        <v>772</v>
      </c>
      <c r="O16" s="453" t="s">
        <v>751</v>
      </c>
      <c r="P16" s="453" t="s">
        <v>753</v>
      </c>
    </row>
    <row r="17" spans="1:18" s="39" customFormat="1">
      <c r="A17" s="37">
        <v>44505</v>
      </c>
      <c r="B17" s="481"/>
      <c r="C17" s="35" t="s">
        <v>779</v>
      </c>
      <c r="D17" s="35" t="s">
        <v>52</v>
      </c>
      <c r="E17" s="116"/>
      <c r="F17" s="333" t="s">
        <v>749</v>
      </c>
      <c r="G17" s="116"/>
      <c r="H17" s="469">
        <v>28950</v>
      </c>
      <c r="I17" s="253">
        <v>44461</v>
      </c>
      <c r="J17" s="179">
        <v>44494</v>
      </c>
      <c r="K17" s="35"/>
      <c r="M17" s="37"/>
      <c r="N17" s="249" t="s">
        <v>790</v>
      </c>
      <c r="O17" s="35"/>
      <c r="P17" s="35"/>
    </row>
    <row r="18" spans="1:18" s="39" customFormat="1">
      <c r="A18" s="37">
        <v>44488</v>
      </c>
      <c r="B18" s="116"/>
      <c r="C18" s="35" t="s">
        <v>779</v>
      </c>
      <c r="D18" s="35" t="s">
        <v>52</v>
      </c>
      <c r="E18" s="116"/>
      <c r="F18" s="116">
        <v>62105403</v>
      </c>
      <c r="G18" s="116"/>
      <c r="H18" s="464">
        <v>48010</v>
      </c>
      <c r="I18" s="253">
        <v>44441</v>
      </c>
      <c r="J18" s="179">
        <v>44471</v>
      </c>
      <c r="K18" s="35"/>
      <c r="M18" s="37"/>
      <c r="N18" s="249" t="s">
        <v>790</v>
      </c>
      <c r="O18" s="453" t="s">
        <v>751</v>
      </c>
      <c r="P18" s="453" t="s">
        <v>752</v>
      </c>
      <c r="Q18" s="453" t="s">
        <v>788</v>
      </c>
      <c r="R18" s="39" t="s">
        <v>793</v>
      </c>
    </row>
    <row r="19" spans="1:18">
      <c r="A19" s="35">
        <v>30</v>
      </c>
      <c r="B19" s="346"/>
      <c r="C19" s="116" t="s">
        <v>768</v>
      </c>
      <c r="D19" s="35" t="s">
        <v>259</v>
      </c>
      <c r="E19" s="116"/>
      <c r="F19" s="333" t="s">
        <v>769</v>
      </c>
      <c r="G19" s="116">
        <v>3105719964</v>
      </c>
      <c r="H19" s="464">
        <v>34000</v>
      </c>
      <c r="J19" s="179"/>
      <c r="K19" s="452"/>
      <c r="M19" s="452">
        <v>44496</v>
      </c>
      <c r="N19" s="249" t="s">
        <v>790</v>
      </c>
      <c r="O19" s="453" t="s">
        <v>791</v>
      </c>
      <c r="P19" s="453" t="s">
        <v>787</v>
      </c>
    </row>
    <row r="20" spans="1:18" s="39" customFormat="1">
      <c r="A20" s="35"/>
      <c r="B20" s="116"/>
      <c r="C20" s="35"/>
      <c r="D20" s="35"/>
      <c r="E20" s="116"/>
      <c r="F20" s="116"/>
      <c r="G20" s="116"/>
      <c r="H20" s="464"/>
      <c r="J20" s="40"/>
      <c r="K20" s="35"/>
      <c r="M20" s="35"/>
      <c r="N20" s="35"/>
      <c r="O20" s="414"/>
      <c r="P20" s="35"/>
    </row>
    <row r="21" spans="1:18" s="39" customFormat="1">
      <c r="A21" s="37">
        <v>44393</v>
      </c>
      <c r="B21" s="116"/>
      <c r="C21" s="35" t="s">
        <v>780</v>
      </c>
      <c r="D21" s="35" t="s">
        <v>52</v>
      </c>
      <c r="E21" s="116"/>
      <c r="F21" s="116">
        <v>12398439</v>
      </c>
      <c r="H21" s="464">
        <v>13310</v>
      </c>
      <c r="I21" s="452">
        <v>44120</v>
      </c>
      <c r="J21" s="179">
        <v>44179</v>
      </c>
      <c r="K21" s="35"/>
      <c r="M21" s="37"/>
      <c r="N21" s="37" t="s">
        <v>792</v>
      </c>
      <c r="O21" s="116"/>
      <c r="P21" s="116"/>
    </row>
    <row r="22" spans="1:18" s="39" customFormat="1">
      <c r="A22" s="37">
        <v>44431</v>
      </c>
      <c r="B22" s="116"/>
      <c r="C22" s="35" t="s">
        <v>780</v>
      </c>
      <c r="D22" s="35" t="s">
        <v>52</v>
      </c>
      <c r="E22" s="116"/>
      <c r="F22" s="333" t="s">
        <v>777</v>
      </c>
      <c r="G22" s="116"/>
      <c r="H22" s="464">
        <v>3870</v>
      </c>
      <c r="I22" s="452">
        <v>44386</v>
      </c>
      <c r="J22" s="179">
        <v>44417</v>
      </c>
      <c r="K22" s="35"/>
      <c r="M22" s="37">
        <v>44489</v>
      </c>
      <c r="N22" s="39" t="s">
        <v>772</v>
      </c>
      <c r="O22" s="35"/>
      <c r="P22" s="35"/>
    </row>
    <row r="23" spans="1:18" s="39" customFormat="1">
      <c r="A23" s="35">
        <v>14</v>
      </c>
      <c r="B23" s="116"/>
      <c r="C23" s="35" t="s">
        <v>780</v>
      </c>
      <c r="D23" s="35" t="s">
        <v>52</v>
      </c>
      <c r="E23" s="116"/>
      <c r="F23" s="116">
        <v>62945371</v>
      </c>
      <c r="G23" s="116"/>
      <c r="H23" s="464">
        <v>0</v>
      </c>
      <c r="J23" s="40"/>
      <c r="K23" s="35" t="s">
        <v>80</v>
      </c>
      <c r="L23" s="35">
        <v>3078121</v>
      </c>
      <c r="N23" s="37" t="s">
        <v>270</v>
      </c>
      <c r="O23" s="453" t="s">
        <v>783</v>
      </c>
      <c r="P23" s="453" t="s">
        <v>784</v>
      </c>
    </row>
    <row r="24" spans="1:18" s="39" customFormat="1">
      <c r="A24" s="35"/>
      <c r="B24" s="116"/>
      <c r="C24" s="35"/>
      <c r="D24" s="35"/>
      <c r="J24" s="35"/>
      <c r="K24" s="35"/>
      <c r="L24" s="35"/>
      <c r="M24" s="35"/>
      <c r="N24" s="35"/>
      <c r="O24" s="35" t="s">
        <v>785</v>
      </c>
      <c r="P24" s="453" t="s">
        <v>786</v>
      </c>
      <c r="Q24" s="35" t="s">
        <v>785</v>
      </c>
    </row>
    <row r="25" spans="1:18" s="39" customFormat="1">
      <c r="A25" s="35"/>
      <c r="B25" s="116"/>
      <c r="C25" s="35"/>
      <c r="D25" s="35"/>
      <c r="E25" s="116"/>
      <c r="J25" s="35"/>
      <c r="K25" s="35"/>
      <c r="L25" s="35"/>
      <c r="M25" s="35"/>
      <c r="N25" s="35"/>
      <c r="O25" s="35"/>
      <c r="P25" s="35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27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29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3.xml><?xml version="1.0" encoding="utf-8"?>
<worksheet xmlns="http://schemas.openxmlformats.org/spreadsheetml/2006/main" xmlns:r="http://schemas.openxmlformats.org/officeDocument/2006/relationships">
  <dimension ref="A1:R90"/>
  <sheetViews>
    <sheetView workbookViewId="0">
      <pane ySplit="1" topLeftCell="A2" activePane="bottomLeft" state="frozen"/>
      <selection pane="bottomLeft" activeCell="J25" sqref="J2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3" t="s">
        <v>770</v>
      </c>
      <c r="L1" s="493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45014</v>
      </c>
      <c r="N2" s="365" t="s">
        <v>772</v>
      </c>
    </row>
    <row r="3" spans="1:16">
      <c r="A3" s="35">
        <v>26</v>
      </c>
      <c r="B3" s="220"/>
      <c r="C3" s="248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37990</v>
      </c>
      <c r="I3" s="37">
        <v>44733</v>
      </c>
      <c r="J3" s="179">
        <v>44762</v>
      </c>
      <c r="K3" s="117" t="s">
        <v>145</v>
      </c>
      <c r="L3" s="37"/>
      <c r="M3" s="130">
        <v>45013</v>
      </c>
      <c r="N3" s="35" t="s">
        <v>772</v>
      </c>
    </row>
    <row r="4" spans="1:16">
      <c r="A4" s="134">
        <v>4</v>
      </c>
      <c r="B4" s="202"/>
      <c r="C4" s="248" t="s">
        <v>781</v>
      </c>
      <c r="D4" s="35" t="s">
        <v>259</v>
      </c>
      <c r="E4" s="116"/>
      <c r="F4" s="333" t="s">
        <v>782</v>
      </c>
      <c r="G4" s="116">
        <v>3157707095</v>
      </c>
      <c r="H4" s="464">
        <v>33718</v>
      </c>
      <c r="I4" s="37">
        <v>44739</v>
      </c>
      <c r="J4" s="179">
        <v>44768</v>
      </c>
      <c r="K4" s="117"/>
      <c r="L4" s="37">
        <v>44990</v>
      </c>
      <c r="M4" s="130">
        <v>44994</v>
      </c>
      <c r="N4" s="35" t="s">
        <v>772</v>
      </c>
    </row>
    <row r="5" spans="1:16">
      <c r="A5" s="134">
        <v>11</v>
      </c>
      <c r="B5" s="202"/>
      <c r="C5" s="248" t="s">
        <v>381</v>
      </c>
      <c r="D5" s="35" t="s">
        <v>52</v>
      </c>
      <c r="F5" s="35">
        <v>332459135</v>
      </c>
      <c r="G5" s="35" t="s">
        <v>363</v>
      </c>
      <c r="H5" s="464">
        <v>62805</v>
      </c>
      <c r="I5" s="37">
        <v>43586</v>
      </c>
      <c r="J5" s="179">
        <v>43616</v>
      </c>
      <c r="K5" s="117" t="s">
        <v>217</v>
      </c>
      <c r="L5" s="179">
        <v>44997</v>
      </c>
      <c r="M5" s="130">
        <v>44994</v>
      </c>
      <c r="N5" s="35" t="s">
        <v>772</v>
      </c>
    </row>
    <row r="6" spans="1:16">
      <c r="A6" s="116">
        <v>26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227500</v>
      </c>
      <c r="I6" s="37">
        <v>44972</v>
      </c>
      <c r="J6" s="179">
        <v>45000</v>
      </c>
      <c r="K6" s="117"/>
      <c r="L6" s="37">
        <v>45011</v>
      </c>
      <c r="M6" s="130">
        <v>45007</v>
      </c>
      <c r="N6" s="35" t="s">
        <v>772</v>
      </c>
    </row>
    <row r="7" spans="1:16">
      <c r="A7" s="116">
        <v>28</v>
      </c>
      <c r="B7" s="202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184780</v>
      </c>
      <c r="I7" s="37">
        <v>44924</v>
      </c>
      <c r="J7" s="179">
        <v>44982</v>
      </c>
      <c r="K7" s="117"/>
      <c r="L7" s="37">
        <v>45013</v>
      </c>
      <c r="M7" s="130">
        <v>45007</v>
      </c>
      <c r="N7" s="35" t="s">
        <v>772</v>
      </c>
    </row>
    <row r="8" spans="1:16">
      <c r="D8" s="116"/>
      <c r="E8" s="116"/>
      <c r="F8" s="116"/>
      <c r="G8" s="116"/>
      <c r="J8" s="140"/>
      <c r="K8" s="140"/>
      <c r="L8" s="140"/>
      <c r="M8" s="411"/>
    </row>
    <row r="9" spans="1:16">
      <c r="E9" s="116"/>
      <c r="F9" s="116"/>
      <c r="G9" s="116"/>
      <c r="M9" s="249"/>
    </row>
    <row r="10" spans="1:16">
      <c r="E10" s="116"/>
      <c r="F10" s="116"/>
      <c r="G10" s="116"/>
      <c r="M10" s="249"/>
    </row>
    <row r="11" spans="1:16">
      <c r="C11" s="35" t="s">
        <v>370</v>
      </c>
      <c r="E11" s="116" t="s">
        <v>374</v>
      </c>
      <c r="F11" s="116"/>
      <c r="G11" s="116"/>
    </row>
    <row r="12" spans="1:16">
      <c r="D12" s="35" t="s">
        <v>691</v>
      </c>
      <c r="E12" s="116">
        <v>111811030</v>
      </c>
      <c r="F12" s="116"/>
      <c r="G12" s="116"/>
    </row>
    <row r="13" spans="1:16">
      <c r="E13" s="116"/>
      <c r="F13" s="116"/>
      <c r="G13" s="116"/>
    </row>
    <row r="14" spans="1:16" s="39" customFormat="1">
      <c r="A14" s="35"/>
      <c r="B14" s="116"/>
      <c r="C14" s="35"/>
      <c r="D14" s="35"/>
      <c r="E14" s="116">
        <v>51984374</v>
      </c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5" t="s">
        <v>778</v>
      </c>
      <c r="B15" s="116"/>
      <c r="C15" s="35"/>
      <c r="D15" s="35"/>
      <c r="E15" s="116"/>
      <c r="F15" s="116"/>
      <c r="G15" s="116"/>
      <c r="I15" s="35"/>
      <c r="J15" s="35"/>
      <c r="K15" s="35"/>
      <c r="L15" s="35"/>
      <c r="M15" s="35"/>
      <c r="N15" s="35"/>
      <c r="O15" s="42"/>
      <c r="P15" s="118"/>
    </row>
    <row r="16" spans="1:16" s="39" customFormat="1">
      <c r="A16" s="37">
        <v>44505</v>
      </c>
      <c r="B16" s="116"/>
      <c r="C16" s="35" t="s">
        <v>779</v>
      </c>
      <c r="D16" s="35" t="s">
        <v>52</v>
      </c>
      <c r="E16" s="116"/>
      <c r="F16" s="116">
        <v>12167437</v>
      </c>
      <c r="H16" s="464">
        <v>185952</v>
      </c>
      <c r="I16" s="253">
        <v>44411</v>
      </c>
      <c r="J16" s="179">
        <v>44469</v>
      </c>
      <c r="K16" s="35"/>
      <c r="M16" s="37"/>
      <c r="N16" s="249" t="s">
        <v>772</v>
      </c>
      <c r="O16" s="453" t="s">
        <v>751</v>
      </c>
      <c r="P16" s="453" t="s">
        <v>753</v>
      </c>
    </row>
    <row r="17" spans="1:18" s="39" customFormat="1">
      <c r="A17" s="37">
        <v>44505</v>
      </c>
      <c r="B17" s="481"/>
      <c r="C17" s="35" t="s">
        <v>779</v>
      </c>
      <c r="D17" s="35" t="s">
        <v>52</v>
      </c>
      <c r="E17" s="116"/>
      <c r="F17" s="333" t="s">
        <v>749</v>
      </c>
      <c r="G17" s="116"/>
      <c r="H17" s="469">
        <v>28950</v>
      </c>
      <c r="I17" s="253">
        <v>44461</v>
      </c>
      <c r="J17" s="179">
        <v>44494</v>
      </c>
      <c r="K17" s="35"/>
      <c r="M17" s="37"/>
      <c r="N17" s="249" t="s">
        <v>790</v>
      </c>
      <c r="O17" s="35"/>
      <c r="P17" s="35"/>
    </row>
    <row r="18" spans="1:18" s="39" customFormat="1">
      <c r="A18" s="37">
        <v>44488</v>
      </c>
      <c r="B18" s="116"/>
      <c r="C18" s="35" t="s">
        <v>779</v>
      </c>
      <c r="D18" s="35" t="s">
        <v>52</v>
      </c>
      <c r="E18" s="116"/>
      <c r="F18" s="116">
        <v>62105403</v>
      </c>
      <c r="G18" s="116"/>
      <c r="H18" s="464">
        <v>48010</v>
      </c>
      <c r="I18" s="253">
        <v>44441</v>
      </c>
      <c r="J18" s="179">
        <v>44471</v>
      </c>
      <c r="K18" s="35"/>
      <c r="M18" s="37"/>
      <c r="N18" s="249" t="s">
        <v>790</v>
      </c>
      <c r="O18" s="453" t="s">
        <v>751</v>
      </c>
      <c r="P18" s="453" t="s">
        <v>752</v>
      </c>
      <c r="Q18" s="453" t="s">
        <v>788</v>
      </c>
      <c r="R18" s="39" t="s">
        <v>793</v>
      </c>
    </row>
    <row r="19" spans="1:18">
      <c r="A19" s="35">
        <v>30</v>
      </c>
      <c r="B19" s="346"/>
      <c r="C19" s="116" t="s">
        <v>768</v>
      </c>
      <c r="D19" s="35" t="s">
        <v>259</v>
      </c>
      <c r="E19" s="116"/>
      <c r="F19" s="333" t="s">
        <v>769</v>
      </c>
      <c r="G19" s="116">
        <v>3105719964</v>
      </c>
      <c r="H19" s="464">
        <v>34000</v>
      </c>
      <c r="J19" s="179"/>
      <c r="K19" s="452"/>
      <c r="M19" s="452">
        <v>44496</v>
      </c>
      <c r="N19" s="249" t="s">
        <v>790</v>
      </c>
      <c r="O19" s="453" t="s">
        <v>791</v>
      </c>
      <c r="P19" s="453" t="s">
        <v>787</v>
      </c>
    </row>
    <row r="20" spans="1:18" s="39" customFormat="1">
      <c r="A20" s="35"/>
      <c r="B20" s="116"/>
      <c r="C20" s="35"/>
      <c r="D20" s="35"/>
      <c r="E20" s="116"/>
      <c r="F20" s="116"/>
      <c r="G20" s="116"/>
      <c r="H20" s="464"/>
      <c r="J20" s="40"/>
      <c r="K20" s="35"/>
      <c r="M20" s="35"/>
      <c r="N20" s="35"/>
      <c r="O20" s="414"/>
      <c r="P20" s="35"/>
    </row>
    <row r="21" spans="1:18" s="39" customFormat="1">
      <c r="A21" s="37">
        <v>44393</v>
      </c>
      <c r="B21" s="116"/>
      <c r="C21" s="35" t="s">
        <v>780</v>
      </c>
      <c r="D21" s="35" t="s">
        <v>52</v>
      </c>
      <c r="E21" s="116"/>
      <c r="F21" s="116">
        <v>12398439</v>
      </c>
      <c r="H21" s="464">
        <v>13310</v>
      </c>
      <c r="I21" s="452">
        <v>44120</v>
      </c>
      <c r="J21" s="179">
        <v>44179</v>
      </c>
      <c r="K21" s="35"/>
      <c r="M21" s="37"/>
      <c r="N21" s="37" t="s">
        <v>792</v>
      </c>
      <c r="O21" s="116"/>
      <c r="P21" s="116"/>
    </row>
    <row r="22" spans="1:18" s="39" customFormat="1">
      <c r="A22" s="37">
        <v>44431</v>
      </c>
      <c r="B22" s="116"/>
      <c r="C22" s="35" t="s">
        <v>780</v>
      </c>
      <c r="D22" s="35" t="s">
        <v>52</v>
      </c>
      <c r="E22" s="116"/>
      <c r="F22" s="333" t="s">
        <v>777</v>
      </c>
      <c r="G22" s="116"/>
      <c r="H22" s="464">
        <v>3870</v>
      </c>
      <c r="I22" s="452">
        <v>44386</v>
      </c>
      <c r="J22" s="179">
        <v>44417</v>
      </c>
      <c r="K22" s="35"/>
      <c r="M22" s="37">
        <v>44489</v>
      </c>
      <c r="N22" s="39" t="s">
        <v>772</v>
      </c>
      <c r="O22" s="35"/>
      <c r="P22" s="35"/>
    </row>
    <row r="23" spans="1:18" s="39" customFormat="1">
      <c r="A23" s="35">
        <v>14</v>
      </c>
      <c r="B23" s="116"/>
      <c r="C23" s="35" t="s">
        <v>780</v>
      </c>
      <c r="D23" s="35" t="s">
        <v>52</v>
      </c>
      <c r="E23" s="116"/>
      <c r="F23" s="116">
        <v>62945371</v>
      </c>
      <c r="G23" s="116"/>
      <c r="H23" s="464">
        <v>0</v>
      </c>
      <c r="J23" s="40"/>
      <c r="K23" s="35" t="s">
        <v>80</v>
      </c>
      <c r="L23" s="35">
        <v>3078121</v>
      </c>
      <c r="N23" s="37" t="s">
        <v>270</v>
      </c>
      <c r="O23" s="453" t="s">
        <v>783</v>
      </c>
      <c r="P23" s="453" t="s">
        <v>784</v>
      </c>
    </row>
    <row r="24" spans="1:18" s="39" customFormat="1">
      <c r="A24" s="35"/>
      <c r="B24" s="116"/>
      <c r="C24" s="35"/>
      <c r="D24" s="35"/>
      <c r="J24" s="35"/>
      <c r="K24" s="35"/>
      <c r="L24" s="35"/>
      <c r="M24" s="35"/>
      <c r="N24" s="35"/>
      <c r="O24" s="35" t="s">
        <v>785</v>
      </c>
      <c r="P24" s="453" t="s">
        <v>786</v>
      </c>
      <c r="Q24" s="35" t="s">
        <v>785</v>
      </c>
    </row>
    <row r="25" spans="1:18" s="39" customFormat="1">
      <c r="A25" s="35"/>
      <c r="B25" s="116"/>
      <c r="C25" s="35"/>
      <c r="D25" s="35"/>
      <c r="E25" s="116"/>
      <c r="J25" s="35"/>
      <c r="K25" s="35"/>
      <c r="L25" s="35"/>
      <c r="M25" s="35"/>
      <c r="N25" s="35"/>
      <c r="O25" s="35"/>
      <c r="P25" s="35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27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29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4.xml><?xml version="1.0" encoding="utf-8"?>
<worksheet xmlns="http://schemas.openxmlformats.org/spreadsheetml/2006/main" xmlns:r="http://schemas.openxmlformats.org/officeDocument/2006/relationships">
  <dimension ref="A1:R90"/>
  <sheetViews>
    <sheetView workbookViewId="0">
      <pane ySplit="1" topLeftCell="A2" activePane="bottomLeft" state="frozen"/>
      <selection pane="bottomLeft" activeCell="M4" sqref="M4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4" t="s">
        <v>770</v>
      </c>
      <c r="L1" s="494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45044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37990</v>
      </c>
      <c r="I3" s="37">
        <v>44733</v>
      </c>
      <c r="J3" s="179">
        <v>44762</v>
      </c>
      <c r="K3" s="117"/>
      <c r="L3" s="37"/>
      <c r="M3" s="130">
        <v>45043</v>
      </c>
      <c r="N3" s="35" t="s">
        <v>772</v>
      </c>
    </row>
    <row r="4" spans="1:16">
      <c r="A4" s="134">
        <v>4</v>
      </c>
      <c r="B4" s="202"/>
      <c r="C4" s="134" t="s">
        <v>781</v>
      </c>
      <c r="D4" s="35" t="s">
        <v>259</v>
      </c>
      <c r="E4" s="116"/>
      <c r="F4" s="333" t="s">
        <v>782</v>
      </c>
      <c r="G4" s="116">
        <v>3157707095</v>
      </c>
      <c r="H4" s="464">
        <v>40803</v>
      </c>
      <c r="I4" s="37">
        <v>44739</v>
      </c>
      <c r="J4" s="179">
        <v>44768</v>
      </c>
      <c r="K4" s="117"/>
      <c r="L4" s="37">
        <v>44990</v>
      </c>
      <c r="M4" s="130">
        <v>45026</v>
      </c>
      <c r="N4" s="35" t="s">
        <v>772</v>
      </c>
    </row>
    <row r="5" spans="1:16">
      <c r="A5" s="134">
        <v>11</v>
      </c>
      <c r="B5" s="202"/>
      <c r="C5" s="248" t="s">
        <v>381</v>
      </c>
      <c r="D5" s="35" t="s">
        <v>52</v>
      </c>
      <c r="F5" s="35">
        <v>332459135</v>
      </c>
      <c r="G5" s="35" t="s">
        <v>363</v>
      </c>
      <c r="H5" s="464">
        <v>75171</v>
      </c>
      <c r="I5" s="37">
        <v>44987</v>
      </c>
      <c r="J5" s="179">
        <v>45017</v>
      </c>
      <c r="K5" s="117"/>
      <c r="L5" s="179">
        <v>44997</v>
      </c>
      <c r="M5" s="130">
        <v>45024</v>
      </c>
      <c r="N5" s="35" t="s">
        <v>772</v>
      </c>
    </row>
    <row r="6" spans="1:16">
      <c r="A6" s="134">
        <v>11</v>
      </c>
      <c r="B6" s="123"/>
      <c r="C6" s="134" t="s">
        <v>794</v>
      </c>
      <c r="G6" s="35">
        <v>5210205</v>
      </c>
      <c r="H6" s="464">
        <v>109986</v>
      </c>
      <c r="I6" s="37">
        <v>44987</v>
      </c>
      <c r="J6" s="37">
        <v>45017</v>
      </c>
      <c r="M6" s="37">
        <v>45024</v>
      </c>
    </row>
    <row r="7" spans="1:16">
      <c r="A7" s="116">
        <v>26</v>
      </c>
      <c r="B7" s="123"/>
      <c r="C7" s="248" t="s">
        <v>370</v>
      </c>
      <c r="D7" s="35" t="s">
        <v>52</v>
      </c>
      <c r="E7" s="116"/>
      <c r="F7" s="243" t="s">
        <v>371</v>
      </c>
      <c r="G7" s="116"/>
      <c r="H7" s="464">
        <v>179140</v>
      </c>
      <c r="I7" s="37">
        <v>45000</v>
      </c>
      <c r="J7" s="179">
        <v>45030</v>
      </c>
      <c r="K7" s="117"/>
      <c r="L7" s="37">
        <v>45042</v>
      </c>
      <c r="M7" s="130">
        <v>45040</v>
      </c>
      <c r="N7" s="35" t="s">
        <v>772</v>
      </c>
    </row>
    <row r="8" spans="1:16">
      <c r="A8" s="116">
        <v>28</v>
      </c>
      <c r="B8" s="200"/>
      <c r="C8" s="248" t="s">
        <v>370</v>
      </c>
      <c r="D8" s="35" t="s">
        <v>52</v>
      </c>
      <c r="E8" s="116" t="s">
        <v>88</v>
      </c>
      <c r="F8" s="116">
        <v>10001727</v>
      </c>
      <c r="G8" s="116"/>
      <c r="H8" s="464">
        <v>184780</v>
      </c>
      <c r="I8" s="37">
        <v>44924</v>
      </c>
      <c r="J8" s="179">
        <v>44982</v>
      </c>
      <c r="K8" s="117"/>
      <c r="L8" s="37">
        <v>45013</v>
      </c>
      <c r="M8" s="130">
        <v>45007</v>
      </c>
      <c r="N8" s="35" t="s">
        <v>772</v>
      </c>
    </row>
    <row r="9" spans="1:16">
      <c r="E9" s="116"/>
      <c r="F9" s="116"/>
      <c r="G9" s="116"/>
      <c r="M9" s="249"/>
    </row>
    <row r="10" spans="1:16">
      <c r="E10" s="116"/>
      <c r="F10" s="116"/>
      <c r="G10" s="116"/>
      <c r="M10" s="249"/>
    </row>
    <row r="11" spans="1:16">
      <c r="C11" s="35" t="s">
        <v>370</v>
      </c>
      <c r="E11" s="116" t="s">
        <v>374</v>
      </c>
      <c r="F11" s="116"/>
      <c r="G11" s="116"/>
    </row>
    <row r="12" spans="1:16">
      <c r="D12" s="35" t="s">
        <v>691</v>
      </c>
      <c r="E12" s="116">
        <v>111811030</v>
      </c>
      <c r="F12" s="116"/>
      <c r="G12" s="116"/>
    </row>
    <row r="13" spans="1:16">
      <c r="E13" s="116"/>
      <c r="F13" s="116"/>
      <c r="G13" s="116"/>
    </row>
    <row r="14" spans="1:16" s="39" customFormat="1">
      <c r="A14" s="35"/>
      <c r="B14" s="116"/>
      <c r="C14" s="35"/>
      <c r="D14" s="35"/>
      <c r="E14" s="116">
        <v>51984374</v>
      </c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5" t="s">
        <v>778</v>
      </c>
      <c r="B15" s="116"/>
      <c r="C15" s="35"/>
      <c r="D15" s="35"/>
      <c r="E15" s="116"/>
      <c r="F15" s="116"/>
      <c r="G15" s="116"/>
      <c r="I15" s="35"/>
      <c r="J15" s="35"/>
      <c r="K15" s="35"/>
      <c r="L15" s="35"/>
      <c r="M15" s="35"/>
      <c r="N15" s="35"/>
      <c r="O15" s="42"/>
      <c r="P15" s="118"/>
    </row>
    <row r="16" spans="1:16" s="39" customFormat="1">
      <c r="A16" s="37">
        <v>44505</v>
      </c>
      <c r="B16" s="116"/>
      <c r="C16" s="35" t="s">
        <v>779</v>
      </c>
      <c r="D16" s="35" t="s">
        <v>52</v>
      </c>
      <c r="E16" s="116"/>
      <c r="F16" s="116">
        <v>12167437</v>
      </c>
      <c r="H16" s="464">
        <v>185952</v>
      </c>
      <c r="I16" s="253">
        <v>44411</v>
      </c>
      <c r="J16" s="179">
        <v>44469</v>
      </c>
      <c r="K16" s="35"/>
      <c r="M16" s="37"/>
      <c r="N16" s="249" t="s">
        <v>772</v>
      </c>
      <c r="O16" s="453" t="s">
        <v>751</v>
      </c>
      <c r="P16" s="453" t="s">
        <v>753</v>
      </c>
    </row>
    <row r="17" spans="1:18" s="39" customFormat="1">
      <c r="A17" s="37">
        <v>44505</v>
      </c>
      <c r="B17" s="481"/>
      <c r="C17" s="35" t="s">
        <v>779</v>
      </c>
      <c r="D17" s="35" t="s">
        <v>52</v>
      </c>
      <c r="E17" s="116"/>
      <c r="F17" s="333" t="s">
        <v>749</v>
      </c>
      <c r="G17" s="116"/>
      <c r="H17" s="469">
        <v>28950</v>
      </c>
      <c r="I17" s="253">
        <v>44461</v>
      </c>
      <c r="J17" s="179">
        <v>44494</v>
      </c>
      <c r="K17" s="35"/>
      <c r="M17" s="37"/>
      <c r="N17" s="249" t="s">
        <v>790</v>
      </c>
      <c r="O17" s="35"/>
      <c r="P17" s="35"/>
    </row>
    <row r="18" spans="1:18" s="39" customFormat="1">
      <c r="A18" s="37">
        <v>44488</v>
      </c>
      <c r="B18" s="116"/>
      <c r="C18" s="35" t="s">
        <v>779</v>
      </c>
      <c r="D18" s="35" t="s">
        <v>52</v>
      </c>
      <c r="E18" s="116"/>
      <c r="F18" s="116">
        <v>62105403</v>
      </c>
      <c r="G18" s="116"/>
      <c r="H18" s="464">
        <v>48010</v>
      </c>
      <c r="I18" s="253">
        <v>44441</v>
      </c>
      <c r="J18" s="179">
        <v>44471</v>
      </c>
      <c r="K18" s="35"/>
      <c r="M18" s="37"/>
      <c r="N18" s="249" t="s">
        <v>790</v>
      </c>
      <c r="O18" s="453" t="s">
        <v>751</v>
      </c>
      <c r="P18" s="453" t="s">
        <v>752</v>
      </c>
      <c r="Q18" s="453" t="s">
        <v>788</v>
      </c>
      <c r="R18" s="39" t="s">
        <v>793</v>
      </c>
    </row>
    <row r="19" spans="1:18">
      <c r="A19" s="35">
        <v>30</v>
      </c>
      <c r="B19" s="346"/>
      <c r="C19" s="116" t="s">
        <v>768</v>
      </c>
      <c r="D19" s="35" t="s">
        <v>259</v>
      </c>
      <c r="E19" s="116"/>
      <c r="F19" s="333" t="s">
        <v>769</v>
      </c>
      <c r="G19" s="116">
        <v>3105719964</v>
      </c>
      <c r="H19" s="464">
        <v>34000</v>
      </c>
      <c r="J19" s="179"/>
      <c r="K19" s="452"/>
      <c r="M19" s="452">
        <v>44496</v>
      </c>
      <c r="N19" s="249" t="s">
        <v>790</v>
      </c>
      <c r="O19" s="453" t="s">
        <v>791</v>
      </c>
      <c r="P19" s="453" t="s">
        <v>787</v>
      </c>
    </row>
    <row r="20" spans="1:18" s="39" customFormat="1">
      <c r="A20" s="35"/>
      <c r="B20" s="116"/>
      <c r="C20" s="35"/>
      <c r="D20" s="35"/>
      <c r="E20" s="116"/>
      <c r="F20" s="116"/>
      <c r="G20" s="116"/>
      <c r="H20" s="464"/>
      <c r="J20" s="40"/>
      <c r="K20" s="35"/>
      <c r="M20" s="35"/>
      <c r="N20" s="35"/>
      <c r="O20" s="414"/>
      <c r="P20" s="35"/>
    </row>
    <row r="21" spans="1:18" s="39" customFormat="1">
      <c r="A21" s="37">
        <v>44393</v>
      </c>
      <c r="B21" s="116"/>
      <c r="C21" s="35" t="s">
        <v>780</v>
      </c>
      <c r="D21" s="35" t="s">
        <v>52</v>
      </c>
      <c r="E21" s="116"/>
      <c r="F21" s="116">
        <v>12398439</v>
      </c>
      <c r="H21" s="464">
        <v>13310</v>
      </c>
      <c r="I21" s="452">
        <v>44120</v>
      </c>
      <c r="J21" s="179">
        <v>44179</v>
      </c>
      <c r="K21" s="35"/>
      <c r="M21" s="37"/>
      <c r="N21" s="37" t="s">
        <v>792</v>
      </c>
      <c r="O21" s="116"/>
      <c r="P21" s="116"/>
    </row>
    <row r="22" spans="1:18" s="39" customFormat="1">
      <c r="A22" s="37">
        <v>44431</v>
      </c>
      <c r="B22" s="116"/>
      <c r="C22" s="35" t="s">
        <v>780</v>
      </c>
      <c r="D22" s="35" t="s">
        <v>52</v>
      </c>
      <c r="E22" s="116"/>
      <c r="F22" s="333" t="s">
        <v>777</v>
      </c>
      <c r="G22" s="116"/>
      <c r="H22" s="464">
        <v>3870</v>
      </c>
      <c r="I22" s="452">
        <v>44386</v>
      </c>
      <c r="J22" s="179">
        <v>44417</v>
      </c>
      <c r="K22" s="35"/>
      <c r="M22" s="37">
        <v>44489</v>
      </c>
      <c r="N22" s="39" t="s">
        <v>772</v>
      </c>
      <c r="O22" s="35"/>
      <c r="P22" s="35"/>
    </row>
    <row r="23" spans="1:18" s="39" customFormat="1">
      <c r="A23" s="35">
        <v>14</v>
      </c>
      <c r="B23" s="116"/>
      <c r="C23" s="35" t="s">
        <v>780</v>
      </c>
      <c r="D23" s="35" t="s">
        <v>52</v>
      </c>
      <c r="E23" s="116"/>
      <c r="F23" s="116">
        <v>62945371</v>
      </c>
      <c r="G23" s="116"/>
      <c r="H23" s="464">
        <v>0</v>
      </c>
      <c r="J23" s="40"/>
      <c r="K23" s="35" t="s">
        <v>80</v>
      </c>
      <c r="L23" s="35">
        <v>3078121</v>
      </c>
      <c r="N23" s="37" t="s">
        <v>270</v>
      </c>
      <c r="O23" s="453" t="s">
        <v>783</v>
      </c>
      <c r="P23" s="453" t="s">
        <v>784</v>
      </c>
    </row>
    <row r="24" spans="1:18" s="39" customFormat="1">
      <c r="A24" s="35"/>
      <c r="B24" s="116"/>
      <c r="C24" s="35"/>
      <c r="D24" s="35"/>
      <c r="J24" s="35"/>
      <c r="K24" s="35"/>
      <c r="L24" s="35"/>
      <c r="M24" s="35"/>
      <c r="N24" s="35"/>
      <c r="O24" s="35" t="s">
        <v>785</v>
      </c>
      <c r="P24" s="453" t="s">
        <v>786</v>
      </c>
      <c r="Q24" s="35" t="s">
        <v>785</v>
      </c>
    </row>
    <row r="25" spans="1:18" s="39" customFormat="1">
      <c r="A25" s="35"/>
      <c r="B25" s="116"/>
      <c r="C25" s="35"/>
      <c r="D25" s="35"/>
      <c r="E25" s="116"/>
      <c r="J25" s="35"/>
      <c r="K25" s="35"/>
      <c r="L25" s="35"/>
      <c r="M25" s="35"/>
      <c r="N25" s="35"/>
      <c r="O25" s="35"/>
      <c r="P25" s="35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27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29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5.xml><?xml version="1.0" encoding="utf-8"?>
<worksheet xmlns="http://schemas.openxmlformats.org/spreadsheetml/2006/main" xmlns:r="http://schemas.openxmlformats.org/officeDocument/2006/relationships">
  <dimension ref="A1:R90"/>
  <sheetViews>
    <sheetView workbookViewId="0">
      <pane ySplit="1" topLeftCell="A2" activePane="bottomLeft" state="frozen"/>
      <selection pane="bottomLeft" activeCell="H8" sqref="H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5" t="s">
        <v>770</v>
      </c>
      <c r="L1" s="495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45077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30928</v>
      </c>
      <c r="I3" s="37">
        <v>44733</v>
      </c>
      <c r="J3" s="179">
        <v>44762</v>
      </c>
      <c r="K3" s="117"/>
      <c r="L3" s="37"/>
      <c r="M3" s="130">
        <v>45072</v>
      </c>
      <c r="N3" s="35" t="s">
        <v>772</v>
      </c>
    </row>
    <row r="4" spans="1:16">
      <c r="A4" s="134">
        <v>4</v>
      </c>
      <c r="B4" s="202"/>
      <c r="C4" s="134" t="s">
        <v>781</v>
      </c>
      <c r="D4" s="35" t="s">
        <v>259</v>
      </c>
      <c r="E4" s="116"/>
      <c r="F4" s="333" t="s">
        <v>782</v>
      </c>
      <c r="G4" s="116">
        <v>3157707095</v>
      </c>
      <c r="H4" s="464">
        <v>40896</v>
      </c>
      <c r="I4" s="37">
        <v>44739</v>
      </c>
      <c r="J4" s="179">
        <v>44768</v>
      </c>
      <c r="K4" s="117"/>
      <c r="L4" s="37">
        <v>44990</v>
      </c>
      <c r="M4" s="130">
        <v>45048</v>
      </c>
      <c r="N4" s="35" t="s">
        <v>772</v>
      </c>
    </row>
    <row r="5" spans="1:16">
      <c r="A5" s="134">
        <v>11</v>
      </c>
      <c r="B5" s="202"/>
      <c r="C5" s="248" t="s">
        <v>381</v>
      </c>
      <c r="D5" s="35" t="s">
        <v>52</v>
      </c>
      <c r="F5" s="35">
        <v>332459135</v>
      </c>
      <c r="G5" s="35" t="s">
        <v>363</v>
      </c>
      <c r="H5" s="464">
        <v>75171</v>
      </c>
      <c r="I5" s="37">
        <v>45018</v>
      </c>
      <c r="J5" s="179">
        <v>45047</v>
      </c>
      <c r="K5" s="117"/>
      <c r="L5" s="179">
        <v>44997</v>
      </c>
      <c r="M5" s="130">
        <v>45051</v>
      </c>
      <c r="N5" s="35" t="s">
        <v>772</v>
      </c>
    </row>
    <row r="6" spans="1:16">
      <c r="A6" s="134">
        <v>11</v>
      </c>
      <c r="B6" s="123"/>
      <c r="C6" s="134" t="s">
        <v>794</v>
      </c>
      <c r="G6" s="35">
        <v>5210205</v>
      </c>
      <c r="H6" s="464">
        <v>109986</v>
      </c>
      <c r="I6" s="37">
        <v>44987</v>
      </c>
      <c r="J6" s="37">
        <v>45017</v>
      </c>
      <c r="M6" s="37">
        <v>45051</v>
      </c>
    </row>
    <row r="7" spans="1:16">
      <c r="A7" s="116">
        <v>26</v>
      </c>
      <c r="B7" s="123"/>
      <c r="C7" s="248" t="s">
        <v>370</v>
      </c>
      <c r="D7" s="35" t="s">
        <v>52</v>
      </c>
      <c r="E7" s="116"/>
      <c r="F7" s="243" t="s">
        <v>371</v>
      </c>
      <c r="G7" s="116"/>
      <c r="H7" s="464">
        <v>237180</v>
      </c>
      <c r="I7" s="37">
        <v>45030</v>
      </c>
      <c r="J7" s="179">
        <v>45061</v>
      </c>
      <c r="K7" s="117"/>
      <c r="L7" s="37">
        <v>45072</v>
      </c>
      <c r="M7" s="130">
        <v>45072</v>
      </c>
      <c r="N7" s="35" t="s">
        <v>772</v>
      </c>
    </row>
    <row r="8" spans="1:16">
      <c r="A8" s="116">
        <v>28</v>
      </c>
      <c r="B8" s="202"/>
      <c r="C8" s="248" t="s">
        <v>370</v>
      </c>
      <c r="D8" s="35" t="s">
        <v>52</v>
      </c>
      <c r="E8" s="116" t="s">
        <v>88</v>
      </c>
      <c r="F8" s="116">
        <v>10001727</v>
      </c>
      <c r="G8" s="116"/>
      <c r="H8" s="464">
        <v>184780</v>
      </c>
      <c r="I8" s="37">
        <v>44983</v>
      </c>
      <c r="J8" s="179">
        <v>45042</v>
      </c>
      <c r="K8" s="117"/>
      <c r="L8" s="37">
        <v>45077</v>
      </c>
      <c r="M8" s="130">
        <v>45072</v>
      </c>
      <c r="N8" s="35" t="s">
        <v>772</v>
      </c>
    </row>
    <row r="9" spans="1:16">
      <c r="E9" s="116"/>
      <c r="F9" s="116"/>
      <c r="G9" s="116"/>
      <c r="M9" s="249"/>
    </row>
    <row r="10" spans="1:16">
      <c r="E10" s="116"/>
      <c r="F10" s="116"/>
      <c r="G10" s="116"/>
      <c r="M10" s="249"/>
    </row>
    <row r="11" spans="1:16">
      <c r="C11" s="35" t="s">
        <v>370</v>
      </c>
      <c r="E11" s="116" t="s">
        <v>374</v>
      </c>
      <c r="F11" s="116"/>
      <c r="G11" s="116"/>
    </row>
    <row r="12" spans="1:16">
      <c r="D12" s="35" t="s">
        <v>691</v>
      </c>
      <c r="E12" s="116">
        <v>111811030</v>
      </c>
      <c r="F12" s="116"/>
      <c r="G12" s="116"/>
    </row>
    <row r="13" spans="1:16">
      <c r="E13" s="116"/>
      <c r="F13" s="116"/>
      <c r="G13" s="116"/>
    </row>
    <row r="14" spans="1:16" s="39" customFormat="1">
      <c r="A14" s="35"/>
      <c r="B14" s="116"/>
      <c r="C14" s="35"/>
      <c r="D14" s="35"/>
      <c r="E14" s="116">
        <v>51984374</v>
      </c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5" t="s">
        <v>778</v>
      </c>
      <c r="B15" s="116"/>
      <c r="C15" s="35"/>
      <c r="D15" s="35"/>
      <c r="E15" s="116"/>
      <c r="F15" s="116"/>
      <c r="G15" s="116"/>
      <c r="I15" s="35"/>
      <c r="J15" s="35"/>
      <c r="K15" s="35"/>
      <c r="L15" s="35"/>
      <c r="M15" s="35"/>
      <c r="N15" s="35"/>
      <c r="O15" s="42"/>
      <c r="P15" s="118"/>
    </row>
    <row r="16" spans="1:16" s="39" customFormat="1">
      <c r="A16" s="37">
        <v>44505</v>
      </c>
      <c r="B16" s="116"/>
      <c r="C16" s="35" t="s">
        <v>779</v>
      </c>
      <c r="D16" s="35" t="s">
        <v>52</v>
      </c>
      <c r="E16" s="116"/>
      <c r="F16" s="116">
        <v>12167437</v>
      </c>
      <c r="H16" s="464">
        <v>185952</v>
      </c>
      <c r="I16" s="253">
        <v>44411</v>
      </c>
      <c r="J16" s="179">
        <v>44469</v>
      </c>
      <c r="K16" s="35"/>
      <c r="M16" s="37"/>
      <c r="N16" s="249" t="s">
        <v>772</v>
      </c>
      <c r="O16" s="453" t="s">
        <v>751</v>
      </c>
      <c r="P16" s="453" t="s">
        <v>753</v>
      </c>
    </row>
    <row r="17" spans="1:18" s="39" customFormat="1">
      <c r="A17" s="37">
        <v>44505</v>
      </c>
      <c r="B17" s="481"/>
      <c r="C17" s="35" t="s">
        <v>779</v>
      </c>
      <c r="D17" s="35" t="s">
        <v>52</v>
      </c>
      <c r="E17" s="116"/>
      <c r="F17" s="333" t="s">
        <v>749</v>
      </c>
      <c r="G17" s="116"/>
      <c r="H17" s="469">
        <v>28950</v>
      </c>
      <c r="I17" s="253">
        <v>44461</v>
      </c>
      <c r="J17" s="179">
        <v>44494</v>
      </c>
      <c r="K17" s="35"/>
      <c r="M17" s="37"/>
      <c r="N17" s="249" t="s">
        <v>790</v>
      </c>
      <c r="O17" s="35"/>
      <c r="P17" s="35"/>
    </row>
    <row r="18" spans="1:18" s="39" customFormat="1">
      <c r="A18" s="37">
        <v>44488</v>
      </c>
      <c r="B18" s="116"/>
      <c r="C18" s="35" t="s">
        <v>779</v>
      </c>
      <c r="D18" s="35" t="s">
        <v>52</v>
      </c>
      <c r="E18" s="116"/>
      <c r="F18" s="116">
        <v>62105403</v>
      </c>
      <c r="G18" s="116"/>
      <c r="H18" s="464">
        <v>48010</v>
      </c>
      <c r="I18" s="253">
        <v>44441</v>
      </c>
      <c r="J18" s="179">
        <v>44471</v>
      </c>
      <c r="K18" s="35"/>
      <c r="M18" s="37"/>
      <c r="N18" s="249" t="s">
        <v>790</v>
      </c>
      <c r="O18" s="453" t="s">
        <v>751</v>
      </c>
      <c r="P18" s="453" t="s">
        <v>752</v>
      </c>
      <c r="Q18" s="453" t="s">
        <v>788</v>
      </c>
      <c r="R18" s="39" t="s">
        <v>793</v>
      </c>
    </row>
    <row r="19" spans="1:18">
      <c r="A19" s="35">
        <v>30</v>
      </c>
      <c r="B19" s="346"/>
      <c r="C19" s="116" t="s">
        <v>768</v>
      </c>
      <c r="D19" s="35" t="s">
        <v>259</v>
      </c>
      <c r="E19" s="116"/>
      <c r="F19" s="333" t="s">
        <v>769</v>
      </c>
      <c r="G19" s="116">
        <v>3105719964</v>
      </c>
      <c r="H19" s="464">
        <v>34000</v>
      </c>
      <c r="J19" s="179"/>
      <c r="K19" s="452"/>
      <c r="M19" s="452">
        <v>44496</v>
      </c>
      <c r="N19" s="249" t="s">
        <v>790</v>
      </c>
      <c r="O19" s="453" t="s">
        <v>791</v>
      </c>
      <c r="P19" s="453" t="s">
        <v>787</v>
      </c>
    </row>
    <row r="20" spans="1:18" s="39" customFormat="1">
      <c r="A20" s="35"/>
      <c r="B20" s="116"/>
      <c r="C20" s="35"/>
      <c r="D20" s="35"/>
      <c r="E20" s="116"/>
      <c r="F20" s="116"/>
      <c r="G20" s="116"/>
      <c r="H20" s="464"/>
      <c r="J20" s="40"/>
      <c r="K20" s="35"/>
      <c r="M20" s="35"/>
      <c r="N20" s="35"/>
      <c r="O20" s="414"/>
      <c r="P20" s="35"/>
    </row>
    <row r="21" spans="1:18" s="39" customFormat="1">
      <c r="A21" s="37">
        <v>44393</v>
      </c>
      <c r="B21" s="116"/>
      <c r="C21" s="35" t="s">
        <v>780</v>
      </c>
      <c r="D21" s="35" t="s">
        <v>52</v>
      </c>
      <c r="E21" s="116"/>
      <c r="F21" s="116">
        <v>12398439</v>
      </c>
      <c r="H21" s="464">
        <v>13310</v>
      </c>
      <c r="I21" s="452">
        <v>44120</v>
      </c>
      <c r="J21" s="179">
        <v>44179</v>
      </c>
      <c r="K21" s="35"/>
      <c r="M21" s="37"/>
      <c r="N21" s="37" t="s">
        <v>792</v>
      </c>
      <c r="O21" s="116"/>
      <c r="P21" s="116"/>
    </row>
    <row r="22" spans="1:18" s="39" customFormat="1">
      <c r="A22" s="37">
        <v>44431</v>
      </c>
      <c r="B22" s="116"/>
      <c r="C22" s="35" t="s">
        <v>780</v>
      </c>
      <c r="D22" s="35" t="s">
        <v>52</v>
      </c>
      <c r="E22" s="116"/>
      <c r="F22" s="333" t="s">
        <v>777</v>
      </c>
      <c r="G22" s="116"/>
      <c r="H22" s="464">
        <v>3870</v>
      </c>
      <c r="I22" s="452">
        <v>44386</v>
      </c>
      <c r="J22" s="179">
        <v>44417</v>
      </c>
      <c r="K22" s="35"/>
      <c r="M22" s="37">
        <v>44489</v>
      </c>
      <c r="N22" s="39" t="s">
        <v>772</v>
      </c>
      <c r="O22" s="35"/>
      <c r="P22" s="35"/>
    </row>
    <row r="23" spans="1:18" s="39" customFormat="1">
      <c r="A23" s="35">
        <v>14</v>
      </c>
      <c r="B23" s="116"/>
      <c r="C23" s="35" t="s">
        <v>780</v>
      </c>
      <c r="D23" s="35" t="s">
        <v>52</v>
      </c>
      <c r="E23" s="116"/>
      <c r="F23" s="116">
        <v>62945371</v>
      </c>
      <c r="G23" s="116"/>
      <c r="H23" s="464">
        <v>0</v>
      </c>
      <c r="J23" s="40"/>
      <c r="K23" s="35" t="s">
        <v>80</v>
      </c>
      <c r="L23" s="35">
        <v>3078121</v>
      </c>
      <c r="N23" s="37" t="s">
        <v>270</v>
      </c>
      <c r="O23" s="453" t="s">
        <v>783</v>
      </c>
      <c r="P23" s="453" t="s">
        <v>784</v>
      </c>
    </row>
    <row r="24" spans="1:18" s="39" customFormat="1">
      <c r="A24" s="35"/>
      <c r="B24" s="116"/>
      <c r="C24" s="35"/>
      <c r="D24" s="35"/>
      <c r="J24" s="35"/>
      <c r="K24" s="35"/>
      <c r="L24" s="35"/>
      <c r="M24" s="35"/>
      <c r="N24" s="35"/>
      <c r="O24" s="35" t="s">
        <v>785</v>
      </c>
      <c r="P24" s="453" t="s">
        <v>786</v>
      </c>
      <c r="Q24" s="35" t="s">
        <v>785</v>
      </c>
    </row>
    <row r="25" spans="1:18" s="39" customFormat="1">
      <c r="A25" s="35"/>
      <c r="B25" s="116"/>
      <c r="C25" s="35"/>
      <c r="D25" s="35"/>
      <c r="E25" s="116"/>
      <c r="J25" s="35"/>
      <c r="K25" s="35"/>
      <c r="L25" s="35"/>
      <c r="M25" s="35"/>
      <c r="N25" s="35"/>
      <c r="O25" s="35"/>
      <c r="P25" s="35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27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116"/>
      <c r="D29" s="116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29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  <row r="90" spans="1:16" s="39" customFormat="1">
      <c r="A90" s="35"/>
      <c r="B90" s="116"/>
      <c r="C90" s="35"/>
      <c r="D90" s="35"/>
      <c r="E90" s="116"/>
      <c r="F90" s="116"/>
      <c r="G90" s="116"/>
      <c r="I90" s="35"/>
      <c r="J90" s="35"/>
      <c r="K90" s="35"/>
      <c r="L90" s="35"/>
      <c r="M90" s="35"/>
      <c r="N90" s="35"/>
      <c r="O90" s="42"/>
      <c r="P90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6.xml><?xml version="1.0" encoding="utf-8"?>
<worksheet xmlns="http://schemas.openxmlformats.org/spreadsheetml/2006/main" xmlns:r="http://schemas.openxmlformats.org/officeDocument/2006/relationships">
  <dimension ref="A1:R89"/>
  <sheetViews>
    <sheetView workbookViewId="0">
      <pane ySplit="1" topLeftCell="A2" activePane="bottomLeft" state="frozen"/>
      <selection pane="bottomLeft" activeCell="I29" sqref="I2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6" t="s">
        <v>770</v>
      </c>
      <c r="L1" s="496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45103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30928</v>
      </c>
      <c r="I3" s="37">
        <v>44733</v>
      </c>
      <c r="J3" s="179">
        <v>44762</v>
      </c>
      <c r="K3" s="117"/>
      <c r="L3" s="37"/>
      <c r="M3" s="130">
        <v>45103</v>
      </c>
      <c r="N3" s="35" t="s">
        <v>772</v>
      </c>
    </row>
    <row r="4" spans="1:16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74283</v>
      </c>
      <c r="I4" s="37">
        <v>45018</v>
      </c>
      <c r="J4" s="179">
        <v>45047</v>
      </c>
      <c r="K4" s="117"/>
      <c r="L4" s="179">
        <v>44997</v>
      </c>
      <c r="M4" s="130">
        <v>45051</v>
      </c>
      <c r="N4" s="35" t="s">
        <v>772</v>
      </c>
    </row>
    <row r="5" spans="1:16">
      <c r="A5" s="134">
        <v>11</v>
      </c>
      <c r="B5" s="123"/>
      <c r="C5" s="134" t="s">
        <v>794</v>
      </c>
      <c r="G5" s="35">
        <v>5210205</v>
      </c>
      <c r="H5" s="464">
        <v>109986</v>
      </c>
      <c r="I5" s="37">
        <v>44987</v>
      </c>
      <c r="J5" s="37">
        <v>45017</v>
      </c>
      <c r="K5" s="135"/>
      <c r="L5" s="135"/>
      <c r="M5" s="37">
        <v>45051</v>
      </c>
      <c r="N5" s="178"/>
    </row>
    <row r="6" spans="1:16">
      <c r="A6" s="116">
        <v>26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289270</v>
      </c>
      <c r="I6" s="37">
        <v>45061</v>
      </c>
      <c r="J6" s="179">
        <v>45090</v>
      </c>
      <c r="K6" s="117"/>
      <c r="L6" s="37">
        <v>45100</v>
      </c>
      <c r="M6" s="130">
        <v>45100</v>
      </c>
      <c r="N6" s="35" t="s">
        <v>772</v>
      </c>
    </row>
    <row r="7" spans="1:16">
      <c r="A7" s="116">
        <v>28</v>
      </c>
      <c r="B7" s="200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184780</v>
      </c>
      <c r="I7" s="37">
        <v>44983</v>
      </c>
      <c r="J7" s="179">
        <v>45042</v>
      </c>
      <c r="K7" s="117"/>
      <c r="L7" s="37">
        <v>45077</v>
      </c>
      <c r="M7" s="130"/>
      <c r="N7" s="35" t="s">
        <v>772</v>
      </c>
    </row>
    <row r="8" spans="1:16">
      <c r="E8" s="116"/>
      <c r="F8" s="116"/>
      <c r="G8" s="116"/>
      <c r="M8" s="249"/>
    </row>
    <row r="9" spans="1:16">
      <c r="E9" s="116"/>
      <c r="F9" s="116"/>
      <c r="G9" s="116"/>
      <c r="M9" s="249"/>
    </row>
    <row r="10" spans="1:16">
      <c r="C10" s="35" t="s">
        <v>370</v>
      </c>
      <c r="E10" s="116" t="s">
        <v>374</v>
      </c>
      <c r="F10" s="116"/>
      <c r="G10" s="116"/>
    </row>
    <row r="11" spans="1:16">
      <c r="D11" s="35" t="s">
        <v>691</v>
      </c>
      <c r="E11" s="116">
        <v>111811030</v>
      </c>
      <c r="F11" s="116"/>
      <c r="G11" s="116"/>
    </row>
    <row r="12" spans="1:16">
      <c r="E12" s="116"/>
      <c r="F12" s="116"/>
      <c r="G12" s="116"/>
    </row>
    <row r="13" spans="1:16" s="39" customFormat="1">
      <c r="A13" s="35"/>
      <c r="B13" s="116"/>
      <c r="C13" s="35"/>
      <c r="D13" s="35"/>
      <c r="E13" s="116">
        <v>51984374</v>
      </c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6" s="39" customFormat="1">
      <c r="A14" s="35" t="s">
        <v>778</v>
      </c>
      <c r="B14" s="116"/>
      <c r="C14" s="35"/>
      <c r="D14" s="35"/>
      <c r="E14" s="116"/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7">
        <v>44505</v>
      </c>
      <c r="B15" s="116"/>
      <c r="C15" s="35" t="s">
        <v>779</v>
      </c>
      <c r="D15" s="35" t="s">
        <v>52</v>
      </c>
      <c r="E15" s="116"/>
      <c r="F15" s="116">
        <v>12167437</v>
      </c>
      <c r="H15" s="464">
        <v>185952</v>
      </c>
      <c r="I15" s="253">
        <v>44411</v>
      </c>
      <c r="J15" s="179">
        <v>44469</v>
      </c>
      <c r="K15" s="35"/>
      <c r="M15" s="37"/>
      <c r="N15" s="249" t="s">
        <v>772</v>
      </c>
      <c r="O15" s="453" t="s">
        <v>751</v>
      </c>
      <c r="P15" s="453" t="s">
        <v>753</v>
      </c>
    </row>
    <row r="16" spans="1:16" s="39" customFormat="1">
      <c r="A16" s="37">
        <v>44505</v>
      </c>
      <c r="B16" s="481"/>
      <c r="C16" s="35" t="s">
        <v>779</v>
      </c>
      <c r="D16" s="35" t="s">
        <v>52</v>
      </c>
      <c r="E16" s="116"/>
      <c r="F16" s="333" t="s">
        <v>749</v>
      </c>
      <c r="G16" s="116"/>
      <c r="H16" s="469">
        <v>28950</v>
      </c>
      <c r="I16" s="253">
        <v>44461</v>
      </c>
      <c r="J16" s="179">
        <v>44494</v>
      </c>
      <c r="K16" s="35"/>
      <c r="M16" s="37"/>
      <c r="N16" s="249" t="s">
        <v>790</v>
      </c>
      <c r="O16" s="35"/>
      <c r="P16" s="35"/>
    </row>
    <row r="17" spans="1:18" s="39" customFormat="1">
      <c r="A17" s="37">
        <v>44488</v>
      </c>
      <c r="B17" s="116"/>
      <c r="C17" s="35" t="s">
        <v>779</v>
      </c>
      <c r="D17" s="35" t="s">
        <v>52</v>
      </c>
      <c r="E17" s="116"/>
      <c r="F17" s="116">
        <v>62105403</v>
      </c>
      <c r="G17" s="116"/>
      <c r="H17" s="464">
        <v>48010</v>
      </c>
      <c r="I17" s="253">
        <v>44441</v>
      </c>
      <c r="J17" s="179">
        <v>44471</v>
      </c>
      <c r="K17" s="35"/>
      <c r="M17" s="37"/>
      <c r="N17" s="249" t="s">
        <v>790</v>
      </c>
      <c r="O17" s="453" t="s">
        <v>751</v>
      </c>
      <c r="P17" s="453" t="s">
        <v>752</v>
      </c>
      <c r="Q17" s="453" t="s">
        <v>788</v>
      </c>
      <c r="R17" s="39" t="s">
        <v>793</v>
      </c>
    </row>
    <row r="18" spans="1:18">
      <c r="A18" s="35">
        <v>30</v>
      </c>
      <c r="B18" s="346"/>
      <c r="C18" s="116" t="s">
        <v>768</v>
      </c>
      <c r="D18" s="35" t="s">
        <v>259</v>
      </c>
      <c r="E18" s="116"/>
      <c r="F18" s="333" t="s">
        <v>769</v>
      </c>
      <c r="G18" s="116">
        <v>3105719964</v>
      </c>
      <c r="H18" s="464">
        <v>34000</v>
      </c>
      <c r="J18" s="179"/>
      <c r="K18" s="452"/>
      <c r="M18" s="452">
        <v>44496</v>
      </c>
      <c r="N18" s="249" t="s">
        <v>790</v>
      </c>
      <c r="O18" s="453" t="s">
        <v>791</v>
      </c>
      <c r="P18" s="453" t="s">
        <v>787</v>
      </c>
    </row>
    <row r="19" spans="1:18" s="39" customFormat="1">
      <c r="A19" s="35"/>
      <c r="B19" s="116"/>
      <c r="C19" s="35"/>
      <c r="D19" s="35"/>
      <c r="E19" s="116"/>
      <c r="F19" s="116"/>
      <c r="G19" s="116"/>
      <c r="H19" s="464"/>
      <c r="J19" s="40"/>
      <c r="K19" s="35"/>
      <c r="M19" s="35"/>
      <c r="N19" s="35"/>
      <c r="O19" s="414"/>
      <c r="P19" s="35"/>
    </row>
    <row r="20" spans="1:18" s="39" customFormat="1">
      <c r="A20" s="37">
        <v>44393</v>
      </c>
      <c r="B20" s="116"/>
      <c r="C20" s="35" t="s">
        <v>780</v>
      </c>
      <c r="D20" s="35" t="s">
        <v>52</v>
      </c>
      <c r="E20" s="116"/>
      <c r="F20" s="116">
        <v>12398439</v>
      </c>
      <c r="H20" s="464">
        <v>13310</v>
      </c>
      <c r="I20" s="452">
        <v>44120</v>
      </c>
      <c r="J20" s="179">
        <v>44179</v>
      </c>
      <c r="K20" s="35"/>
      <c r="M20" s="37"/>
      <c r="N20" s="37" t="s">
        <v>792</v>
      </c>
      <c r="O20" s="116"/>
      <c r="P20" s="116"/>
    </row>
    <row r="21" spans="1:18" s="39" customFormat="1">
      <c r="A21" s="37">
        <v>44431</v>
      </c>
      <c r="B21" s="116"/>
      <c r="C21" s="35" t="s">
        <v>780</v>
      </c>
      <c r="D21" s="35" t="s">
        <v>52</v>
      </c>
      <c r="E21" s="116"/>
      <c r="F21" s="333" t="s">
        <v>777</v>
      </c>
      <c r="G21" s="116"/>
      <c r="H21" s="464">
        <v>3870</v>
      </c>
      <c r="I21" s="452">
        <v>44386</v>
      </c>
      <c r="J21" s="179">
        <v>44417</v>
      </c>
      <c r="K21" s="35"/>
      <c r="M21" s="37">
        <v>44489</v>
      </c>
      <c r="N21" s="39" t="s">
        <v>772</v>
      </c>
      <c r="O21" s="35"/>
      <c r="P21" s="35"/>
    </row>
    <row r="22" spans="1:18" s="39" customFormat="1">
      <c r="A22" s="35">
        <v>14</v>
      </c>
      <c r="B22" s="116"/>
      <c r="C22" s="35" t="s">
        <v>780</v>
      </c>
      <c r="D22" s="35" t="s">
        <v>52</v>
      </c>
      <c r="E22" s="116"/>
      <c r="F22" s="116">
        <v>62945371</v>
      </c>
      <c r="G22" s="116"/>
      <c r="H22" s="464">
        <v>0</v>
      </c>
      <c r="J22" s="40"/>
      <c r="K22" s="35" t="s">
        <v>80</v>
      </c>
      <c r="L22" s="35">
        <v>3078121</v>
      </c>
      <c r="N22" s="37" t="s">
        <v>270</v>
      </c>
      <c r="O22" s="453" t="s">
        <v>783</v>
      </c>
      <c r="P22" s="453" t="s">
        <v>784</v>
      </c>
    </row>
    <row r="23" spans="1:18" s="39" customFormat="1">
      <c r="A23" s="35"/>
      <c r="B23" s="116"/>
      <c r="C23" s="35"/>
      <c r="D23" s="35"/>
      <c r="J23" s="35"/>
      <c r="K23" s="35"/>
      <c r="L23" s="35"/>
      <c r="M23" s="35"/>
      <c r="N23" s="35"/>
      <c r="O23" s="35" t="s">
        <v>785</v>
      </c>
      <c r="P23" s="453" t="s">
        <v>786</v>
      </c>
      <c r="Q23" s="35" t="s">
        <v>785</v>
      </c>
    </row>
    <row r="24" spans="1:18" s="39" customFormat="1">
      <c r="A24" s="35"/>
      <c r="B24" s="116"/>
      <c r="C24" s="35"/>
      <c r="D24" s="35"/>
      <c r="E24" s="116"/>
      <c r="J24" s="35"/>
      <c r="K24" s="35"/>
      <c r="L24" s="35"/>
      <c r="M24" s="35"/>
      <c r="N24" s="35"/>
      <c r="O24" s="35"/>
      <c r="P24" s="35"/>
    </row>
    <row r="25" spans="1:18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27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35"/>
      <c r="D29" s="35"/>
      <c r="E29" s="116"/>
      <c r="F29" s="129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7.xml><?xml version="1.0" encoding="utf-8"?>
<worksheet xmlns="http://schemas.openxmlformats.org/spreadsheetml/2006/main" xmlns:r="http://schemas.openxmlformats.org/officeDocument/2006/relationships">
  <dimension ref="A1:R89"/>
  <sheetViews>
    <sheetView workbookViewId="0">
      <pane ySplit="1" topLeftCell="A2" activePane="bottomLeft" state="frozen"/>
      <selection pane="bottomLeft" activeCell="B2" sqref="B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7" t="s">
        <v>770</v>
      </c>
      <c r="L1" s="497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45133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30990</v>
      </c>
      <c r="I3" s="37">
        <v>44733</v>
      </c>
      <c r="J3" s="179">
        <v>44762</v>
      </c>
      <c r="K3" s="117"/>
      <c r="L3" s="37"/>
      <c r="M3" s="130">
        <v>45133</v>
      </c>
      <c r="N3" s="35" t="s">
        <v>772</v>
      </c>
    </row>
    <row r="4" spans="1:16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75171</v>
      </c>
      <c r="I4" s="37">
        <v>45018</v>
      </c>
      <c r="J4" s="179">
        <v>45047</v>
      </c>
      <c r="K4" s="117"/>
      <c r="L4" s="179">
        <v>44997</v>
      </c>
      <c r="M4" s="130">
        <v>45113</v>
      </c>
      <c r="N4" s="35" t="s">
        <v>772</v>
      </c>
    </row>
    <row r="5" spans="1:16">
      <c r="A5" s="134">
        <v>11</v>
      </c>
      <c r="B5" s="123"/>
      <c r="C5" s="134" t="s">
        <v>794</v>
      </c>
      <c r="G5" s="35">
        <v>5210205</v>
      </c>
      <c r="H5" s="464">
        <v>109986</v>
      </c>
      <c r="I5" s="37">
        <v>44987</v>
      </c>
      <c r="J5" s="37">
        <v>45017</v>
      </c>
      <c r="K5" s="135"/>
      <c r="L5" s="135"/>
      <c r="M5" s="37">
        <v>45113</v>
      </c>
      <c r="N5" s="178"/>
    </row>
    <row r="6" spans="1:16">
      <c r="A6" s="116">
        <v>26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196430</v>
      </c>
      <c r="I6" s="37">
        <v>45090</v>
      </c>
      <c r="J6" s="179">
        <v>45121</v>
      </c>
      <c r="K6" s="117"/>
      <c r="L6" s="37">
        <v>45134</v>
      </c>
      <c r="M6" s="130">
        <v>45133</v>
      </c>
      <c r="N6" s="35" t="s">
        <v>772</v>
      </c>
    </row>
    <row r="7" spans="1:16">
      <c r="A7" s="116">
        <v>28</v>
      </c>
      <c r="B7" s="202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188280</v>
      </c>
      <c r="I7" s="37">
        <v>45043</v>
      </c>
      <c r="J7" s="179">
        <v>45101</v>
      </c>
      <c r="K7" s="117"/>
      <c r="L7" s="37">
        <v>45135</v>
      </c>
      <c r="M7" s="130">
        <v>45133</v>
      </c>
      <c r="N7" s="35" t="s">
        <v>772</v>
      </c>
    </row>
    <row r="8" spans="1:16">
      <c r="E8" s="116"/>
      <c r="F8" s="116"/>
      <c r="G8" s="116"/>
      <c r="M8" s="249"/>
    </row>
    <row r="9" spans="1:16">
      <c r="E9" s="116"/>
      <c r="F9" s="116"/>
      <c r="G9" s="116"/>
      <c r="M9" s="249"/>
    </row>
    <row r="10" spans="1:16">
      <c r="C10" s="35" t="s">
        <v>370</v>
      </c>
      <c r="E10" s="116" t="s">
        <v>374</v>
      </c>
      <c r="F10" s="116"/>
      <c r="G10" s="116"/>
    </row>
    <row r="11" spans="1:16">
      <c r="D11" s="35" t="s">
        <v>691</v>
      </c>
      <c r="E11" s="116">
        <v>111811030</v>
      </c>
      <c r="F11" s="116"/>
      <c r="G11" s="116"/>
    </row>
    <row r="12" spans="1:16">
      <c r="E12" s="116"/>
      <c r="F12" s="116"/>
      <c r="G12" s="116"/>
    </row>
    <row r="13" spans="1:16" s="39" customFormat="1">
      <c r="A13" s="35"/>
      <c r="B13" s="116"/>
      <c r="C13" s="35"/>
      <c r="D13" s="35"/>
      <c r="E13" s="116">
        <v>51984374</v>
      </c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6" s="39" customFormat="1">
      <c r="A14" s="35" t="s">
        <v>778</v>
      </c>
      <c r="B14" s="116"/>
      <c r="C14" s="35"/>
      <c r="D14" s="35"/>
      <c r="E14" s="116"/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7">
        <v>44505</v>
      </c>
      <c r="B15" s="116"/>
      <c r="C15" s="35" t="s">
        <v>779</v>
      </c>
      <c r="D15" s="35" t="s">
        <v>52</v>
      </c>
      <c r="E15" s="116"/>
      <c r="F15" s="116">
        <v>12167437</v>
      </c>
      <c r="H15" s="464">
        <v>185952</v>
      </c>
      <c r="I15" s="253">
        <v>44411</v>
      </c>
      <c r="J15" s="179">
        <v>44469</v>
      </c>
      <c r="K15" s="35"/>
      <c r="M15" s="37"/>
      <c r="N15" s="249" t="s">
        <v>772</v>
      </c>
      <c r="O15" s="453" t="s">
        <v>751</v>
      </c>
      <c r="P15" s="453" t="s">
        <v>753</v>
      </c>
    </row>
    <row r="16" spans="1:16" s="39" customFormat="1">
      <c r="A16" s="37">
        <v>44505</v>
      </c>
      <c r="B16" s="481"/>
      <c r="C16" s="35" t="s">
        <v>779</v>
      </c>
      <c r="D16" s="35" t="s">
        <v>52</v>
      </c>
      <c r="E16" s="116"/>
      <c r="F16" s="333" t="s">
        <v>749</v>
      </c>
      <c r="G16" s="116"/>
      <c r="H16" s="469">
        <v>28950</v>
      </c>
      <c r="I16" s="253">
        <v>44461</v>
      </c>
      <c r="J16" s="179">
        <v>44494</v>
      </c>
      <c r="K16" s="35"/>
      <c r="M16" s="37"/>
      <c r="N16" s="249" t="s">
        <v>790</v>
      </c>
      <c r="O16" s="35"/>
      <c r="P16" s="35"/>
    </row>
    <row r="17" spans="1:18" s="39" customFormat="1">
      <c r="A17" s="37">
        <v>44488</v>
      </c>
      <c r="B17" s="116"/>
      <c r="C17" s="35" t="s">
        <v>779</v>
      </c>
      <c r="D17" s="35" t="s">
        <v>52</v>
      </c>
      <c r="E17" s="116"/>
      <c r="F17" s="116">
        <v>62105403</v>
      </c>
      <c r="G17" s="116"/>
      <c r="H17" s="464">
        <v>48010</v>
      </c>
      <c r="I17" s="253">
        <v>44441</v>
      </c>
      <c r="J17" s="179">
        <v>44471</v>
      </c>
      <c r="K17" s="35"/>
      <c r="M17" s="37"/>
      <c r="N17" s="249" t="s">
        <v>790</v>
      </c>
      <c r="O17" s="453" t="s">
        <v>751</v>
      </c>
      <c r="P17" s="453" t="s">
        <v>752</v>
      </c>
      <c r="Q17" s="453" t="s">
        <v>788</v>
      </c>
      <c r="R17" s="39" t="s">
        <v>793</v>
      </c>
    </row>
    <row r="18" spans="1:18">
      <c r="A18" s="35">
        <v>30</v>
      </c>
      <c r="B18" s="346"/>
      <c r="C18" s="116" t="s">
        <v>768</v>
      </c>
      <c r="D18" s="35" t="s">
        <v>259</v>
      </c>
      <c r="E18" s="116"/>
      <c r="F18" s="333" t="s">
        <v>769</v>
      </c>
      <c r="G18" s="116">
        <v>3105719964</v>
      </c>
      <c r="H18" s="464">
        <v>34000</v>
      </c>
      <c r="J18" s="179"/>
      <c r="K18" s="452"/>
      <c r="M18" s="452">
        <v>44496</v>
      </c>
      <c r="N18" s="249" t="s">
        <v>790</v>
      </c>
      <c r="O18" s="453" t="s">
        <v>791</v>
      </c>
      <c r="P18" s="453" t="s">
        <v>787</v>
      </c>
    </row>
    <row r="19" spans="1:18" s="39" customFormat="1">
      <c r="A19" s="35"/>
      <c r="B19" s="116"/>
      <c r="C19" s="35"/>
      <c r="D19" s="35"/>
      <c r="E19" s="116"/>
      <c r="F19" s="116"/>
      <c r="G19" s="116"/>
      <c r="H19" s="464"/>
      <c r="J19" s="40"/>
      <c r="K19" s="35"/>
      <c r="M19" s="35"/>
      <c r="N19" s="35"/>
      <c r="O19" s="414"/>
      <c r="P19" s="35"/>
    </row>
    <row r="20" spans="1:18" s="39" customFormat="1">
      <c r="A20" s="37">
        <v>44393</v>
      </c>
      <c r="B20" s="116"/>
      <c r="C20" s="35" t="s">
        <v>780</v>
      </c>
      <c r="D20" s="35" t="s">
        <v>52</v>
      </c>
      <c r="E20" s="116"/>
      <c r="F20" s="116">
        <v>12398439</v>
      </c>
      <c r="H20" s="464">
        <v>13310</v>
      </c>
      <c r="I20" s="452">
        <v>44120</v>
      </c>
      <c r="J20" s="179">
        <v>44179</v>
      </c>
      <c r="K20" s="35"/>
      <c r="M20" s="37"/>
      <c r="N20" s="37" t="s">
        <v>792</v>
      </c>
      <c r="O20" s="116"/>
      <c r="P20" s="116"/>
    </row>
    <row r="21" spans="1:18" s="39" customFormat="1">
      <c r="A21" s="37">
        <v>44431</v>
      </c>
      <c r="B21" s="116"/>
      <c r="C21" s="35" t="s">
        <v>780</v>
      </c>
      <c r="D21" s="35" t="s">
        <v>52</v>
      </c>
      <c r="E21" s="116"/>
      <c r="F21" s="333" t="s">
        <v>777</v>
      </c>
      <c r="G21" s="116"/>
      <c r="H21" s="464">
        <v>3870</v>
      </c>
      <c r="I21" s="452">
        <v>44386</v>
      </c>
      <c r="J21" s="179">
        <v>44417</v>
      </c>
      <c r="K21" s="35"/>
      <c r="M21" s="37">
        <v>44489</v>
      </c>
      <c r="N21" s="39" t="s">
        <v>772</v>
      </c>
      <c r="O21" s="35"/>
      <c r="P21" s="35"/>
    </row>
    <row r="22" spans="1:18" s="39" customFormat="1">
      <c r="A22" s="35">
        <v>14</v>
      </c>
      <c r="B22" s="116"/>
      <c r="C22" s="35" t="s">
        <v>780</v>
      </c>
      <c r="D22" s="35" t="s">
        <v>52</v>
      </c>
      <c r="E22" s="116"/>
      <c r="F22" s="116">
        <v>62945371</v>
      </c>
      <c r="G22" s="116"/>
      <c r="H22" s="464">
        <v>0</v>
      </c>
      <c r="J22" s="40"/>
      <c r="K22" s="35" t="s">
        <v>80</v>
      </c>
      <c r="L22" s="35">
        <v>3078121</v>
      </c>
      <c r="N22" s="37" t="s">
        <v>270</v>
      </c>
      <c r="O22" s="453" t="s">
        <v>783</v>
      </c>
      <c r="P22" s="453" t="s">
        <v>784</v>
      </c>
    </row>
    <row r="23" spans="1:18" s="39" customFormat="1">
      <c r="A23" s="35"/>
      <c r="B23" s="116"/>
      <c r="C23" s="35"/>
      <c r="D23" s="35"/>
      <c r="J23" s="35"/>
      <c r="K23" s="35"/>
      <c r="L23" s="35"/>
      <c r="M23" s="35"/>
      <c r="N23" s="35"/>
      <c r="O23" s="35" t="s">
        <v>785</v>
      </c>
      <c r="P23" s="453" t="s">
        <v>786</v>
      </c>
      <c r="Q23" s="35" t="s">
        <v>785</v>
      </c>
    </row>
    <row r="24" spans="1:18" s="39" customFormat="1">
      <c r="A24" s="35"/>
      <c r="B24" s="116"/>
      <c r="C24" s="35"/>
      <c r="D24" s="35"/>
      <c r="E24" s="116"/>
      <c r="J24" s="35"/>
      <c r="K24" s="35"/>
      <c r="L24" s="35"/>
      <c r="M24" s="35"/>
      <c r="N24" s="35"/>
      <c r="O24" s="35"/>
      <c r="P24" s="35"/>
    </row>
    <row r="25" spans="1:18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27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35"/>
      <c r="D29" s="35"/>
      <c r="E29" s="116"/>
      <c r="F29" s="129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8.xml><?xml version="1.0" encoding="utf-8"?>
<worksheet xmlns="http://schemas.openxmlformats.org/spreadsheetml/2006/main" xmlns:r="http://schemas.openxmlformats.org/officeDocument/2006/relationships">
  <dimension ref="A1:R89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7" t="s">
        <v>770</v>
      </c>
      <c r="L1" s="497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45168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31990</v>
      </c>
      <c r="I3" s="37">
        <v>44733</v>
      </c>
      <c r="J3" s="179">
        <v>44762</v>
      </c>
      <c r="K3" s="117"/>
      <c r="L3" s="37"/>
      <c r="M3" s="130">
        <v>45162</v>
      </c>
      <c r="N3" s="35" t="s">
        <v>772</v>
      </c>
    </row>
    <row r="4" spans="1:16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75171</v>
      </c>
      <c r="I4" s="37">
        <v>45018</v>
      </c>
      <c r="J4" s="179">
        <v>45047</v>
      </c>
      <c r="K4" s="117"/>
      <c r="L4" s="179">
        <v>44997</v>
      </c>
      <c r="M4" s="130">
        <v>45149</v>
      </c>
      <c r="N4" s="35" t="s">
        <v>772</v>
      </c>
    </row>
    <row r="5" spans="1:16">
      <c r="A5" s="134">
        <v>11</v>
      </c>
      <c r="B5" s="123"/>
      <c r="C5" s="134" t="s">
        <v>794</v>
      </c>
      <c r="G5" s="35">
        <v>5210205</v>
      </c>
      <c r="H5" s="464">
        <v>109986</v>
      </c>
      <c r="I5" s="37">
        <v>44987</v>
      </c>
      <c r="J5" s="37">
        <v>45017</v>
      </c>
      <c r="K5" s="135"/>
      <c r="L5" s="135"/>
      <c r="M5" s="37">
        <v>45149</v>
      </c>
      <c r="N5" s="178"/>
    </row>
    <row r="6" spans="1:16">
      <c r="A6" s="116">
        <v>26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287260</v>
      </c>
      <c r="I6" s="37">
        <v>45121</v>
      </c>
      <c r="J6" s="179">
        <v>45152</v>
      </c>
      <c r="K6" s="117"/>
      <c r="L6" s="37">
        <v>45163</v>
      </c>
      <c r="M6" s="130">
        <v>45162</v>
      </c>
      <c r="N6" s="35" t="s">
        <v>772</v>
      </c>
    </row>
    <row r="7" spans="1:16">
      <c r="A7" s="116">
        <v>28</v>
      </c>
      <c r="B7" s="200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188280</v>
      </c>
      <c r="I7" s="37">
        <v>45043</v>
      </c>
      <c r="J7" s="179">
        <v>45101</v>
      </c>
      <c r="K7" s="117"/>
      <c r="L7" s="37">
        <v>45135</v>
      </c>
      <c r="M7" s="130">
        <v>45133</v>
      </c>
      <c r="N7" s="35" t="s">
        <v>772</v>
      </c>
    </row>
    <row r="8" spans="1:16">
      <c r="E8" s="116"/>
      <c r="F8" s="116"/>
      <c r="G8" s="116"/>
      <c r="M8" s="249"/>
    </row>
    <row r="9" spans="1:16">
      <c r="E9" s="116"/>
      <c r="F9" s="116"/>
      <c r="G9" s="116"/>
      <c r="M9" s="249"/>
    </row>
    <row r="10" spans="1:16">
      <c r="C10" s="35" t="s">
        <v>370</v>
      </c>
      <c r="E10" s="116" t="s">
        <v>374</v>
      </c>
      <c r="F10" s="116"/>
      <c r="G10" s="116"/>
    </row>
    <row r="11" spans="1:16">
      <c r="D11" s="35" t="s">
        <v>691</v>
      </c>
      <c r="E11" s="116">
        <v>111811030</v>
      </c>
      <c r="F11" s="116"/>
      <c r="G11" s="116"/>
    </row>
    <row r="12" spans="1:16">
      <c r="E12" s="116"/>
      <c r="F12" s="116"/>
      <c r="G12" s="116"/>
    </row>
    <row r="13" spans="1:16" s="39" customFormat="1">
      <c r="A13" s="35"/>
      <c r="B13" s="116"/>
      <c r="C13" s="35"/>
      <c r="D13" s="35"/>
      <c r="E13" s="116">
        <v>51984374</v>
      </c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6" s="39" customFormat="1">
      <c r="A14" s="35" t="s">
        <v>778</v>
      </c>
      <c r="B14" s="116"/>
      <c r="C14" s="35"/>
      <c r="D14" s="35"/>
      <c r="E14" s="116"/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7">
        <v>44505</v>
      </c>
      <c r="B15" s="116"/>
      <c r="C15" s="35" t="s">
        <v>779</v>
      </c>
      <c r="D15" s="35" t="s">
        <v>52</v>
      </c>
      <c r="E15" s="116"/>
      <c r="F15" s="116">
        <v>12167437</v>
      </c>
      <c r="H15" s="464">
        <v>185952</v>
      </c>
      <c r="I15" s="253">
        <v>44411</v>
      </c>
      <c r="J15" s="179">
        <v>44469</v>
      </c>
      <c r="K15" s="35"/>
      <c r="M15" s="37"/>
      <c r="N15" s="249" t="s">
        <v>772</v>
      </c>
      <c r="O15" s="453" t="s">
        <v>751</v>
      </c>
      <c r="P15" s="453" t="s">
        <v>753</v>
      </c>
    </row>
    <row r="16" spans="1:16" s="39" customFormat="1">
      <c r="A16" s="37">
        <v>44505</v>
      </c>
      <c r="B16" s="481"/>
      <c r="C16" s="35" t="s">
        <v>779</v>
      </c>
      <c r="D16" s="35" t="s">
        <v>52</v>
      </c>
      <c r="E16" s="116"/>
      <c r="F16" s="333" t="s">
        <v>749</v>
      </c>
      <c r="G16" s="116"/>
      <c r="H16" s="469">
        <v>28950</v>
      </c>
      <c r="I16" s="253">
        <v>44461</v>
      </c>
      <c r="J16" s="179">
        <v>44494</v>
      </c>
      <c r="K16" s="35"/>
      <c r="M16" s="37"/>
      <c r="N16" s="249" t="s">
        <v>790</v>
      </c>
      <c r="O16" s="35"/>
      <c r="P16" s="35"/>
    </row>
    <row r="17" spans="1:18" s="39" customFormat="1">
      <c r="A17" s="37">
        <v>44488</v>
      </c>
      <c r="B17" s="116"/>
      <c r="C17" s="35" t="s">
        <v>779</v>
      </c>
      <c r="D17" s="35" t="s">
        <v>52</v>
      </c>
      <c r="E17" s="116"/>
      <c r="F17" s="116">
        <v>62105403</v>
      </c>
      <c r="G17" s="116"/>
      <c r="H17" s="464">
        <v>48010</v>
      </c>
      <c r="I17" s="253">
        <v>44441</v>
      </c>
      <c r="J17" s="179">
        <v>44471</v>
      </c>
      <c r="K17" s="35"/>
      <c r="M17" s="37"/>
      <c r="N17" s="249" t="s">
        <v>790</v>
      </c>
      <c r="O17" s="453" t="s">
        <v>751</v>
      </c>
      <c r="P17" s="453" t="s">
        <v>752</v>
      </c>
      <c r="Q17" s="453" t="s">
        <v>788</v>
      </c>
      <c r="R17" s="39" t="s">
        <v>793</v>
      </c>
    </row>
    <row r="18" spans="1:18">
      <c r="A18" s="35">
        <v>30</v>
      </c>
      <c r="B18" s="346"/>
      <c r="C18" s="116" t="s">
        <v>768</v>
      </c>
      <c r="D18" s="35" t="s">
        <v>259</v>
      </c>
      <c r="E18" s="116"/>
      <c r="F18" s="333" t="s">
        <v>769</v>
      </c>
      <c r="G18" s="116">
        <v>3105719964</v>
      </c>
      <c r="H18" s="464">
        <v>34000</v>
      </c>
      <c r="J18" s="179"/>
      <c r="K18" s="452"/>
      <c r="M18" s="452">
        <v>44496</v>
      </c>
      <c r="N18" s="249" t="s">
        <v>790</v>
      </c>
      <c r="O18" s="453" t="s">
        <v>791</v>
      </c>
      <c r="P18" s="453" t="s">
        <v>787</v>
      </c>
    </row>
    <row r="19" spans="1:18" s="39" customFormat="1">
      <c r="A19" s="35"/>
      <c r="B19" s="116"/>
      <c r="C19" s="35"/>
      <c r="D19" s="35"/>
      <c r="E19" s="116"/>
      <c r="F19" s="116"/>
      <c r="G19" s="116"/>
      <c r="H19" s="464"/>
      <c r="J19" s="40"/>
      <c r="K19" s="35"/>
      <c r="M19" s="35"/>
      <c r="N19" s="35"/>
      <c r="O19" s="414"/>
      <c r="P19" s="35"/>
    </row>
    <row r="20" spans="1:18" s="39" customFormat="1">
      <c r="A20" s="37">
        <v>44393</v>
      </c>
      <c r="B20" s="116"/>
      <c r="C20" s="35" t="s">
        <v>780</v>
      </c>
      <c r="D20" s="35" t="s">
        <v>52</v>
      </c>
      <c r="E20" s="116"/>
      <c r="F20" s="116">
        <v>12398439</v>
      </c>
      <c r="H20" s="464">
        <v>13310</v>
      </c>
      <c r="I20" s="452">
        <v>44120</v>
      </c>
      <c r="J20" s="179">
        <v>44179</v>
      </c>
      <c r="K20" s="35"/>
      <c r="M20" s="37"/>
      <c r="N20" s="37" t="s">
        <v>792</v>
      </c>
      <c r="O20" s="116"/>
      <c r="P20" s="116"/>
    </row>
    <row r="21" spans="1:18" s="39" customFormat="1">
      <c r="A21" s="37">
        <v>44431</v>
      </c>
      <c r="B21" s="116"/>
      <c r="C21" s="35" t="s">
        <v>780</v>
      </c>
      <c r="D21" s="35" t="s">
        <v>52</v>
      </c>
      <c r="E21" s="116"/>
      <c r="F21" s="333" t="s">
        <v>777</v>
      </c>
      <c r="G21" s="116"/>
      <c r="H21" s="464">
        <v>3870</v>
      </c>
      <c r="I21" s="452">
        <v>44386</v>
      </c>
      <c r="J21" s="179">
        <v>44417</v>
      </c>
      <c r="K21" s="35"/>
      <c r="M21" s="37">
        <v>44489</v>
      </c>
      <c r="N21" s="39" t="s">
        <v>772</v>
      </c>
      <c r="O21" s="35"/>
      <c r="P21" s="35"/>
    </row>
    <row r="22" spans="1:18" s="39" customFormat="1">
      <c r="A22" s="35">
        <v>14</v>
      </c>
      <c r="B22" s="116"/>
      <c r="C22" s="35" t="s">
        <v>780</v>
      </c>
      <c r="D22" s="35" t="s">
        <v>52</v>
      </c>
      <c r="E22" s="116"/>
      <c r="F22" s="116">
        <v>62945371</v>
      </c>
      <c r="G22" s="116"/>
      <c r="H22" s="464">
        <v>0</v>
      </c>
      <c r="J22" s="40"/>
      <c r="K22" s="35" t="s">
        <v>80</v>
      </c>
      <c r="L22" s="35">
        <v>3078121</v>
      </c>
      <c r="N22" s="37" t="s">
        <v>270</v>
      </c>
      <c r="O22" s="453" t="s">
        <v>783</v>
      </c>
      <c r="P22" s="453" t="s">
        <v>784</v>
      </c>
    </row>
    <row r="23" spans="1:18" s="39" customFormat="1">
      <c r="A23" s="35"/>
      <c r="B23" s="116"/>
      <c r="C23" s="35"/>
      <c r="D23" s="35"/>
      <c r="J23" s="35"/>
      <c r="K23" s="35"/>
      <c r="L23" s="35"/>
      <c r="M23" s="35"/>
      <c r="N23" s="35"/>
      <c r="O23" s="35" t="s">
        <v>785</v>
      </c>
      <c r="P23" s="453" t="s">
        <v>786</v>
      </c>
      <c r="Q23" s="35" t="s">
        <v>785</v>
      </c>
    </row>
    <row r="24" spans="1:18" s="39" customFormat="1">
      <c r="A24" s="35"/>
      <c r="B24" s="116"/>
      <c r="C24" s="35"/>
      <c r="D24" s="35"/>
      <c r="E24" s="116"/>
      <c r="J24" s="35"/>
      <c r="K24" s="35"/>
      <c r="L24" s="35"/>
      <c r="M24" s="35"/>
      <c r="N24" s="35"/>
      <c r="O24" s="35"/>
      <c r="P24" s="35"/>
    </row>
    <row r="25" spans="1:18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27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35"/>
      <c r="D29" s="35"/>
      <c r="E29" s="116"/>
      <c r="F29" s="129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39.xml><?xml version="1.0" encoding="utf-8"?>
<worksheet xmlns="http://schemas.openxmlformats.org/spreadsheetml/2006/main" xmlns:r="http://schemas.openxmlformats.org/officeDocument/2006/relationships">
  <dimension ref="A1:R89"/>
  <sheetViews>
    <sheetView workbookViewId="0">
      <pane ySplit="1" topLeftCell="A2" activePane="bottomLeft" state="frozen"/>
      <selection pane="bottomLeft" activeCell="H42" sqref="H41:H4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8" t="s">
        <v>770</v>
      </c>
      <c r="L1" s="498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45198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31990</v>
      </c>
      <c r="I3" s="37">
        <v>44733</v>
      </c>
      <c r="J3" s="179">
        <v>44762</v>
      </c>
      <c r="K3" s="117"/>
      <c r="L3" s="37"/>
      <c r="M3" s="130">
        <v>45194</v>
      </c>
      <c r="N3" s="35" t="s">
        <v>772</v>
      </c>
    </row>
    <row r="4" spans="1:16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81171</v>
      </c>
      <c r="I4" s="37">
        <v>45018</v>
      </c>
      <c r="J4" s="179">
        <v>45047</v>
      </c>
      <c r="K4" s="117"/>
      <c r="L4" s="179">
        <v>44997</v>
      </c>
      <c r="M4" s="130">
        <v>45176</v>
      </c>
      <c r="N4" s="35" t="s">
        <v>772</v>
      </c>
    </row>
    <row r="5" spans="1:16">
      <c r="A5" s="134">
        <v>11</v>
      </c>
      <c r="B5" s="123"/>
      <c r="C5" s="134" t="s">
        <v>794</v>
      </c>
      <c r="G5" s="35">
        <v>5210205</v>
      </c>
      <c r="H5" s="464">
        <v>117985</v>
      </c>
      <c r="I5" s="37">
        <v>44987</v>
      </c>
      <c r="J5" s="37">
        <v>45017</v>
      </c>
      <c r="K5" s="135"/>
      <c r="L5" s="135"/>
      <c r="M5" s="37">
        <v>45176</v>
      </c>
      <c r="N5" s="178"/>
    </row>
    <row r="6" spans="1:16">
      <c r="A6" s="116">
        <v>4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265410</v>
      </c>
      <c r="I6" s="37">
        <v>45121</v>
      </c>
      <c r="J6" s="179">
        <v>45152</v>
      </c>
      <c r="K6" s="117"/>
      <c r="L6" s="37">
        <v>45203</v>
      </c>
      <c r="M6" s="130">
        <v>45198</v>
      </c>
      <c r="N6" s="35" t="s">
        <v>772</v>
      </c>
    </row>
    <row r="7" spans="1:16">
      <c r="A7" s="116">
        <v>25</v>
      </c>
      <c r="B7" s="202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180010</v>
      </c>
      <c r="I7" s="37">
        <v>45102</v>
      </c>
      <c r="J7" s="179">
        <v>45161</v>
      </c>
      <c r="K7" s="117"/>
      <c r="L7" s="37">
        <v>45194</v>
      </c>
      <c r="M7" s="130">
        <v>45191</v>
      </c>
      <c r="N7" s="35" t="s">
        <v>772</v>
      </c>
    </row>
    <row r="8" spans="1:16">
      <c r="E8" s="116"/>
      <c r="F8" s="116"/>
      <c r="G8" s="116"/>
      <c r="M8" s="249"/>
    </row>
    <row r="9" spans="1:16">
      <c r="E9" s="116"/>
      <c r="F9" s="116"/>
      <c r="G9" s="116"/>
      <c r="M9" s="249"/>
    </row>
    <row r="10" spans="1:16">
      <c r="C10" s="35" t="s">
        <v>370</v>
      </c>
      <c r="E10" s="116" t="s">
        <v>374</v>
      </c>
      <c r="F10" s="116"/>
      <c r="G10" s="116"/>
    </row>
    <row r="11" spans="1:16">
      <c r="D11" s="35" t="s">
        <v>691</v>
      </c>
      <c r="E11" s="116">
        <v>111811030</v>
      </c>
      <c r="F11" s="116"/>
      <c r="G11" s="116"/>
    </row>
    <row r="12" spans="1:16">
      <c r="E12" s="116"/>
      <c r="F12" s="116"/>
      <c r="G12" s="116"/>
    </row>
    <row r="13" spans="1:16" s="39" customFormat="1">
      <c r="A13" s="35"/>
      <c r="B13" s="116"/>
      <c r="C13" s="35"/>
      <c r="D13" s="35"/>
      <c r="E13" s="116">
        <v>51984374</v>
      </c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6" s="39" customFormat="1">
      <c r="A14" s="35" t="s">
        <v>778</v>
      </c>
      <c r="B14" s="116"/>
      <c r="C14" s="35"/>
      <c r="D14" s="35"/>
      <c r="E14" s="116"/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7">
        <v>44505</v>
      </c>
      <c r="B15" s="116"/>
      <c r="C15" s="35" t="s">
        <v>779</v>
      </c>
      <c r="D15" s="35" t="s">
        <v>52</v>
      </c>
      <c r="E15" s="116"/>
      <c r="F15" s="116">
        <v>12167437</v>
      </c>
      <c r="H15" s="464">
        <v>185952</v>
      </c>
      <c r="I15" s="253">
        <v>44411</v>
      </c>
      <c r="J15" s="179">
        <v>44469</v>
      </c>
      <c r="K15" s="35"/>
      <c r="M15" s="37"/>
      <c r="N15" s="249" t="s">
        <v>772</v>
      </c>
      <c r="O15" s="453" t="s">
        <v>751</v>
      </c>
      <c r="P15" s="453" t="s">
        <v>753</v>
      </c>
    </row>
    <row r="16" spans="1:16" s="39" customFormat="1">
      <c r="A16" s="37">
        <v>44505</v>
      </c>
      <c r="B16" s="481"/>
      <c r="C16" s="35" t="s">
        <v>779</v>
      </c>
      <c r="D16" s="35" t="s">
        <v>52</v>
      </c>
      <c r="E16" s="116"/>
      <c r="F16" s="333" t="s">
        <v>749</v>
      </c>
      <c r="G16" s="116"/>
      <c r="H16" s="469">
        <v>28950</v>
      </c>
      <c r="I16" s="253">
        <v>44461</v>
      </c>
      <c r="J16" s="179">
        <v>44494</v>
      </c>
      <c r="K16" s="35"/>
      <c r="M16" s="37"/>
      <c r="N16" s="249" t="s">
        <v>790</v>
      </c>
      <c r="O16" s="35"/>
      <c r="P16" s="35"/>
    </row>
    <row r="17" spans="1:18" s="39" customFormat="1">
      <c r="A17" s="37">
        <v>44488</v>
      </c>
      <c r="B17" s="116"/>
      <c r="C17" s="35" t="s">
        <v>779</v>
      </c>
      <c r="D17" s="35" t="s">
        <v>52</v>
      </c>
      <c r="E17" s="116"/>
      <c r="F17" s="116">
        <v>62105403</v>
      </c>
      <c r="G17" s="116"/>
      <c r="H17" s="464">
        <v>48010</v>
      </c>
      <c r="I17" s="253">
        <v>44441</v>
      </c>
      <c r="J17" s="179">
        <v>44471</v>
      </c>
      <c r="K17" s="35"/>
      <c r="M17" s="37"/>
      <c r="N17" s="249" t="s">
        <v>790</v>
      </c>
      <c r="O17" s="453" t="s">
        <v>751</v>
      </c>
      <c r="P17" s="453" t="s">
        <v>752</v>
      </c>
      <c r="Q17" s="453" t="s">
        <v>788</v>
      </c>
      <c r="R17" s="39" t="s">
        <v>793</v>
      </c>
    </row>
    <row r="18" spans="1:18">
      <c r="A18" s="35">
        <v>30</v>
      </c>
      <c r="B18" s="346"/>
      <c r="C18" s="116" t="s">
        <v>768</v>
      </c>
      <c r="D18" s="35" t="s">
        <v>259</v>
      </c>
      <c r="E18" s="116"/>
      <c r="F18" s="333" t="s">
        <v>769</v>
      </c>
      <c r="G18" s="116">
        <v>3105719964</v>
      </c>
      <c r="H18" s="464">
        <v>34000</v>
      </c>
      <c r="J18" s="179"/>
      <c r="K18" s="452"/>
      <c r="M18" s="452">
        <v>44496</v>
      </c>
      <c r="N18" s="249" t="s">
        <v>790</v>
      </c>
      <c r="O18" s="453" t="s">
        <v>791</v>
      </c>
      <c r="P18" s="453" t="s">
        <v>787</v>
      </c>
    </row>
    <row r="19" spans="1:18" s="39" customFormat="1">
      <c r="A19" s="35"/>
      <c r="B19" s="116"/>
      <c r="C19" s="35"/>
      <c r="D19" s="35"/>
      <c r="E19" s="116"/>
      <c r="F19" s="116"/>
      <c r="G19" s="116"/>
      <c r="H19" s="464"/>
      <c r="J19" s="40"/>
      <c r="K19" s="35"/>
      <c r="M19" s="35"/>
      <c r="N19" s="35"/>
      <c r="O19" s="414"/>
      <c r="P19" s="35"/>
    </row>
    <row r="20" spans="1:18" s="39" customFormat="1">
      <c r="A20" s="37">
        <v>44393</v>
      </c>
      <c r="B20" s="116"/>
      <c r="C20" s="35" t="s">
        <v>780</v>
      </c>
      <c r="D20" s="35" t="s">
        <v>52</v>
      </c>
      <c r="E20" s="116"/>
      <c r="F20" s="116">
        <v>12398439</v>
      </c>
      <c r="H20" s="464">
        <v>13310</v>
      </c>
      <c r="I20" s="452">
        <v>44120</v>
      </c>
      <c r="J20" s="179">
        <v>44179</v>
      </c>
      <c r="K20" s="35"/>
      <c r="M20" s="37"/>
      <c r="N20" s="37" t="s">
        <v>792</v>
      </c>
      <c r="O20" s="116"/>
      <c r="P20" s="116"/>
    </row>
    <row r="21" spans="1:18" s="39" customFormat="1">
      <c r="A21" s="37">
        <v>44431</v>
      </c>
      <c r="B21" s="116"/>
      <c r="C21" s="35" t="s">
        <v>780</v>
      </c>
      <c r="D21" s="35" t="s">
        <v>52</v>
      </c>
      <c r="E21" s="116"/>
      <c r="F21" s="333" t="s">
        <v>777</v>
      </c>
      <c r="G21" s="116"/>
      <c r="H21" s="464">
        <v>3870</v>
      </c>
      <c r="I21" s="452">
        <v>44386</v>
      </c>
      <c r="J21" s="179">
        <v>44417</v>
      </c>
      <c r="K21" s="35"/>
      <c r="M21" s="37">
        <v>44489</v>
      </c>
      <c r="N21" s="39" t="s">
        <v>772</v>
      </c>
      <c r="O21" s="35"/>
      <c r="P21" s="35"/>
    </row>
    <row r="22" spans="1:18" s="39" customFormat="1">
      <c r="A22" s="35">
        <v>14</v>
      </c>
      <c r="B22" s="116"/>
      <c r="C22" s="35" t="s">
        <v>780</v>
      </c>
      <c r="D22" s="35" t="s">
        <v>52</v>
      </c>
      <c r="E22" s="116"/>
      <c r="F22" s="116">
        <v>62945371</v>
      </c>
      <c r="G22" s="116"/>
      <c r="H22" s="464">
        <v>0</v>
      </c>
      <c r="J22" s="40"/>
      <c r="K22" s="35" t="s">
        <v>80</v>
      </c>
      <c r="L22" s="35">
        <v>3078121</v>
      </c>
      <c r="N22" s="37" t="s">
        <v>270</v>
      </c>
      <c r="O22" s="453" t="s">
        <v>783</v>
      </c>
      <c r="P22" s="453" t="s">
        <v>784</v>
      </c>
    </row>
    <row r="23" spans="1:18" s="39" customFormat="1">
      <c r="A23" s="35"/>
      <c r="B23" s="116"/>
      <c r="C23" s="35"/>
      <c r="D23" s="35"/>
      <c r="J23" s="35"/>
      <c r="K23" s="35"/>
      <c r="L23" s="35"/>
      <c r="M23" s="35"/>
      <c r="N23" s="35"/>
      <c r="O23" s="35" t="s">
        <v>785</v>
      </c>
      <c r="P23" s="453" t="s">
        <v>786</v>
      </c>
      <c r="Q23" s="35" t="s">
        <v>785</v>
      </c>
    </row>
    <row r="24" spans="1:18" s="39" customFormat="1">
      <c r="A24" s="35"/>
      <c r="B24" s="116"/>
      <c r="C24" s="35"/>
      <c r="D24" s="35"/>
      <c r="E24" s="116"/>
      <c r="J24" s="35"/>
      <c r="K24" s="35"/>
      <c r="L24" s="35"/>
      <c r="M24" s="35"/>
      <c r="N24" s="35"/>
      <c r="O24" s="35"/>
      <c r="P24" s="35"/>
    </row>
    <row r="25" spans="1:18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27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35"/>
      <c r="D29" s="35"/>
      <c r="E29" s="116"/>
      <c r="F29" s="129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0.xml><?xml version="1.0" encoding="utf-8"?>
<worksheet xmlns="http://schemas.openxmlformats.org/spreadsheetml/2006/main" xmlns:r="http://schemas.openxmlformats.org/officeDocument/2006/relationships">
  <dimension ref="A1:R89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499" t="s">
        <v>770</v>
      </c>
      <c r="L1" s="499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45230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31990</v>
      </c>
      <c r="I3" s="37">
        <v>44733</v>
      </c>
      <c r="J3" s="179">
        <v>44762</v>
      </c>
      <c r="K3" s="117"/>
      <c r="L3" s="37"/>
      <c r="M3" s="130">
        <v>45224</v>
      </c>
      <c r="N3" s="35" t="s">
        <v>772</v>
      </c>
    </row>
    <row r="4" spans="1:16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81171</v>
      </c>
      <c r="I4" s="37">
        <v>45018</v>
      </c>
      <c r="J4" s="179">
        <v>45047</v>
      </c>
      <c r="K4" s="117"/>
      <c r="L4" s="179">
        <v>44997</v>
      </c>
      <c r="M4" s="130">
        <v>45204</v>
      </c>
      <c r="N4" s="35" t="s">
        <v>772</v>
      </c>
    </row>
    <row r="5" spans="1:16">
      <c r="A5" s="134">
        <v>11</v>
      </c>
      <c r="B5" s="123"/>
      <c r="C5" s="134" t="s">
        <v>794</v>
      </c>
      <c r="G5" s="35">
        <v>5210205</v>
      </c>
      <c r="H5" s="464">
        <v>117985</v>
      </c>
      <c r="I5" s="37">
        <v>44987</v>
      </c>
      <c r="J5" s="37">
        <v>45017</v>
      </c>
      <c r="K5" s="135"/>
      <c r="L5" s="135"/>
      <c r="M5" s="37">
        <v>45204</v>
      </c>
      <c r="N5" s="178"/>
    </row>
    <row r="6" spans="1:16">
      <c r="A6" s="116">
        <v>4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264090</v>
      </c>
      <c r="I6" s="37">
        <v>45184</v>
      </c>
      <c r="J6" s="179">
        <v>45212</v>
      </c>
      <c r="K6" s="117"/>
      <c r="L6" s="37">
        <v>45229</v>
      </c>
      <c r="M6" s="130">
        <v>45224</v>
      </c>
      <c r="N6" s="35" t="s">
        <v>772</v>
      </c>
    </row>
    <row r="7" spans="1:16">
      <c r="A7" s="116">
        <v>25</v>
      </c>
      <c r="B7" s="200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180010</v>
      </c>
      <c r="I7" s="37">
        <v>45102</v>
      </c>
      <c r="J7" s="179">
        <v>45161</v>
      </c>
      <c r="K7" s="117"/>
      <c r="L7" s="37">
        <v>45194</v>
      </c>
      <c r="M7" s="130"/>
      <c r="N7" s="35" t="s">
        <v>772</v>
      </c>
    </row>
    <row r="8" spans="1:16">
      <c r="E8" s="116"/>
      <c r="F8" s="116"/>
      <c r="G8" s="116"/>
      <c r="M8" s="249"/>
    </row>
    <row r="9" spans="1:16">
      <c r="E9" s="116"/>
      <c r="F9" s="116"/>
      <c r="G9" s="116"/>
      <c r="M9" s="249"/>
    </row>
    <row r="10" spans="1:16">
      <c r="C10" s="35" t="s">
        <v>370</v>
      </c>
      <c r="E10" s="116" t="s">
        <v>374</v>
      </c>
      <c r="F10" s="116"/>
      <c r="G10" s="116"/>
    </row>
    <row r="11" spans="1:16">
      <c r="D11" s="35" t="s">
        <v>691</v>
      </c>
      <c r="E11" s="116">
        <v>111811030</v>
      </c>
      <c r="F11" s="116"/>
      <c r="G11" s="116"/>
    </row>
    <row r="12" spans="1:16">
      <c r="E12" s="116"/>
      <c r="F12" s="116"/>
      <c r="G12" s="116"/>
    </row>
    <row r="13" spans="1:16" s="39" customFormat="1">
      <c r="A13" s="35"/>
      <c r="B13" s="116"/>
      <c r="C13" s="35"/>
      <c r="D13" s="35"/>
      <c r="E13" s="116">
        <v>51984374</v>
      </c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6" s="39" customFormat="1">
      <c r="A14" s="35" t="s">
        <v>778</v>
      </c>
      <c r="B14" s="116"/>
      <c r="C14" s="35"/>
      <c r="D14" s="35"/>
      <c r="E14" s="116"/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7">
        <v>44505</v>
      </c>
      <c r="B15" s="116"/>
      <c r="C15" s="35" t="s">
        <v>779</v>
      </c>
      <c r="D15" s="35" t="s">
        <v>52</v>
      </c>
      <c r="E15" s="116"/>
      <c r="F15" s="116">
        <v>12167437</v>
      </c>
      <c r="H15" s="464">
        <v>185952</v>
      </c>
      <c r="I15" s="253">
        <v>44411</v>
      </c>
      <c r="J15" s="179">
        <v>44469</v>
      </c>
      <c r="K15" s="35"/>
      <c r="M15" s="37"/>
      <c r="N15" s="249" t="s">
        <v>772</v>
      </c>
      <c r="O15" s="453" t="s">
        <v>751</v>
      </c>
      <c r="P15" s="453" t="s">
        <v>753</v>
      </c>
    </row>
    <row r="16" spans="1:16" s="39" customFormat="1">
      <c r="A16" s="37">
        <v>44505</v>
      </c>
      <c r="B16" s="481"/>
      <c r="C16" s="35" t="s">
        <v>779</v>
      </c>
      <c r="D16" s="35" t="s">
        <v>52</v>
      </c>
      <c r="E16" s="116"/>
      <c r="F16" s="333" t="s">
        <v>749</v>
      </c>
      <c r="G16" s="116"/>
      <c r="H16" s="469">
        <v>28950</v>
      </c>
      <c r="I16" s="253">
        <v>44461</v>
      </c>
      <c r="J16" s="179">
        <v>44494</v>
      </c>
      <c r="K16" s="35"/>
      <c r="M16" s="37"/>
      <c r="N16" s="249" t="s">
        <v>790</v>
      </c>
      <c r="O16" s="35"/>
      <c r="P16" s="35"/>
    </row>
    <row r="17" spans="1:18" s="39" customFormat="1">
      <c r="A17" s="37">
        <v>44488</v>
      </c>
      <c r="B17" s="116"/>
      <c r="C17" s="35" t="s">
        <v>779</v>
      </c>
      <c r="D17" s="35" t="s">
        <v>52</v>
      </c>
      <c r="E17" s="116"/>
      <c r="F17" s="116">
        <v>62105403</v>
      </c>
      <c r="G17" s="116"/>
      <c r="H17" s="464">
        <v>48010</v>
      </c>
      <c r="I17" s="253">
        <v>44441</v>
      </c>
      <c r="J17" s="179">
        <v>44471</v>
      </c>
      <c r="K17" s="35"/>
      <c r="M17" s="37"/>
      <c r="N17" s="249" t="s">
        <v>790</v>
      </c>
      <c r="O17" s="453" t="s">
        <v>751</v>
      </c>
      <c r="P17" s="453" t="s">
        <v>752</v>
      </c>
      <c r="Q17" s="453" t="s">
        <v>788</v>
      </c>
      <c r="R17" s="39" t="s">
        <v>793</v>
      </c>
    </row>
    <row r="18" spans="1:18">
      <c r="A18" s="35">
        <v>30</v>
      </c>
      <c r="B18" s="346"/>
      <c r="C18" s="116" t="s">
        <v>768</v>
      </c>
      <c r="D18" s="35" t="s">
        <v>259</v>
      </c>
      <c r="E18" s="116"/>
      <c r="F18" s="333" t="s">
        <v>769</v>
      </c>
      <c r="G18" s="116">
        <v>3105719964</v>
      </c>
      <c r="H18" s="464">
        <v>34000</v>
      </c>
      <c r="J18" s="179"/>
      <c r="K18" s="452"/>
      <c r="M18" s="452">
        <v>44496</v>
      </c>
      <c r="N18" s="249" t="s">
        <v>790</v>
      </c>
      <c r="O18" s="453" t="s">
        <v>791</v>
      </c>
      <c r="P18" s="453" t="s">
        <v>787</v>
      </c>
    </row>
    <row r="19" spans="1:18" s="39" customFormat="1">
      <c r="A19" s="35"/>
      <c r="B19" s="116"/>
      <c r="C19" s="35"/>
      <c r="D19" s="35"/>
      <c r="E19" s="116"/>
      <c r="F19" s="116"/>
      <c r="G19" s="116"/>
      <c r="H19" s="464"/>
      <c r="J19" s="40"/>
      <c r="K19" s="35"/>
      <c r="M19" s="35"/>
      <c r="N19" s="35"/>
      <c r="O19" s="414"/>
      <c r="P19" s="35"/>
    </row>
    <row r="20" spans="1:18" s="39" customFormat="1">
      <c r="A20" s="37">
        <v>44393</v>
      </c>
      <c r="B20" s="116"/>
      <c r="C20" s="35" t="s">
        <v>780</v>
      </c>
      <c r="D20" s="35" t="s">
        <v>52</v>
      </c>
      <c r="E20" s="116"/>
      <c r="F20" s="116">
        <v>12398439</v>
      </c>
      <c r="H20" s="464">
        <v>13310</v>
      </c>
      <c r="I20" s="452">
        <v>44120</v>
      </c>
      <c r="J20" s="179">
        <v>44179</v>
      </c>
      <c r="K20" s="35"/>
      <c r="M20" s="37"/>
      <c r="N20" s="37" t="s">
        <v>792</v>
      </c>
      <c r="O20" s="116"/>
      <c r="P20" s="116"/>
    </row>
    <row r="21" spans="1:18" s="39" customFormat="1">
      <c r="A21" s="37">
        <v>44431</v>
      </c>
      <c r="B21" s="116"/>
      <c r="C21" s="35" t="s">
        <v>780</v>
      </c>
      <c r="D21" s="35" t="s">
        <v>52</v>
      </c>
      <c r="E21" s="116"/>
      <c r="F21" s="333" t="s">
        <v>777</v>
      </c>
      <c r="G21" s="116"/>
      <c r="H21" s="464">
        <v>3870</v>
      </c>
      <c r="I21" s="452">
        <v>44386</v>
      </c>
      <c r="J21" s="179">
        <v>44417</v>
      </c>
      <c r="K21" s="35"/>
      <c r="M21" s="37">
        <v>44489</v>
      </c>
      <c r="N21" s="39" t="s">
        <v>772</v>
      </c>
      <c r="O21" s="35"/>
      <c r="P21" s="35"/>
    </row>
    <row r="22" spans="1:18" s="39" customFormat="1">
      <c r="A22" s="35">
        <v>14</v>
      </c>
      <c r="B22" s="116"/>
      <c r="C22" s="35" t="s">
        <v>780</v>
      </c>
      <c r="D22" s="35" t="s">
        <v>52</v>
      </c>
      <c r="E22" s="116"/>
      <c r="F22" s="116">
        <v>62945371</v>
      </c>
      <c r="G22" s="116"/>
      <c r="H22" s="464">
        <v>0</v>
      </c>
      <c r="J22" s="40"/>
      <c r="K22" s="35" t="s">
        <v>80</v>
      </c>
      <c r="L22" s="35">
        <v>3078121</v>
      </c>
      <c r="N22" s="37" t="s">
        <v>270</v>
      </c>
      <c r="O22" s="453" t="s">
        <v>783</v>
      </c>
      <c r="P22" s="453" t="s">
        <v>784</v>
      </c>
    </row>
    <row r="23" spans="1:18" s="39" customFormat="1">
      <c r="A23" s="35"/>
      <c r="B23" s="116"/>
      <c r="C23" s="35"/>
      <c r="D23" s="35"/>
      <c r="J23" s="35"/>
      <c r="K23" s="35"/>
      <c r="L23" s="35"/>
      <c r="M23" s="35"/>
      <c r="N23" s="35"/>
      <c r="O23" s="35" t="s">
        <v>785</v>
      </c>
      <c r="P23" s="453" t="s">
        <v>786</v>
      </c>
      <c r="Q23" s="35" t="s">
        <v>785</v>
      </c>
    </row>
    <row r="24" spans="1:18" s="39" customFormat="1">
      <c r="A24" s="35"/>
      <c r="B24" s="116"/>
      <c r="C24" s="35"/>
      <c r="D24" s="35"/>
      <c r="E24" s="116"/>
      <c r="J24" s="35"/>
      <c r="K24" s="35"/>
      <c r="L24" s="35"/>
      <c r="M24" s="35"/>
      <c r="N24" s="35"/>
      <c r="O24" s="35"/>
      <c r="P24" s="35"/>
    </row>
    <row r="25" spans="1:18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27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35"/>
      <c r="D29" s="35"/>
      <c r="E29" s="116"/>
      <c r="F29" s="129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1.xml><?xml version="1.0" encoding="utf-8"?>
<worksheet xmlns="http://schemas.openxmlformats.org/spreadsheetml/2006/main" xmlns:r="http://schemas.openxmlformats.org/officeDocument/2006/relationships">
  <dimension ref="A1:R89"/>
  <sheetViews>
    <sheetView workbookViewId="0">
      <pane ySplit="1" topLeftCell="A2" activePane="bottomLeft" state="frozen"/>
      <selection pane="bottomLeft" activeCell="M11" sqref="M1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6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0" t="s">
        <v>770</v>
      </c>
      <c r="L1" s="500" t="s">
        <v>97</v>
      </c>
      <c r="M1" s="67" t="s">
        <v>134</v>
      </c>
      <c r="N1" s="64" t="s">
        <v>59</v>
      </c>
      <c r="P1" s="115"/>
    </row>
    <row r="2" spans="1:16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45260</v>
      </c>
      <c r="N2" s="365" t="s">
        <v>772</v>
      </c>
    </row>
    <row r="3" spans="1:16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/>
      <c r="N3" s="35" t="s">
        <v>772</v>
      </c>
    </row>
    <row r="4" spans="1:16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81171</v>
      </c>
      <c r="I4" s="37">
        <v>45018</v>
      </c>
      <c r="J4" s="179">
        <v>45047</v>
      </c>
      <c r="K4" s="117"/>
      <c r="L4" s="179">
        <v>44997</v>
      </c>
      <c r="M4" s="130">
        <v>45238</v>
      </c>
      <c r="N4" s="35" t="s">
        <v>772</v>
      </c>
    </row>
    <row r="5" spans="1:16">
      <c r="A5" s="134">
        <v>11</v>
      </c>
      <c r="B5" s="123"/>
      <c r="C5" s="134" t="s">
        <v>794</v>
      </c>
      <c r="G5" s="35">
        <v>5210205</v>
      </c>
      <c r="H5" s="464">
        <v>117985</v>
      </c>
      <c r="I5" s="37">
        <v>44987</v>
      </c>
      <c r="J5" s="37">
        <v>45017</v>
      </c>
      <c r="K5" s="135"/>
      <c r="L5" s="135"/>
      <c r="M5" s="37">
        <v>45238</v>
      </c>
      <c r="N5" s="178"/>
    </row>
    <row r="6" spans="1:16">
      <c r="A6" s="116">
        <v>4</v>
      </c>
      <c r="B6" s="123"/>
      <c r="C6" s="248" t="s">
        <v>370</v>
      </c>
      <c r="D6" s="35" t="s">
        <v>52</v>
      </c>
      <c r="E6" s="116"/>
      <c r="F6" s="243" t="s">
        <v>371</v>
      </c>
      <c r="G6" s="116"/>
      <c r="H6" s="464">
        <v>346040</v>
      </c>
      <c r="I6" s="37">
        <v>45213</v>
      </c>
      <c r="J6" s="179">
        <v>45246</v>
      </c>
      <c r="K6" s="117"/>
      <c r="L6" s="37">
        <v>45260</v>
      </c>
      <c r="M6" s="130">
        <v>45254</v>
      </c>
      <c r="N6" s="35" t="s">
        <v>772</v>
      </c>
    </row>
    <row r="7" spans="1:16">
      <c r="A7" s="116">
        <v>24</v>
      </c>
      <c r="B7" s="202"/>
      <c r="C7" s="248" t="s">
        <v>370</v>
      </c>
      <c r="D7" s="35" t="s">
        <v>52</v>
      </c>
      <c r="E7" s="116" t="s">
        <v>88</v>
      </c>
      <c r="F7" s="116">
        <v>10001727</v>
      </c>
      <c r="G7" s="116"/>
      <c r="H7" s="464">
        <v>184880</v>
      </c>
      <c r="I7" s="37">
        <v>45162</v>
      </c>
      <c r="J7" s="179">
        <v>45222</v>
      </c>
      <c r="K7" s="117"/>
      <c r="L7" s="37">
        <v>45193</v>
      </c>
      <c r="M7" s="130">
        <v>45254</v>
      </c>
      <c r="N7" s="35" t="s">
        <v>772</v>
      </c>
    </row>
    <row r="8" spans="1:16">
      <c r="E8" s="116"/>
      <c r="F8" s="116"/>
      <c r="G8" s="116"/>
      <c r="M8" s="249"/>
    </row>
    <row r="9" spans="1:16">
      <c r="E9" s="116"/>
      <c r="F9" s="116"/>
      <c r="G9" s="116"/>
      <c r="M9" s="249"/>
    </row>
    <row r="10" spans="1:16">
      <c r="C10" s="35" t="s">
        <v>370</v>
      </c>
      <c r="E10" s="116" t="s">
        <v>374</v>
      </c>
      <c r="F10" s="116"/>
      <c r="G10" s="116"/>
    </row>
    <row r="11" spans="1:16">
      <c r="D11" s="35" t="s">
        <v>691</v>
      </c>
      <c r="E11" s="116">
        <v>111811030</v>
      </c>
      <c r="F11" s="116"/>
      <c r="G11" s="116"/>
    </row>
    <row r="12" spans="1:16">
      <c r="E12" s="116"/>
      <c r="F12" s="116"/>
      <c r="G12" s="116"/>
    </row>
    <row r="13" spans="1:16" s="39" customFormat="1">
      <c r="A13" s="35"/>
      <c r="B13" s="116"/>
      <c r="C13" s="35"/>
      <c r="D13" s="35"/>
      <c r="E13" s="116">
        <v>51984374</v>
      </c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6" s="39" customFormat="1">
      <c r="A14" s="35" t="s">
        <v>778</v>
      </c>
      <c r="B14" s="116"/>
      <c r="C14" s="35"/>
      <c r="D14" s="35"/>
      <c r="E14" s="116"/>
      <c r="F14" s="116"/>
      <c r="G14" s="116"/>
      <c r="I14" s="35"/>
      <c r="J14" s="35"/>
      <c r="K14" s="35"/>
      <c r="L14" s="35"/>
      <c r="M14" s="35"/>
      <c r="N14" s="35"/>
      <c r="O14" s="42"/>
      <c r="P14" s="118"/>
    </row>
    <row r="15" spans="1:16" s="39" customFormat="1">
      <c r="A15" s="37">
        <v>44505</v>
      </c>
      <c r="B15" s="116"/>
      <c r="C15" s="35" t="s">
        <v>779</v>
      </c>
      <c r="D15" s="35" t="s">
        <v>52</v>
      </c>
      <c r="E15" s="116"/>
      <c r="F15" s="116">
        <v>12167437</v>
      </c>
      <c r="H15" s="464">
        <v>183370</v>
      </c>
      <c r="I15" s="253">
        <v>45133</v>
      </c>
      <c r="J15" s="179">
        <v>45191</v>
      </c>
      <c r="K15" s="35"/>
      <c r="M15" s="37">
        <v>45223</v>
      </c>
      <c r="N15" s="249" t="s">
        <v>772</v>
      </c>
      <c r="O15" s="453" t="s">
        <v>751</v>
      </c>
      <c r="P15" s="453" t="s">
        <v>753</v>
      </c>
    </row>
    <row r="16" spans="1:16" s="39" customFormat="1">
      <c r="A16" s="37">
        <v>44505</v>
      </c>
      <c r="B16" s="481"/>
      <c r="C16" s="35" t="s">
        <v>779</v>
      </c>
      <c r="D16" s="35" t="s">
        <v>52</v>
      </c>
      <c r="E16" s="116"/>
      <c r="F16" s="333" t="s">
        <v>749</v>
      </c>
      <c r="G16" s="116"/>
      <c r="H16" s="469">
        <v>27810</v>
      </c>
      <c r="I16" s="253">
        <v>45192</v>
      </c>
      <c r="J16" s="179">
        <v>45223</v>
      </c>
      <c r="K16" s="35"/>
      <c r="M16" s="37">
        <v>45178</v>
      </c>
      <c r="N16" s="249" t="s">
        <v>790</v>
      </c>
      <c r="O16" s="35"/>
      <c r="P16" s="35"/>
    </row>
    <row r="17" spans="1:18" s="39" customFormat="1">
      <c r="A17" s="37">
        <v>44488</v>
      </c>
      <c r="B17" s="116"/>
      <c r="C17" s="35" t="s">
        <v>779</v>
      </c>
      <c r="D17" s="35" t="s">
        <v>52</v>
      </c>
      <c r="E17" s="116"/>
      <c r="F17" s="116">
        <v>62105403</v>
      </c>
      <c r="G17" s="116"/>
      <c r="H17" s="464">
        <v>31790</v>
      </c>
      <c r="I17" s="253">
        <v>45202</v>
      </c>
      <c r="J17" s="179">
        <v>45232</v>
      </c>
      <c r="K17" s="35"/>
      <c r="M17" s="37">
        <v>45251</v>
      </c>
      <c r="N17" s="249" t="s">
        <v>790</v>
      </c>
      <c r="O17" s="453" t="s">
        <v>751</v>
      </c>
      <c r="P17" s="453" t="s">
        <v>752</v>
      </c>
      <c r="Q17" s="453" t="s">
        <v>788</v>
      </c>
      <c r="R17" s="39" t="s">
        <v>793</v>
      </c>
    </row>
    <row r="18" spans="1:18">
      <c r="A18" s="35">
        <v>30</v>
      </c>
      <c r="B18" s="346"/>
      <c r="C18" s="116" t="s">
        <v>768</v>
      </c>
      <c r="D18" s="35" t="s">
        <v>259</v>
      </c>
      <c r="E18" s="116"/>
      <c r="F18" s="333" t="s">
        <v>769</v>
      </c>
      <c r="G18" s="116">
        <v>3105719964</v>
      </c>
      <c r="H18" s="464">
        <v>34000</v>
      </c>
      <c r="J18" s="179"/>
      <c r="K18" s="452"/>
      <c r="M18" s="452"/>
      <c r="N18" s="249" t="s">
        <v>790</v>
      </c>
      <c r="O18" s="453" t="s">
        <v>791</v>
      </c>
      <c r="P18" s="453" t="s">
        <v>787</v>
      </c>
    </row>
    <row r="19" spans="1:18" s="39" customFormat="1">
      <c r="A19" s="35"/>
      <c r="B19" s="116"/>
      <c r="C19" s="35"/>
      <c r="D19" s="35"/>
      <c r="E19" s="116"/>
      <c r="F19" s="116"/>
      <c r="G19" s="116"/>
      <c r="H19" s="464"/>
      <c r="J19" s="40"/>
      <c r="K19" s="35"/>
      <c r="M19" s="35"/>
      <c r="N19" s="35"/>
      <c r="O19" s="414"/>
      <c r="P19" s="35"/>
    </row>
    <row r="20" spans="1:18" s="39" customFormat="1">
      <c r="A20" s="37">
        <v>44393</v>
      </c>
      <c r="B20" s="116"/>
      <c r="C20" s="35" t="s">
        <v>780</v>
      </c>
      <c r="D20" s="35" t="s">
        <v>52</v>
      </c>
      <c r="E20" s="116"/>
      <c r="F20" s="116">
        <v>12398439</v>
      </c>
      <c r="H20" s="464">
        <v>13310</v>
      </c>
      <c r="I20" s="452">
        <v>44120</v>
      </c>
      <c r="J20" s="179">
        <v>44179</v>
      </c>
      <c r="K20" s="35"/>
      <c r="M20" s="37"/>
      <c r="N20" s="37" t="s">
        <v>792</v>
      </c>
      <c r="O20" s="116"/>
      <c r="P20" s="116"/>
    </row>
    <row r="21" spans="1:18" s="39" customFormat="1">
      <c r="A21" s="37">
        <v>44431</v>
      </c>
      <c r="B21" s="116"/>
      <c r="C21" s="35" t="s">
        <v>780</v>
      </c>
      <c r="D21" s="35" t="s">
        <v>52</v>
      </c>
      <c r="E21" s="116"/>
      <c r="F21" s="333" t="s">
        <v>777</v>
      </c>
      <c r="G21" s="116"/>
      <c r="H21" s="464">
        <v>3870</v>
      </c>
      <c r="I21" s="452">
        <v>44386</v>
      </c>
      <c r="J21" s="179">
        <v>44417</v>
      </c>
      <c r="K21" s="35"/>
      <c r="M21" s="37">
        <v>44489</v>
      </c>
      <c r="N21" s="39" t="s">
        <v>772</v>
      </c>
      <c r="O21" s="35"/>
      <c r="P21" s="35"/>
    </row>
    <row r="22" spans="1:18" s="39" customFormat="1">
      <c r="A22" s="35">
        <v>14</v>
      </c>
      <c r="B22" s="116"/>
      <c r="C22" s="35" t="s">
        <v>780</v>
      </c>
      <c r="D22" s="35" t="s">
        <v>52</v>
      </c>
      <c r="E22" s="116"/>
      <c r="F22" s="116">
        <v>62945371</v>
      </c>
      <c r="G22" s="116"/>
      <c r="H22" s="464">
        <v>0</v>
      </c>
      <c r="J22" s="40"/>
      <c r="K22" s="35" t="s">
        <v>80</v>
      </c>
      <c r="L22" s="35">
        <v>3078121</v>
      </c>
      <c r="N22" s="37" t="s">
        <v>270</v>
      </c>
      <c r="O22" s="453" t="s">
        <v>783</v>
      </c>
      <c r="P22" s="453" t="s">
        <v>784</v>
      </c>
    </row>
    <row r="23" spans="1:18" s="39" customFormat="1">
      <c r="A23" s="35"/>
      <c r="B23" s="116"/>
      <c r="C23" s="35"/>
      <c r="D23" s="35"/>
      <c r="J23" s="35"/>
      <c r="K23" s="35"/>
      <c r="L23" s="35"/>
      <c r="M23" s="35"/>
      <c r="N23" s="35"/>
      <c r="O23" s="35" t="s">
        <v>785</v>
      </c>
      <c r="P23" s="453" t="s">
        <v>786</v>
      </c>
      <c r="Q23" s="35" t="s">
        <v>785</v>
      </c>
    </row>
    <row r="24" spans="1:18" s="39" customFormat="1">
      <c r="A24" s="35"/>
      <c r="B24" s="116"/>
      <c r="C24" s="35"/>
      <c r="D24" s="35"/>
      <c r="E24" s="116"/>
      <c r="J24" s="35"/>
      <c r="K24" s="35"/>
      <c r="L24" s="35"/>
      <c r="M24" s="35"/>
      <c r="N24" s="35"/>
      <c r="O24" s="35"/>
      <c r="P24" s="35"/>
    </row>
    <row r="25" spans="1:18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8" s="39" customFormat="1">
      <c r="A26" s="35"/>
      <c r="B26" s="116"/>
      <c r="C26" s="116"/>
      <c r="D26" s="116"/>
      <c r="E26" s="116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8" s="39" customFormat="1">
      <c r="A27" s="35"/>
      <c r="B27" s="116"/>
      <c r="C27" s="116"/>
      <c r="D27" s="116"/>
      <c r="E27" s="127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8" s="39" customFormat="1">
      <c r="A28" s="35"/>
      <c r="B28" s="116"/>
      <c r="C28" s="116"/>
      <c r="D28" s="116"/>
      <c r="E28" s="116"/>
      <c r="F28" s="116"/>
      <c r="G28" s="116"/>
      <c r="I28" s="35"/>
      <c r="J28" s="35"/>
      <c r="K28" s="35"/>
      <c r="L28" s="35"/>
      <c r="M28" s="35"/>
      <c r="N28" s="35"/>
      <c r="O28" s="42"/>
      <c r="P28" s="118"/>
    </row>
    <row r="29" spans="1:18" s="39" customFormat="1">
      <c r="A29" s="35"/>
      <c r="B29" s="116"/>
      <c r="C29" s="35"/>
      <c r="D29" s="35"/>
      <c r="E29" s="116"/>
      <c r="F29" s="129"/>
      <c r="G29" s="116"/>
      <c r="I29" s="35"/>
      <c r="J29" s="35"/>
      <c r="K29" s="35"/>
      <c r="L29" s="35"/>
      <c r="M29" s="35"/>
      <c r="N29" s="35"/>
      <c r="O29" s="42"/>
      <c r="P29" s="118"/>
    </row>
    <row r="30" spans="1:18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8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8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  <row r="89" spans="1:16" s="39" customFormat="1">
      <c r="A89" s="35"/>
      <c r="B89" s="116"/>
      <c r="C89" s="35"/>
      <c r="D89" s="35"/>
      <c r="E89" s="116"/>
      <c r="F89" s="116"/>
      <c r="G89" s="116"/>
      <c r="I89" s="35"/>
      <c r="J89" s="35"/>
      <c r="K89" s="35"/>
      <c r="L89" s="35"/>
      <c r="M89" s="35"/>
      <c r="N89" s="35"/>
      <c r="O89" s="42"/>
      <c r="P89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2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Q43" sqref="Q4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1" t="s">
        <v>770</v>
      </c>
      <c r="L1" s="501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45289</v>
      </c>
      <c r="N2" s="365" t="s">
        <v>772</v>
      </c>
    </row>
    <row r="3" spans="1:18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>
        <v>45287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81221</v>
      </c>
      <c r="I4" s="37">
        <v>45018</v>
      </c>
      <c r="J4" s="179">
        <v>45047</v>
      </c>
      <c r="K4" s="117"/>
      <c r="L4" s="179">
        <v>44997</v>
      </c>
      <c r="M4" s="130">
        <v>45266</v>
      </c>
      <c r="N4" s="35" t="s">
        <v>772</v>
      </c>
    </row>
    <row r="5" spans="1:18">
      <c r="A5" s="116">
        <v>4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271480</v>
      </c>
      <c r="I5" s="37">
        <v>45247</v>
      </c>
      <c r="J5" s="179">
        <v>45276</v>
      </c>
      <c r="K5" s="117"/>
      <c r="L5" s="37">
        <v>45293</v>
      </c>
      <c r="M5" s="130">
        <v>45289</v>
      </c>
      <c r="N5" s="35" t="s">
        <v>772</v>
      </c>
    </row>
    <row r="6" spans="1:18">
      <c r="A6" s="116">
        <v>24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184880</v>
      </c>
      <c r="I6" s="37">
        <v>45162</v>
      </c>
      <c r="J6" s="179">
        <v>45222</v>
      </c>
      <c r="K6" s="117"/>
      <c r="L6" s="37">
        <v>45193</v>
      </c>
      <c r="M6" s="130">
        <v>45254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3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F22" sqref="F2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2" t="s">
        <v>770</v>
      </c>
      <c r="L1" s="502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45321</v>
      </c>
      <c r="N2" s="365" t="s">
        <v>772</v>
      </c>
    </row>
    <row r="3" spans="1:18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>
        <v>45300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82038</v>
      </c>
      <c r="I4" s="37">
        <v>45018</v>
      </c>
      <c r="J4" s="179">
        <v>45047</v>
      </c>
      <c r="K4" s="117"/>
      <c r="L4" s="179">
        <v>44997</v>
      </c>
      <c r="M4" s="130">
        <v>45300</v>
      </c>
      <c r="N4" s="35" t="s">
        <v>772</v>
      </c>
    </row>
    <row r="5" spans="1:18">
      <c r="A5" s="116">
        <v>4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200080</v>
      </c>
      <c r="I5" s="37">
        <v>45277</v>
      </c>
      <c r="J5" s="179">
        <v>45310</v>
      </c>
      <c r="K5" s="117"/>
      <c r="L5" s="37">
        <v>45323</v>
      </c>
      <c r="M5" s="130">
        <v>45321</v>
      </c>
      <c r="N5" s="35" t="s">
        <v>772</v>
      </c>
    </row>
    <row r="6" spans="1:18">
      <c r="A6" s="116">
        <v>24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702590</v>
      </c>
      <c r="I6" s="37">
        <v>45223</v>
      </c>
      <c r="J6" s="179">
        <v>45281</v>
      </c>
      <c r="K6" s="117"/>
      <c r="L6" s="37">
        <v>45315</v>
      </c>
      <c r="M6" s="130">
        <v>45313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4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N10" sqref="N1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3" t="s">
        <v>770</v>
      </c>
      <c r="L1" s="503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45350</v>
      </c>
      <c r="N2" s="365" t="s">
        <v>772</v>
      </c>
    </row>
    <row r="3" spans="1:18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>
        <v>45346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82038</v>
      </c>
      <c r="I4" s="37">
        <v>45018</v>
      </c>
      <c r="J4" s="179">
        <v>45047</v>
      </c>
      <c r="K4" s="117"/>
      <c r="L4" s="179">
        <v>44997</v>
      </c>
      <c r="M4" s="130">
        <v>45334</v>
      </c>
      <c r="N4" s="35" t="s">
        <v>772</v>
      </c>
    </row>
    <row r="5" spans="1:18">
      <c r="A5" s="116">
        <v>4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304090</v>
      </c>
      <c r="I5" s="37">
        <v>45311</v>
      </c>
      <c r="J5" s="179">
        <v>45337</v>
      </c>
      <c r="K5" s="117"/>
      <c r="L5" s="37">
        <v>45351</v>
      </c>
      <c r="M5" s="130">
        <v>45349</v>
      </c>
      <c r="N5" s="35" t="s">
        <v>772</v>
      </c>
    </row>
    <row r="6" spans="1:18">
      <c r="A6" s="116">
        <v>24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702590</v>
      </c>
      <c r="I6" s="37">
        <v>45223</v>
      </c>
      <c r="J6" s="179">
        <v>45281</v>
      </c>
      <c r="K6" s="117"/>
      <c r="L6" s="37">
        <v>45315</v>
      </c>
      <c r="M6" s="130">
        <v>45313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5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I30" sqref="I30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4" t="s">
        <v>770</v>
      </c>
      <c r="L1" s="504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45384</v>
      </c>
      <c r="N2" s="365" t="s">
        <v>772</v>
      </c>
    </row>
    <row r="3" spans="1:18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>
        <v>45377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82080</v>
      </c>
      <c r="I4" s="37">
        <v>45018</v>
      </c>
      <c r="J4" s="179">
        <v>45047</v>
      </c>
      <c r="K4" s="117"/>
      <c r="L4" s="179">
        <v>44997</v>
      </c>
      <c r="M4" s="130">
        <v>45362</v>
      </c>
      <c r="N4" s="35" t="s">
        <v>772</v>
      </c>
    </row>
    <row r="5" spans="1:18">
      <c r="A5" s="116">
        <v>2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551570</v>
      </c>
      <c r="I5" s="37">
        <v>45311</v>
      </c>
      <c r="J5" s="179">
        <v>45337</v>
      </c>
      <c r="K5" s="117"/>
      <c r="L5" s="37">
        <v>45384</v>
      </c>
      <c r="M5" s="130">
        <v>45384</v>
      </c>
      <c r="N5" s="35" t="s">
        <v>772</v>
      </c>
    </row>
    <row r="6" spans="1:18">
      <c r="A6" s="116">
        <v>24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219860</v>
      </c>
      <c r="I6" s="37">
        <v>45282</v>
      </c>
      <c r="J6" s="179">
        <v>45342</v>
      </c>
      <c r="K6" s="117"/>
      <c r="L6" s="37">
        <v>45371</v>
      </c>
      <c r="M6" s="130">
        <v>45365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6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N35" sqref="N3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5" t="s">
        <v>770</v>
      </c>
      <c r="L1" s="505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45411</v>
      </c>
      <c r="N2" s="365" t="s">
        <v>772</v>
      </c>
    </row>
    <row r="3" spans="1:18">
      <c r="A3" s="35">
        <v>26</v>
      </c>
      <c r="B3" s="346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/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86300</v>
      </c>
      <c r="I4" s="37">
        <v>45018</v>
      </c>
      <c r="J4" s="179">
        <v>45047</v>
      </c>
      <c r="K4" s="117"/>
      <c r="L4" s="179">
        <v>44997</v>
      </c>
      <c r="M4" s="130">
        <v>45392</v>
      </c>
      <c r="N4" s="35" t="s">
        <v>772</v>
      </c>
    </row>
    <row r="5" spans="1:18">
      <c r="A5" s="116">
        <v>2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551570</v>
      </c>
      <c r="I5" s="37">
        <v>45311</v>
      </c>
      <c r="J5" s="179">
        <v>45337</v>
      </c>
      <c r="K5" s="117"/>
      <c r="L5" s="37">
        <v>45384</v>
      </c>
      <c r="M5" s="130">
        <v>45384</v>
      </c>
      <c r="N5" s="35" t="s">
        <v>772</v>
      </c>
    </row>
    <row r="6" spans="1:18">
      <c r="A6" s="116">
        <v>24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219860</v>
      </c>
      <c r="I6" s="37">
        <v>45282</v>
      </c>
      <c r="J6" s="179">
        <v>45342</v>
      </c>
      <c r="K6" s="117"/>
      <c r="L6" s="37">
        <v>45371</v>
      </c>
      <c r="M6" s="130">
        <v>45365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7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6" t="s">
        <v>770</v>
      </c>
      <c r="L1" s="506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45441</v>
      </c>
      <c r="N2" s="365" t="s">
        <v>772</v>
      </c>
    </row>
    <row r="3" spans="1:18">
      <c r="A3" s="35">
        <v>26</v>
      </c>
      <c r="B3" s="346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32040</v>
      </c>
      <c r="I3" s="37">
        <v>44733</v>
      </c>
      <c r="J3" s="179">
        <v>44762</v>
      </c>
      <c r="K3" s="117"/>
      <c r="L3" s="37"/>
      <c r="M3" s="130"/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86300</v>
      </c>
      <c r="I4" s="37">
        <v>45018</v>
      </c>
      <c r="J4" s="179">
        <v>45047</v>
      </c>
      <c r="K4" s="117"/>
      <c r="L4" s="179">
        <v>44997</v>
      </c>
      <c r="M4" s="130">
        <v>45420</v>
      </c>
      <c r="N4" s="35" t="s">
        <v>772</v>
      </c>
    </row>
    <row r="5" spans="1:18">
      <c r="A5" s="116">
        <v>2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300180</v>
      </c>
      <c r="I5" s="37">
        <v>45400</v>
      </c>
      <c r="J5" s="179">
        <v>45429</v>
      </c>
      <c r="K5" s="117"/>
      <c r="L5" s="37">
        <v>45384</v>
      </c>
      <c r="M5" s="130">
        <v>45441</v>
      </c>
      <c r="N5" s="35" t="s">
        <v>772</v>
      </c>
    </row>
    <row r="6" spans="1:18">
      <c r="A6" s="116">
        <v>24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225930</v>
      </c>
      <c r="I6" s="37">
        <v>45343</v>
      </c>
      <c r="J6" s="179">
        <v>45401</v>
      </c>
      <c r="K6" s="117"/>
      <c r="L6" s="37">
        <v>45371</v>
      </c>
      <c r="M6" s="130">
        <v>45436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8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B2" sqref="B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7" t="s">
        <v>770</v>
      </c>
      <c r="L1" s="507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45470</v>
      </c>
      <c r="N2" s="365" t="s">
        <v>772</v>
      </c>
    </row>
    <row r="3" spans="1:18">
      <c r="A3" s="35">
        <v>26</v>
      </c>
      <c r="B3" s="220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32900</v>
      </c>
      <c r="I3" s="37">
        <v>44733</v>
      </c>
      <c r="J3" s="179">
        <v>44762</v>
      </c>
      <c r="K3" s="117"/>
      <c r="L3" s="37">
        <v>45460</v>
      </c>
      <c r="M3" s="130">
        <v>45449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87988</v>
      </c>
      <c r="I4" s="37">
        <v>45018</v>
      </c>
      <c r="J4" s="179">
        <v>45047</v>
      </c>
      <c r="K4" s="117"/>
      <c r="L4" s="179">
        <v>44997</v>
      </c>
      <c r="M4" s="130">
        <v>45449</v>
      </c>
      <c r="N4" s="35" t="s">
        <v>772</v>
      </c>
    </row>
    <row r="5" spans="1:18">
      <c r="A5" s="116">
        <v>2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297780</v>
      </c>
      <c r="I5" s="37">
        <v>45430</v>
      </c>
      <c r="J5" s="179">
        <v>45461</v>
      </c>
      <c r="K5" s="117"/>
      <c r="L5" s="37">
        <v>45476</v>
      </c>
      <c r="M5" s="130">
        <v>45470</v>
      </c>
      <c r="N5" s="35" t="s">
        <v>772</v>
      </c>
    </row>
    <row r="6" spans="1:18">
      <c r="A6" s="116">
        <v>24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225930</v>
      </c>
      <c r="I6" s="37">
        <v>45343</v>
      </c>
      <c r="J6" s="179">
        <v>45401</v>
      </c>
      <c r="K6" s="117"/>
      <c r="L6" s="37">
        <v>45371</v>
      </c>
      <c r="M6" s="130"/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49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8" t="s">
        <v>770</v>
      </c>
      <c r="L1" s="508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45502</v>
      </c>
      <c r="N2" s="365" t="s">
        <v>772</v>
      </c>
    </row>
    <row r="3" spans="1:18">
      <c r="A3" s="35">
        <v>16</v>
      </c>
      <c r="B3" s="220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42900</v>
      </c>
      <c r="I3" s="37"/>
      <c r="J3" s="179"/>
      <c r="K3" s="117"/>
      <c r="L3" s="37">
        <v>45489</v>
      </c>
      <c r="M3" s="130"/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87988</v>
      </c>
      <c r="I4" s="37">
        <v>45018</v>
      </c>
      <c r="J4" s="179">
        <v>45047</v>
      </c>
      <c r="K4" s="117"/>
      <c r="L4" s="179">
        <v>44997</v>
      </c>
      <c r="M4" s="130">
        <v>45481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313580</v>
      </c>
      <c r="I5" s="37">
        <v>45462</v>
      </c>
      <c r="J5" s="179">
        <v>45490</v>
      </c>
      <c r="K5" s="117"/>
      <c r="L5" s="37">
        <v>45476</v>
      </c>
      <c r="M5" s="130">
        <v>45502</v>
      </c>
      <c r="N5" s="35" t="s">
        <v>772</v>
      </c>
    </row>
    <row r="6" spans="1:18">
      <c r="A6" s="116">
        <v>19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216430</v>
      </c>
      <c r="I6" s="37">
        <v>45402</v>
      </c>
      <c r="J6" s="179">
        <v>45458</v>
      </c>
      <c r="K6" s="117"/>
      <c r="L6" s="37">
        <v>45492</v>
      </c>
      <c r="M6" s="130">
        <v>45489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0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L11" sqref="L1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09" t="s">
        <v>770</v>
      </c>
      <c r="L1" s="509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45532</v>
      </c>
      <c r="N2" s="365" t="s">
        <v>772</v>
      </c>
    </row>
    <row r="3" spans="1:18">
      <c r="A3" s="35">
        <v>16</v>
      </c>
      <c r="B3" s="220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42900</v>
      </c>
      <c r="I3" s="37"/>
      <c r="J3" s="179"/>
      <c r="K3" s="117"/>
      <c r="L3" s="37">
        <v>45489</v>
      </c>
      <c r="M3" s="130"/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87988</v>
      </c>
      <c r="I4" s="37">
        <v>45018</v>
      </c>
      <c r="J4" s="179">
        <v>45047</v>
      </c>
      <c r="K4" s="117"/>
      <c r="L4" s="179">
        <v>44997</v>
      </c>
      <c r="M4" s="130">
        <v>45513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278300</v>
      </c>
      <c r="I5" s="37">
        <v>45491</v>
      </c>
      <c r="J5" s="179">
        <v>45519</v>
      </c>
      <c r="K5" s="117"/>
      <c r="L5" s="37">
        <v>45534</v>
      </c>
      <c r="M5" s="130">
        <v>45532</v>
      </c>
      <c r="N5" s="35" t="s">
        <v>772</v>
      </c>
    </row>
    <row r="6" spans="1:18">
      <c r="A6" s="116">
        <v>19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216430</v>
      </c>
      <c r="I6" s="37">
        <v>45402</v>
      </c>
      <c r="J6" s="179">
        <v>45458</v>
      </c>
      <c r="K6" s="117"/>
      <c r="L6" s="37">
        <v>45492</v>
      </c>
      <c r="M6" s="130"/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1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B2" sqref="B2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0" t="s">
        <v>770</v>
      </c>
      <c r="L1" s="510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45565</v>
      </c>
      <c r="N2" s="365" t="s">
        <v>772</v>
      </c>
    </row>
    <row r="3" spans="1:18">
      <c r="A3" s="35">
        <v>16</v>
      </c>
      <c r="B3" s="220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42900</v>
      </c>
      <c r="I3" s="37"/>
      <c r="J3" s="179"/>
      <c r="K3" s="117"/>
      <c r="L3" s="37">
        <v>45551</v>
      </c>
      <c r="M3" s="130">
        <v>45551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87988</v>
      </c>
      <c r="I4" s="37">
        <v>45018</v>
      </c>
      <c r="J4" s="179">
        <v>45047</v>
      </c>
      <c r="K4" s="117"/>
      <c r="L4" s="179">
        <v>44997</v>
      </c>
      <c r="M4" s="130">
        <v>45545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253860</v>
      </c>
      <c r="I5" s="37">
        <v>45520</v>
      </c>
      <c r="J5" s="179">
        <v>45551</v>
      </c>
      <c r="K5" s="117"/>
      <c r="L5" s="37">
        <v>45562</v>
      </c>
      <c r="M5" s="130">
        <v>45560</v>
      </c>
      <c r="N5" s="35" t="s">
        <v>772</v>
      </c>
    </row>
    <row r="6" spans="1:18">
      <c r="A6" s="116">
        <v>19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216430</v>
      </c>
      <c r="I6" s="37">
        <v>45459</v>
      </c>
      <c r="J6" s="179">
        <v>45519</v>
      </c>
      <c r="K6" s="117"/>
      <c r="L6" s="37">
        <v>45552</v>
      </c>
      <c r="M6" s="130">
        <v>45551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2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G11" sqref="G11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1" t="s">
        <v>770</v>
      </c>
      <c r="L1" s="511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45595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42900</v>
      </c>
      <c r="I3" s="37"/>
      <c r="J3" s="179"/>
      <c r="K3" s="117"/>
      <c r="L3" s="37">
        <v>45580</v>
      </c>
      <c r="M3" s="130">
        <v>45582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91988</v>
      </c>
      <c r="I4" s="37">
        <v>45018</v>
      </c>
      <c r="J4" s="179">
        <v>45047</v>
      </c>
      <c r="K4" s="117"/>
      <c r="L4" s="179">
        <v>44997</v>
      </c>
      <c r="M4" s="130">
        <v>45573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203540</v>
      </c>
      <c r="I5" s="37">
        <v>45552</v>
      </c>
      <c r="J5" s="179">
        <v>45581</v>
      </c>
      <c r="K5" s="117"/>
      <c r="L5" s="37">
        <v>45562</v>
      </c>
      <c r="M5" s="130">
        <v>45595</v>
      </c>
      <c r="N5" s="35" t="s">
        <v>772</v>
      </c>
    </row>
    <row r="6" spans="1:18">
      <c r="A6" s="116">
        <v>19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216430</v>
      </c>
      <c r="I6" s="37">
        <v>45459</v>
      </c>
      <c r="J6" s="179">
        <v>45519</v>
      </c>
      <c r="K6" s="117"/>
      <c r="L6" s="37">
        <v>45552</v>
      </c>
      <c r="M6" s="130"/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3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N29" sqref="N29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2" t="s">
        <v>770</v>
      </c>
      <c r="L1" s="512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45623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42900</v>
      </c>
      <c r="I3" s="37"/>
      <c r="J3" s="179"/>
      <c r="K3" s="117"/>
      <c r="L3" s="37">
        <v>45580</v>
      </c>
      <c r="M3" s="130">
        <v>45604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91988</v>
      </c>
      <c r="I4" s="37">
        <v>45018</v>
      </c>
      <c r="J4" s="179">
        <v>45047</v>
      </c>
      <c r="K4" s="117"/>
      <c r="L4" s="179">
        <v>44997</v>
      </c>
      <c r="M4" s="130">
        <v>45604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223140</v>
      </c>
      <c r="I5" s="37">
        <v>45582</v>
      </c>
      <c r="J5" s="179">
        <v>45610</v>
      </c>
      <c r="K5" s="117"/>
      <c r="L5" s="37">
        <v>45562</v>
      </c>
      <c r="M5" s="130">
        <v>45623</v>
      </c>
      <c r="N5" s="35" t="s">
        <v>772</v>
      </c>
    </row>
    <row r="6" spans="1:18">
      <c r="A6" s="116">
        <v>19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218500</v>
      </c>
      <c r="I6" s="37">
        <v>45520</v>
      </c>
      <c r="J6" s="179">
        <v>45580</v>
      </c>
      <c r="K6" s="117"/>
      <c r="L6" s="37">
        <v>45611</v>
      </c>
      <c r="M6" s="130">
        <v>45604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4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3" t="s">
        <v>770</v>
      </c>
      <c r="L1" s="513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45656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42900</v>
      </c>
      <c r="I3" s="37"/>
      <c r="J3" s="179"/>
      <c r="K3" s="117"/>
      <c r="L3" s="37">
        <v>45580</v>
      </c>
      <c r="M3" s="130">
        <v>45632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91988</v>
      </c>
      <c r="I4" s="37">
        <v>45018</v>
      </c>
      <c r="J4" s="179">
        <v>45047</v>
      </c>
      <c r="K4" s="117"/>
      <c r="L4" s="179">
        <v>44997</v>
      </c>
      <c r="M4" s="130">
        <v>45631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223140</v>
      </c>
      <c r="I5" s="37">
        <v>45582</v>
      </c>
      <c r="J5" s="179">
        <v>45610</v>
      </c>
      <c r="K5" s="117"/>
      <c r="L5" s="37">
        <v>45562</v>
      </c>
      <c r="M5" s="130">
        <v>45656</v>
      </c>
      <c r="N5" s="35" t="s">
        <v>772</v>
      </c>
    </row>
    <row r="6" spans="1:18">
      <c r="A6" s="116">
        <v>19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218500</v>
      </c>
      <c r="I6" s="37">
        <v>45520</v>
      </c>
      <c r="J6" s="179">
        <v>45580</v>
      </c>
      <c r="K6" s="117"/>
      <c r="L6" s="37">
        <v>45611</v>
      </c>
      <c r="M6" s="130"/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5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5" sqref="M5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4" t="s">
        <v>770</v>
      </c>
      <c r="L1" s="514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45320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 t="s">
        <v>795</v>
      </c>
      <c r="F3" s="333" t="s">
        <v>766</v>
      </c>
      <c r="G3" s="116">
        <v>3182853603</v>
      </c>
      <c r="H3" s="464">
        <v>42990</v>
      </c>
      <c r="I3" s="37"/>
      <c r="J3" s="179"/>
      <c r="K3" s="117"/>
      <c r="L3" s="37">
        <v>45580</v>
      </c>
      <c r="M3" s="130">
        <v>45313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84726</v>
      </c>
      <c r="I4" s="37">
        <v>45018</v>
      </c>
      <c r="J4" s="179">
        <v>45047</v>
      </c>
      <c r="K4" s="117"/>
      <c r="L4" s="179">
        <v>44997</v>
      </c>
      <c r="M4" s="130">
        <v>45664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188680</v>
      </c>
      <c r="I5" s="37">
        <v>45643</v>
      </c>
      <c r="J5" s="179">
        <v>45306</v>
      </c>
      <c r="K5" s="117"/>
      <c r="L5" s="37">
        <v>45320</v>
      </c>
      <c r="M5" s="130">
        <v>45320</v>
      </c>
      <c r="N5" s="35" t="s">
        <v>772</v>
      </c>
    </row>
    <row r="6" spans="1:18">
      <c r="A6" s="116">
        <v>19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210200</v>
      </c>
      <c r="I6" s="37">
        <v>45520</v>
      </c>
      <c r="J6" s="179">
        <v>45580</v>
      </c>
      <c r="K6" s="117"/>
      <c r="L6" s="37">
        <v>45611</v>
      </c>
      <c r="M6" s="130">
        <v>45307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6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J6" sqref="J6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5" t="s">
        <v>770</v>
      </c>
      <c r="L1" s="515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45715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/>
      <c r="I3" s="37"/>
      <c r="J3" s="179"/>
      <c r="K3" s="117"/>
      <c r="L3" s="37">
        <v>45580</v>
      </c>
      <c r="M3" s="130">
        <v>45712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91988</v>
      </c>
      <c r="I4" s="37">
        <v>45018</v>
      </c>
      <c r="J4" s="179">
        <v>45047</v>
      </c>
      <c r="K4" s="117"/>
      <c r="L4" s="179">
        <v>44997</v>
      </c>
      <c r="M4" s="130">
        <v>45335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280770</v>
      </c>
      <c r="I5" s="37">
        <v>45673</v>
      </c>
      <c r="J5" s="179">
        <v>45701</v>
      </c>
      <c r="K5" s="117"/>
      <c r="L5" s="37">
        <v>45320</v>
      </c>
      <c r="M5" s="130">
        <v>45715</v>
      </c>
      <c r="N5" s="35" t="s">
        <v>772</v>
      </c>
    </row>
    <row r="6" spans="1:18">
      <c r="A6" s="116">
        <v>19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/>
      <c r="I6" s="37">
        <v>45520</v>
      </c>
      <c r="J6" s="179">
        <v>45580</v>
      </c>
      <c r="K6" s="117"/>
      <c r="L6" s="37">
        <v>45611</v>
      </c>
      <c r="M6" s="130"/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7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N8" sqref="N8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6" t="s">
        <v>770</v>
      </c>
      <c r="L1" s="516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45743</v>
      </c>
      <c r="N2" s="365" t="s">
        <v>772</v>
      </c>
    </row>
    <row r="3" spans="1:18">
      <c r="A3" s="35">
        <v>16</v>
      </c>
      <c r="B3" s="481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/>
      <c r="I3" s="37"/>
      <c r="J3" s="179"/>
      <c r="K3" s="117"/>
      <c r="L3" s="37">
        <v>45580</v>
      </c>
      <c r="M3" s="130"/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125636</v>
      </c>
      <c r="I4" s="37">
        <v>45018</v>
      </c>
      <c r="J4" s="179">
        <v>45047</v>
      </c>
      <c r="K4" s="117"/>
      <c r="L4" s="179">
        <v>44997</v>
      </c>
      <c r="M4" s="130">
        <v>45723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242430</v>
      </c>
      <c r="I5" s="37">
        <v>45702</v>
      </c>
      <c r="J5" s="179">
        <v>45730</v>
      </c>
      <c r="K5" s="117"/>
      <c r="L5" s="37">
        <v>45320</v>
      </c>
      <c r="M5" s="130">
        <v>45743</v>
      </c>
      <c r="N5" s="35" t="s">
        <v>772</v>
      </c>
    </row>
    <row r="6" spans="1:18">
      <c r="A6" s="116">
        <v>17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241010</v>
      </c>
      <c r="I6" s="37">
        <v>45640</v>
      </c>
      <c r="J6" s="179">
        <v>45699</v>
      </c>
      <c r="K6" s="117"/>
      <c r="L6" s="37">
        <v>45733</v>
      </c>
      <c r="M6" s="130">
        <v>45720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8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7" t="s">
        <v>770</v>
      </c>
      <c r="L1" s="517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45776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/>
      <c r="I3" s="37"/>
      <c r="J3" s="179"/>
      <c r="K3" s="117"/>
      <c r="L3" s="37">
        <v>45580</v>
      </c>
      <c r="M3" s="130">
        <v>45770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91988</v>
      </c>
      <c r="I4" s="37">
        <v>45018</v>
      </c>
      <c r="J4" s="179">
        <v>45047</v>
      </c>
      <c r="K4" s="117"/>
      <c r="L4" s="179">
        <v>44997</v>
      </c>
      <c r="M4" s="130">
        <v>45751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311100</v>
      </c>
      <c r="I5" s="37">
        <v>45731</v>
      </c>
      <c r="J5" s="179">
        <v>45761</v>
      </c>
      <c r="K5" s="117"/>
      <c r="L5" s="37">
        <v>45776</v>
      </c>
      <c r="M5" s="130">
        <v>45770</v>
      </c>
      <c r="N5" s="35" t="s">
        <v>772</v>
      </c>
    </row>
    <row r="6" spans="1:18">
      <c r="A6" s="116">
        <v>17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241010</v>
      </c>
      <c r="I6" s="37">
        <v>45640</v>
      </c>
      <c r="J6" s="179">
        <v>45699</v>
      </c>
      <c r="K6" s="117"/>
      <c r="L6" s="37">
        <v>45733</v>
      </c>
      <c r="M6" s="130"/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59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E27" sqref="E27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8" t="s">
        <v>770</v>
      </c>
      <c r="L1" s="518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45806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26990</v>
      </c>
      <c r="I3" s="37"/>
      <c r="J3" s="179"/>
      <c r="K3" s="117"/>
      <c r="L3" s="37">
        <v>45580</v>
      </c>
      <c r="M3" s="130">
        <v>45796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90299</v>
      </c>
      <c r="I4" s="37">
        <v>45018</v>
      </c>
      <c r="J4" s="179">
        <v>45047</v>
      </c>
      <c r="K4" s="117"/>
      <c r="L4" s="179">
        <v>44997</v>
      </c>
      <c r="M4" s="130">
        <v>45785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319130</v>
      </c>
      <c r="I5" s="37">
        <v>45762</v>
      </c>
      <c r="J5" s="179">
        <v>45791</v>
      </c>
      <c r="K5" s="117"/>
      <c r="L5" s="37">
        <v>45805</v>
      </c>
      <c r="M5" s="130">
        <v>45805</v>
      </c>
      <c r="N5" s="35" t="s">
        <v>772</v>
      </c>
    </row>
    <row r="6" spans="1:18">
      <c r="A6" s="116">
        <v>17</v>
      </c>
      <c r="B6" s="202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244710</v>
      </c>
      <c r="I6" s="37">
        <v>45640</v>
      </c>
      <c r="J6" s="179">
        <v>45699</v>
      </c>
      <c r="K6" s="117"/>
      <c r="L6" s="37">
        <v>45733</v>
      </c>
      <c r="M6" s="130">
        <v>45785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60.xml><?xml version="1.0" encoding="utf-8"?>
<worksheet xmlns="http://schemas.openxmlformats.org/spreadsheetml/2006/main" xmlns:r="http://schemas.openxmlformats.org/officeDocument/2006/relationships">
  <dimension ref="A1:R88"/>
  <sheetViews>
    <sheetView tabSelected="1"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35" bestFit="1" customWidth="1"/>
    <col min="2" max="2" width="3.5703125" style="116" customWidth="1"/>
    <col min="3" max="3" width="14.5703125" style="35" customWidth="1"/>
    <col min="4" max="4" width="8.140625" style="35" customWidth="1"/>
    <col min="5" max="5" width="13.7109375" style="35" customWidth="1"/>
    <col min="6" max="6" width="11.28515625" style="35" bestFit="1" customWidth="1"/>
    <col min="7" max="7" width="11.85546875" style="35" bestFit="1" customWidth="1"/>
    <col min="8" max="8" width="7.7109375" style="39" bestFit="1" customWidth="1"/>
    <col min="9" max="10" width="9" style="35" bestFit="1" customWidth="1"/>
    <col min="11" max="12" width="9" style="35" customWidth="1"/>
    <col min="13" max="13" width="9.28515625" style="35" bestFit="1" customWidth="1"/>
    <col min="14" max="14" width="21.42578125" style="35" customWidth="1"/>
    <col min="15" max="15" width="23.42578125" style="42" bestFit="1" customWidth="1"/>
    <col min="16" max="16" width="9.85546875" style="118" customWidth="1"/>
    <col min="17" max="16384" width="11.42578125" style="42"/>
  </cols>
  <sheetData>
    <row r="1" spans="1:18" s="114" customFormat="1">
      <c r="A1" s="64" t="s">
        <v>97</v>
      </c>
      <c r="B1" s="68" t="s">
        <v>116</v>
      </c>
      <c r="C1" s="64" t="s">
        <v>50</v>
      </c>
      <c r="D1" s="64" t="s">
        <v>51</v>
      </c>
      <c r="E1" s="64" t="s">
        <v>57</v>
      </c>
      <c r="F1" s="64" t="s">
        <v>111</v>
      </c>
      <c r="G1" s="64" t="s">
        <v>113</v>
      </c>
      <c r="H1" s="65" t="s">
        <v>55</v>
      </c>
      <c r="I1" s="522" t="s">
        <v>139</v>
      </c>
      <c r="J1" s="522"/>
      <c r="K1" s="519" t="s">
        <v>770</v>
      </c>
      <c r="L1" s="519" t="s">
        <v>97</v>
      </c>
      <c r="M1" s="67" t="s">
        <v>134</v>
      </c>
      <c r="N1" s="64" t="s">
        <v>59</v>
      </c>
      <c r="P1" s="115"/>
    </row>
    <row r="2" spans="1:18">
      <c r="A2" s="365">
        <v>30</v>
      </c>
      <c r="B2" s="366"/>
      <c r="C2" s="365"/>
      <c r="D2" s="365" t="s">
        <v>259</v>
      </c>
      <c r="E2" s="365" t="s">
        <v>47</v>
      </c>
      <c r="F2" s="365"/>
      <c r="G2" s="365"/>
      <c r="H2" s="463"/>
      <c r="I2" s="365"/>
      <c r="J2" s="368"/>
      <c r="K2" s="439"/>
      <c r="L2" s="441"/>
      <c r="M2" s="377">
        <v>45836</v>
      </c>
      <c r="N2" s="365" t="s">
        <v>772</v>
      </c>
    </row>
    <row r="3" spans="1:18">
      <c r="A3" s="35">
        <v>16</v>
      </c>
      <c r="B3" s="247"/>
      <c r="C3" s="134" t="s">
        <v>764</v>
      </c>
      <c r="D3" s="35" t="s">
        <v>259</v>
      </c>
      <c r="E3" s="116"/>
      <c r="F3" s="333" t="s">
        <v>766</v>
      </c>
      <c r="G3" s="116">
        <v>3182853603</v>
      </c>
      <c r="H3" s="464">
        <v>29990</v>
      </c>
      <c r="I3" s="37"/>
      <c r="J3" s="179"/>
      <c r="K3" s="117"/>
      <c r="L3" s="37">
        <v>45580</v>
      </c>
      <c r="M3" s="130">
        <v>45832</v>
      </c>
      <c r="N3" s="35" t="s">
        <v>772</v>
      </c>
    </row>
    <row r="4" spans="1:18">
      <c r="A4" s="134">
        <v>11</v>
      </c>
      <c r="B4" s="202"/>
      <c r="C4" s="248" t="s">
        <v>381</v>
      </c>
      <c r="D4" s="35" t="s">
        <v>52</v>
      </c>
      <c r="F4" s="35">
        <v>332459135</v>
      </c>
      <c r="G4" s="35" t="s">
        <v>363</v>
      </c>
      <c r="H4" s="464">
        <v>99988</v>
      </c>
      <c r="I4" s="37">
        <v>45018</v>
      </c>
      <c r="J4" s="179">
        <v>45047</v>
      </c>
      <c r="K4" s="117"/>
      <c r="L4" s="179">
        <v>44997</v>
      </c>
      <c r="M4" s="130">
        <v>45817</v>
      </c>
      <c r="N4" s="35" t="s">
        <v>772</v>
      </c>
    </row>
    <row r="5" spans="1:18">
      <c r="A5" s="116">
        <v>31</v>
      </c>
      <c r="B5" s="123"/>
      <c r="C5" s="248" t="s">
        <v>370</v>
      </c>
      <c r="D5" s="35" t="s">
        <v>52</v>
      </c>
      <c r="E5" s="116"/>
      <c r="F5" s="243" t="s">
        <v>371</v>
      </c>
      <c r="G5" s="116"/>
      <c r="H5" s="464">
        <v>179220</v>
      </c>
      <c r="I5" s="37">
        <v>45792</v>
      </c>
      <c r="J5" s="179">
        <v>45821</v>
      </c>
      <c r="K5" s="117"/>
      <c r="L5" s="37">
        <v>45805</v>
      </c>
      <c r="M5" s="130">
        <v>45835</v>
      </c>
      <c r="N5" s="35" t="s">
        <v>772</v>
      </c>
    </row>
    <row r="6" spans="1:18">
      <c r="A6" s="116">
        <v>17</v>
      </c>
      <c r="B6" s="200"/>
      <c r="C6" s="248" t="s">
        <v>370</v>
      </c>
      <c r="D6" s="35" t="s">
        <v>52</v>
      </c>
      <c r="E6" s="116" t="s">
        <v>88</v>
      </c>
      <c r="F6" s="116">
        <v>10001727</v>
      </c>
      <c r="G6" s="116"/>
      <c r="H6" s="464">
        <v>244710</v>
      </c>
      <c r="I6" s="37">
        <v>45640</v>
      </c>
      <c r="J6" s="179">
        <v>45699</v>
      </c>
      <c r="K6" s="117"/>
      <c r="L6" s="37">
        <v>45733</v>
      </c>
      <c r="M6" s="130">
        <v>45785</v>
      </c>
      <c r="N6" s="35" t="s">
        <v>772</v>
      </c>
    </row>
    <row r="7" spans="1:18">
      <c r="E7" s="116"/>
      <c r="F7" s="116"/>
      <c r="G7" s="116"/>
      <c r="M7" s="249"/>
    </row>
    <row r="8" spans="1:18">
      <c r="E8" s="116"/>
      <c r="F8" s="116"/>
      <c r="G8" s="116"/>
      <c r="M8" s="249"/>
    </row>
    <row r="9" spans="1:18">
      <c r="C9" s="35" t="s">
        <v>370</v>
      </c>
      <c r="E9" s="116" t="s">
        <v>374</v>
      </c>
      <c r="F9" s="116"/>
      <c r="G9" s="116"/>
    </row>
    <row r="10" spans="1:18">
      <c r="D10" s="35" t="s">
        <v>691</v>
      </c>
      <c r="E10" s="116">
        <v>111811030</v>
      </c>
      <c r="F10" s="116"/>
      <c r="G10" s="116"/>
    </row>
    <row r="11" spans="1:18">
      <c r="E11" s="116"/>
      <c r="F11" s="116"/>
      <c r="G11" s="116"/>
    </row>
    <row r="12" spans="1:18" s="39" customFormat="1">
      <c r="A12" s="35"/>
      <c r="B12" s="116"/>
      <c r="C12" s="35"/>
      <c r="D12" s="35"/>
      <c r="E12" s="116">
        <v>51984374</v>
      </c>
      <c r="F12" s="116"/>
      <c r="G12" s="116"/>
      <c r="I12" s="35"/>
      <c r="J12" s="35"/>
      <c r="K12" s="35"/>
      <c r="L12" s="35"/>
      <c r="M12" s="35"/>
      <c r="N12" s="35"/>
      <c r="O12" s="42"/>
      <c r="P12" s="118"/>
    </row>
    <row r="13" spans="1:18" s="39" customFormat="1">
      <c r="A13" s="35" t="s">
        <v>778</v>
      </c>
      <c r="B13" s="116"/>
      <c r="C13" s="35"/>
      <c r="D13" s="35"/>
      <c r="E13" s="116"/>
      <c r="F13" s="116"/>
      <c r="G13" s="116"/>
      <c r="I13" s="35"/>
      <c r="J13" s="35"/>
      <c r="K13" s="35"/>
      <c r="L13" s="35"/>
      <c r="M13" s="35"/>
      <c r="N13" s="35"/>
      <c r="O13" s="42"/>
      <c r="P13" s="118"/>
    </row>
    <row r="14" spans="1:18" s="39" customFormat="1">
      <c r="A14" s="37">
        <v>44505</v>
      </c>
      <c r="B14" s="116"/>
      <c r="C14" s="35" t="s">
        <v>779</v>
      </c>
      <c r="D14" s="35" t="s">
        <v>52</v>
      </c>
      <c r="E14" s="116"/>
      <c r="F14" s="116">
        <v>12167437</v>
      </c>
      <c r="H14" s="464">
        <v>183370</v>
      </c>
      <c r="I14" s="253">
        <v>45133</v>
      </c>
      <c r="J14" s="179">
        <v>45191</v>
      </c>
      <c r="K14" s="35"/>
      <c r="M14" s="37">
        <v>45223</v>
      </c>
      <c r="N14" s="249" t="s">
        <v>772</v>
      </c>
      <c r="O14" s="453" t="s">
        <v>751</v>
      </c>
      <c r="P14" s="453" t="s">
        <v>753</v>
      </c>
    </row>
    <row r="15" spans="1:18" s="39" customFormat="1">
      <c r="A15" s="37">
        <v>44505</v>
      </c>
      <c r="B15" s="481"/>
      <c r="C15" s="35" t="s">
        <v>779</v>
      </c>
      <c r="D15" s="35" t="s">
        <v>52</v>
      </c>
      <c r="E15" s="116"/>
      <c r="F15" s="333" t="s">
        <v>749</v>
      </c>
      <c r="G15" s="116"/>
      <c r="H15" s="469">
        <v>27810</v>
      </c>
      <c r="I15" s="253">
        <v>45192</v>
      </c>
      <c r="J15" s="179">
        <v>45223</v>
      </c>
      <c r="K15" s="35"/>
      <c r="M15" s="37">
        <v>45178</v>
      </c>
      <c r="N15" s="249" t="s">
        <v>790</v>
      </c>
      <c r="O15" s="35"/>
      <c r="P15" s="35"/>
    </row>
    <row r="16" spans="1:18" s="39" customFormat="1">
      <c r="A16" s="37">
        <v>44488</v>
      </c>
      <c r="B16" s="116"/>
      <c r="C16" s="35" t="s">
        <v>779</v>
      </c>
      <c r="D16" s="35" t="s">
        <v>52</v>
      </c>
      <c r="E16" s="116"/>
      <c r="F16" s="116">
        <v>62105403</v>
      </c>
      <c r="G16" s="116"/>
      <c r="H16" s="464">
        <v>31790</v>
      </c>
      <c r="I16" s="253">
        <v>45202</v>
      </c>
      <c r="J16" s="179">
        <v>45232</v>
      </c>
      <c r="K16" s="35"/>
      <c r="M16" s="37">
        <v>45251</v>
      </c>
      <c r="N16" s="249" t="s">
        <v>790</v>
      </c>
      <c r="O16" s="453" t="s">
        <v>751</v>
      </c>
      <c r="P16" s="453" t="s">
        <v>752</v>
      </c>
      <c r="Q16" s="453" t="s">
        <v>788</v>
      </c>
      <c r="R16" s="39" t="s">
        <v>793</v>
      </c>
    </row>
    <row r="17" spans="1:17">
      <c r="A17" s="35">
        <v>30</v>
      </c>
      <c r="B17" s="346"/>
      <c r="C17" s="116" t="s">
        <v>768</v>
      </c>
      <c r="D17" s="35" t="s">
        <v>259</v>
      </c>
      <c r="E17" s="116"/>
      <c r="F17" s="333" t="s">
        <v>769</v>
      </c>
      <c r="G17" s="116">
        <v>3105719964</v>
      </c>
      <c r="H17" s="464">
        <v>34000</v>
      </c>
      <c r="J17" s="179"/>
      <c r="K17" s="452"/>
      <c r="M17" s="452"/>
      <c r="N17" s="249" t="s">
        <v>790</v>
      </c>
      <c r="O17" s="453" t="s">
        <v>791</v>
      </c>
      <c r="P17" s="453" t="s">
        <v>787</v>
      </c>
    </row>
    <row r="18" spans="1:17" s="39" customFormat="1">
      <c r="A18" s="35"/>
      <c r="B18" s="116"/>
      <c r="C18" s="35"/>
      <c r="D18" s="35"/>
      <c r="E18" s="116"/>
      <c r="F18" s="116"/>
      <c r="G18" s="116"/>
      <c r="H18" s="464"/>
      <c r="J18" s="40"/>
      <c r="K18" s="35"/>
      <c r="M18" s="35"/>
      <c r="N18" s="35"/>
      <c r="O18" s="414"/>
      <c r="P18" s="35"/>
    </row>
    <row r="19" spans="1:17" s="39" customFormat="1">
      <c r="A19" s="37">
        <v>44393</v>
      </c>
      <c r="B19" s="116"/>
      <c r="C19" s="35" t="s">
        <v>780</v>
      </c>
      <c r="D19" s="35" t="s">
        <v>52</v>
      </c>
      <c r="E19" s="116"/>
      <c r="F19" s="116">
        <v>12398439</v>
      </c>
      <c r="H19" s="464">
        <v>13310</v>
      </c>
      <c r="I19" s="452">
        <v>44120</v>
      </c>
      <c r="J19" s="179">
        <v>44179</v>
      </c>
      <c r="K19" s="35"/>
      <c r="M19" s="37"/>
      <c r="N19" s="37" t="s">
        <v>792</v>
      </c>
      <c r="O19" s="116"/>
      <c r="P19" s="116"/>
    </row>
    <row r="20" spans="1:17" s="39" customFormat="1">
      <c r="A20" s="37">
        <v>44431</v>
      </c>
      <c r="B20" s="116"/>
      <c r="C20" s="35" t="s">
        <v>780</v>
      </c>
      <c r="D20" s="35" t="s">
        <v>52</v>
      </c>
      <c r="E20" s="116"/>
      <c r="F20" s="333" t="s">
        <v>777</v>
      </c>
      <c r="G20" s="116"/>
      <c r="H20" s="464">
        <v>3870</v>
      </c>
      <c r="I20" s="452">
        <v>44386</v>
      </c>
      <c r="J20" s="179">
        <v>44417</v>
      </c>
      <c r="K20" s="35"/>
      <c r="M20" s="37">
        <v>44489</v>
      </c>
      <c r="N20" s="39" t="s">
        <v>772</v>
      </c>
      <c r="O20" s="35"/>
      <c r="P20" s="35"/>
    </row>
    <row r="21" spans="1:17" s="39" customFormat="1">
      <c r="A21" s="35">
        <v>14</v>
      </c>
      <c r="B21" s="116"/>
      <c r="C21" s="35" t="s">
        <v>780</v>
      </c>
      <c r="D21" s="35" t="s">
        <v>52</v>
      </c>
      <c r="E21" s="116"/>
      <c r="F21" s="116">
        <v>62945371</v>
      </c>
      <c r="G21" s="116"/>
      <c r="H21" s="464">
        <v>0</v>
      </c>
      <c r="J21" s="40"/>
      <c r="K21" s="35" t="s">
        <v>80</v>
      </c>
      <c r="L21" s="35">
        <v>3078121</v>
      </c>
      <c r="N21" s="37" t="s">
        <v>270</v>
      </c>
      <c r="O21" s="453" t="s">
        <v>783</v>
      </c>
      <c r="P21" s="453" t="s">
        <v>784</v>
      </c>
    </row>
    <row r="22" spans="1:17" s="39" customFormat="1">
      <c r="A22" s="35"/>
      <c r="B22" s="116"/>
      <c r="C22" s="35"/>
      <c r="D22" s="35"/>
      <c r="J22" s="35"/>
      <c r="K22" s="35"/>
      <c r="L22" s="35"/>
      <c r="M22" s="35"/>
      <c r="N22" s="35"/>
      <c r="O22" s="35" t="s">
        <v>785</v>
      </c>
      <c r="P22" s="453" t="s">
        <v>786</v>
      </c>
      <c r="Q22" s="35" t="s">
        <v>785</v>
      </c>
    </row>
    <row r="23" spans="1:17" s="39" customFormat="1">
      <c r="A23" s="35"/>
      <c r="B23" s="116"/>
      <c r="C23" s="35"/>
      <c r="D23" s="35"/>
      <c r="E23" s="116"/>
      <c r="J23" s="35"/>
      <c r="K23" s="35"/>
      <c r="L23" s="35"/>
      <c r="M23" s="35"/>
      <c r="N23" s="35"/>
      <c r="O23" s="35"/>
      <c r="P23" s="35"/>
    </row>
    <row r="24" spans="1:17" s="39" customFormat="1">
      <c r="A24" s="35"/>
      <c r="B24" s="116"/>
      <c r="C24" s="116"/>
      <c r="D24" s="116"/>
      <c r="E24" s="116"/>
      <c r="F24" s="116"/>
      <c r="G24" s="116"/>
      <c r="I24" s="35"/>
      <c r="J24" s="35"/>
      <c r="K24" s="35"/>
      <c r="L24" s="35"/>
      <c r="M24" s="35"/>
      <c r="N24" s="35"/>
      <c r="O24" s="42"/>
      <c r="P24" s="118"/>
    </row>
    <row r="25" spans="1:17" s="39" customFormat="1">
      <c r="A25" s="35"/>
      <c r="B25" s="116"/>
      <c r="C25" s="116"/>
      <c r="D25" s="116"/>
      <c r="E25" s="116"/>
      <c r="F25" s="116"/>
      <c r="G25" s="116"/>
      <c r="I25" s="35"/>
      <c r="J25" s="35"/>
      <c r="K25" s="35"/>
      <c r="L25" s="35"/>
      <c r="M25" s="35"/>
      <c r="N25" s="35"/>
      <c r="O25" s="42"/>
      <c r="P25" s="118"/>
    </row>
    <row r="26" spans="1:17" s="39" customFormat="1">
      <c r="A26" s="35"/>
      <c r="B26" s="116"/>
      <c r="C26" s="116"/>
      <c r="D26" s="116"/>
      <c r="E26" s="127"/>
      <c r="F26" s="116"/>
      <c r="G26" s="116"/>
      <c r="I26" s="35"/>
      <c r="J26" s="35"/>
      <c r="K26" s="35"/>
      <c r="L26" s="35"/>
      <c r="M26" s="35"/>
      <c r="N26" s="35"/>
      <c r="O26" s="42"/>
      <c r="P26" s="118"/>
    </row>
    <row r="27" spans="1:17" s="39" customFormat="1">
      <c r="A27" s="35"/>
      <c r="B27" s="116"/>
      <c r="C27" s="116"/>
      <c r="D27" s="116"/>
      <c r="E27" s="116"/>
      <c r="F27" s="116"/>
      <c r="G27" s="116"/>
      <c r="I27" s="35"/>
      <c r="J27" s="35"/>
      <c r="K27" s="35"/>
      <c r="L27" s="35"/>
      <c r="M27" s="35"/>
      <c r="N27" s="35"/>
      <c r="O27" s="42"/>
      <c r="P27" s="118"/>
    </row>
    <row r="28" spans="1:17" s="39" customFormat="1">
      <c r="A28" s="35"/>
      <c r="B28" s="116"/>
      <c r="C28" s="35"/>
      <c r="D28" s="35"/>
      <c r="E28" s="116"/>
      <c r="F28" s="129"/>
      <c r="G28" s="116"/>
      <c r="I28" s="35"/>
      <c r="J28" s="35"/>
      <c r="K28" s="35"/>
      <c r="L28" s="35"/>
      <c r="M28" s="35"/>
      <c r="N28" s="35"/>
      <c r="O28" s="42"/>
      <c r="P28" s="118"/>
    </row>
    <row r="29" spans="1:17" s="39" customFormat="1">
      <c r="A29" s="35"/>
      <c r="B29" s="116"/>
      <c r="C29" s="35"/>
      <c r="D29" s="35"/>
      <c r="E29" s="116"/>
      <c r="F29" s="116"/>
      <c r="G29" s="116"/>
      <c r="I29" s="35"/>
      <c r="J29" s="35"/>
      <c r="K29" s="35"/>
      <c r="L29" s="35"/>
      <c r="M29" s="35"/>
      <c r="N29" s="35"/>
      <c r="O29" s="42"/>
      <c r="P29" s="118"/>
    </row>
    <row r="30" spans="1:17" s="39" customFormat="1">
      <c r="A30" s="35"/>
      <c r="B30" s="116"/>
      <c r="C30" s="35"/>
      <c r="D30" s="35"/>
      <c r="E30" s="116"/>
      <c r="F30" s="116"/>
      <c r="G30" s="116"/>
      <c r="I30" s="35"/>
      <c r="J30" s="35"/>
      <c r="K30" s="35"/>
      <c r="L30" s="35"/>
      <c r="M30" s="35"/>
      <c r="N30" s="35"/>
      <c r="O30" s="42"/>
      <c r="P30" s="118"/>
    </row>
    <row r="31" spans="1:17" s="39" customFormat="1">
      <c r="A31" s="35"/>
      <c r="B31" s="116"/>
      <c r="C31" s="35"/>
      <c r="D31" s="35"/>
      <c r="E31" s="116"/>
      <c r="F31" s="116"/>
      <c r="G31" s="116"/>
      <c r="I31" s="35"/>
      <c r="J31" s="35"/>
      <c r="K31" s="35"/>
      <c r="L31" s="35"/>
      <c r="M31" s="35"/>
      <c r="N31" s="35"/>
      <c r="O31" s="42"/>
      <c r="P31" s="118"/>
    </row>
    <row r="32" spans="1:17" s="39" customFormat="1">
      <c r="A32" s="35"/>
      <c r="B32" s="116"/>
      <c r="C32" s="35"/>
      <c r="D32" s="35"/>
      <c r="E32" s="116"/>
      <c r="F32" s="116"/>
      <c r="G32" s="116"/>
      <c r="I32" s="35"/>
      <c r="J32" s="35"/>
      <c r="K32" s="35"/>
      <c r="L32" s="35"/>
      <c r="M32" s="35"/>
      <c r="N32" s="35"/>
      <c r="O32" s="42"/>
      <c r="P32" s="118"/>
    </row>
    <row r="33" spans="1:16" s="39" customFormat="1">
      <c r="A33" s="35"/>
      <c r="B33" s="116"/>
      <c r="C33" s="35"/>
      <c r="D33" s="35"/>
      <c r="E33" s="116"/>
      <c r="F33" s="116"/>
      <c r="G33" s="116"/>
      <c r="I33" s="35"/>
      <c r="J33" s="35"/>
      <c r="K33" s="35"/>
      <c r="L33" s="35"/>
      <c r="M33" s="35"/>
      <c r="N33" s="35"/>
      <c r="O33" s="42"/>
      <c r="P33" s="118"/>
    </row>
    <row r="34" spans="1:16" s="39" customFormat="1">
      <c r="A34" s="35"/>
      <c r="B34" s="116"/>
      <c r="C34" s="35"/>
      <c r="D34" s="35"/>
      <c r="E34" s="116"/>
      <c r="F34" s="116"/>
      <c r="G34" s="116"/>
      <c r="I34" s="35"/>
      <c r="J34" s="35"/>
      <c r="K34" s="35"/>
      <c r="L34" s="35"/>
      <c r="M34" s="35"/>
      <c r="N34" s="35"/>
      <c r="O34" s="42"/>
      <c r="P34" s="118"/>
    </row>
    <row r="35" spans="1:16" s="39" customFormat="1">
      <c r="A35" s="35"/>
      <c r="B35" s="116"/>
      <c r="C35" s="35"/>
      <c r="D35" s="35"/>
      <c r="E35" s="116"/>
      <c r="F35" s="116"/>
      <c r="G35" s="116"/>
      <c r="I35" s="35"/>
      <c r="J35" s="35"/>
      <c r="K35" s="35"/>
      <c r="L35" s="35"/>
      <c r="M35" s="35"/>
      <c r="N35" s="35"/>
      <c r="O35" s="42"/>
      <c r="P35" s="118"/>
    </row>
    <row r="36" spans="1:16" s="39" customFormat="1">
      <c r="A36" s="35"/>
      <c r="B36" s="116"/>
      <c r="C36" s="35"/>
      <c r="D36" s="35"/>
      <c r="E36" s="116"/>
      <c r="F36" s="116"/>
      <c r="G36" s="116"/>
      <c r="I36" s="35"/>
      <c r="J36" s="35"/>
      <c r="K36" s="35"/>
      <c r="L36" s="35"/>
      <c r="M36" s="35"/>
      <c r="N36" s="35"/>
      <c r="O36" s="42"/>
      <c r="P36" s="118"/>
    </row>
    <row r="37" spans="1:16" s="39" customFormat="1">
      <c r="A37" s="35"/>
      <c r="B37" s="116"/>
      <c r="C37" s="35"/>
      <c r="D37" s="35"/>
      <c r="E37" s="116"/>
      <c r="F37" s="116"/>
      <c r="G37" s="116"/>
      <c r="I37" s="35"/>
      <c r="J37" s="35"/>
      <c r="K37" s="35"/>
      <c r="L37" s="35"/>
      <c r="M37" s="35"/>
      <c r="N37" s="35"/>
      <c r="O37" s="42"/>
      <c r="P37" s="118"/>
    </row>
    <row r="38" spans="1:16" s="39" customFormat="1">
      <c r="A38" s="35"/>
      <c r="B38" s="116"/>
      <c r="C38" s="35"/>
      <c r="D38" s="35"/>
      <c r="E38" s="116"/>
      <c r="F38" s="116"/>
      <c r="G38" s="116"/>
      <c r="I38" s="35"/>
      <c r="J38" s="35"/>
      <c r="K38" s="35"/>
      <c r="L38" s="35"/>
      <c r="M38" s="35"/>
      <c r="N38" s="35"/>
      <c r="O38" s="42"/>
      <c r="P38" s="118"/>
    </row>
    <row r="39" spans="1:16" s="39" customFormat="1">
      <c r="A39" s="35"/>
      <c r="B39" s="116"/>
      <c r="C39" s="35"/>
      <c r="D39" s="35"/>
      <c r="E39" s="116"/>
      <c r="F39" s="116"/>
      <c r="G39" s="116"/>
      <c r="I39" s="35"/>
      <c r="J39" s="35"/>
      <c r="K39" s="35"/>
      <c r="L39" s="35"/>
      <c r="M39" s="35"/>
      <c r="N39" s="35"/>
      <c r="O39" s="42"/>
      <c r="P39" s="118"/>
    </row>
    <row r="40" spans="1:16" s="39" customFormat="1">
      <c r="A40" s="35"/>
      <c r="B40" s="116"/>
      <c r="C40" s="35"/>
      <c r="D40" s="35"/>
      <c r="E40" s="116"/>
      <c r="F40" s="116"/>
      <c r="G40" s="116"/>
      <c r="I40" s="35"/>
      <c r="J40" s="35"/>
      <c r="K40" s="35"/>
      <c r="L40" s="35"/>
      <c r="M40" s="35"/>
      <c r="N40" s="35"/>
      <c r="O40" s="42"/>
      <c r="P40" s="118"/>
    </row>
    <row r="41" spans="1:16" s="39" customFormat="1">
      <c r="A41" s="35"/>
      <c r="B41" s="116"/>
      <c r="C41" s="35"/>
      <c r="D41" s="35"/>
      <c r="E41" s="116"/>
      <c r="F41" s="116"/>
      <c r="G41" s="116"/>
      <c r="I41" s="35"/>
      <c r="J41" s="35"/>
      <c r="K41" s="35"/>
      <c r="L41" s="35"/>
      <c r="M41" s="35"/>
      <c r="N41" s="35"/>
      <c r="O41" s="42"/>
      <c r="P41" s="118"/>
    </row>
    <row r="42" spans="1:16" s="39" customFormat="1">
      <c r="A42" s="35"/>
      <c r="B42" s="116"/>
      <c r="C42" s="35"/>
      <c r="D42" s="35"/>
      <c r="E42" s="116"/>
      <c r="F42" s="116"/>
      <c r="G42" s="116"/>
      <c r="I42" s="35"/>
      <c r="J42" s="35"/>
      <c r="K42" s="35"/>
      <c r="L42" s="35"/>
      <c r="M42" s="35"/>
      <c r="N42" s="35"/>
      <c r="O42" s="42"/>
      <c r="P42" s="118"/>
    </row>
    <row r="43" spans="1:16" s="39" customFormat="1">
      <c r="A43" s="35"/>
      <c r="B43" s="116"/>
      <c r="C43" s="35"/>
      <c r="D43" s="35"/>
      <c r="E43" s="116"/>
      <c r="F43" s="116"/>
      <c r="G43" s="116"/>
      <c r="I43" s="35"/>
      <c r="J43" s="35"/>
      <c r="K43" s="35"/>
      <c r="L43" s="35"/>
      <c r="M43" s="35"/>
      <c r="N43" s="35"/>
      <c r="O43" s="42"/>
      <c r="P43" s="118"/>
    </row>
    <row r="44" spans="1:16" s="39" customFormat="1">
      <c r="A44" s="35"/>
      <c r="B44" s="116"/>
      <c r="C44" s="35"/>
      <c r="D44" s="35"/>
      <c r="E44" s="116"/>
      <c r="F44" s="116"/>
      <c r="G44" s="116"/>
      <c r="I44" s="35"/>
      <c r="J44" s="35"/>
      <c r="K44" s="35"/>
      <c r="L44" s="35"/>
      <c r="M44" s="35"/>
      <c r="N44" s="35"/>
      <c r="O44" s="42"/>
      <c r="P44" s="118"/>
    </row>
    <row r="45" spans="1:16" s="39" customFormat="1">
      <c r="A45" s="35"/>
      <c r="B45" s="116"/>
      <c r="C45" s="35"/>
      <c r="D45" s="35"/>
      <c r="E45" s="116"/>
      <c r="F45" s="116"/>
      <c r="G45" s="116"/>
      <c r="I45" s="35"/>
      <c r="J45" s="35"/>
      <c r="K45" s="35"/>
      <c r="L45" s="35"/>
      <c r="M45" s="35"/>
      <c r="N45" s="35"/>
      <c r="O45" s="42"/>
      <c r="P45" s="118"/>
    </row>
    <row r="46" spans="1:16" s="39" customFormat="1">
      <c r="A46" s="35"/>
      <c r="B46" s="116"/>
      <c r="C46" s="35"/>
      <c r="D46" s="35"/>
      <c r="E46" s="116"/>
      <c r="F46" s="116"/>
      <c r="G46" s="116"/>
      <c r="I46" s="35"/>
      <c r="J46" s="35"/>
      <c r="K46" s="35"/>
      <c r="L46" s="35"/>
      <c r="M46" s="35"/>
      <c r="N46" s="35"/>
      <c r="O46" s="42"/>
      <c r="P46" s="118"/>
    </row>
    <row r="47" spans="1:16" s="39" customFormat="1">
      <c r="A47" s="35"/>
      <c r="B47" s="116"/>
      <c r="C47" s="35"/>
      <c r="D47" s="35"/>
      <c r="E47" s="116"/>
      <c r="F47" s="116"/>
      <c r="G47" s="116"/>
      <c r="I47" s="35"/>
      <c r="J47" s="35"/>
      <c r="K47" s="35"/>
      <c r="L47" s="35"/>
      <c r="M47" s="35"/>
      <c r="N47" s="35"/>
      <c r="O47" s="42"/>
      <c r="P47" s="118"/>
    </row>
    <row r="48" spans="1:16" s="39" customFormat="1">
      <c r="A48" s="35"/>
      <c r="B48" s="116"/>
      <c r="C48" s="35"/>
      <c r="D48" s="35"/>
      <c r="E48" s="116"/>
      <c r="F48" s="116"/>
      <c r="G48" s="116"/>
      <c r="I48" s="35"/>
      <c r="J48" s="35"/>
      <c r="K48" s="35"/>
      <c r="L48" s="35"/>
      <c r="M48" s="35"/>
      <c r="N48" s="35"/>
      <c r="O48" s="42"/>
      <c r="P48" s="118"/>
    </row>
    <row r="49" spans="1:16" s="39" customFormat="1">
      <c r="A49" s="35"/>
      <c r="B49" s="116"/>
      <c r="C49" s="35"/>
      <c r="D49" s="35"/>
      <c r="E49" s="116"/>
      <c r="F49" s="116"/>
      <c r="G49" s="116"/>
      <c r="I49" s="35"/>
      <c r="J49" s="35"/>
      <c r="K49" s="35"/>
      <c r="L49" s="35"/>
      <c r="M49" s="35"/>
      <c r="N49" s="35"/>
      <c r="O49" s="42"/>
      <c r="P49" s="118"/>
    </row>
    <row r="50" spans="1:16" s="39" customFormat="1">
      <c r="A50" s="35"/>
      <c r="B50" s="116"/>
      <c r="C50" s="35"/>
      <c r="D50" s="35"/>
      <c r="E50" s="116"/>
      <c r="F50" s="116"/>
      <c r="G50" s="116"/>
      <c r="I50" s="35"/>
      <c r="J50" s="35"/>
      <c r="K50" s="35"/>
      <c r="L50" s="35"/>
      <c r="M50" s="35"/>
      <c r="N50" s="35"/>
      <c r="O50" s="42"/>
      <c r="P50" s="118"/>
    </row>
    <row r="51" spans="1:16" s="39" customFormat="1">
      <c r="A51" s="35"/>
      <c r="B51" s="116"/>
      <c r="C51" s="35"/>
      <c r="D51" s="35"/>
      <c r="E51" s="116"/>
      <c r="F51" s="116"/>
      <c r="G51" s="116"/>
      <c r="I51" s="35"/>
      <c r="J51" s="35"/>
      <c r="K51" s="35"/>
      <c r="L51" s="35"/>
      <c r="M51" s="35"/>
      <c r="N51" s="35"/>
      <c r="O51" s="42"/>
      <c r="P51" s="118"/>
    </row>
    <row r="52" spans="1:16" s="39" customFormat="1">
      <c r="A52" s="35"/>
      <c r="B52" s="116"/>
      <c r="C52" s="35"/>
      <c r="D52" s="35"/>
      <c r="E52" s="116"/>
      <c r="F52" s="116"/>
      <c r="G52" s="116"/>
      <c r="I52" s="35"/>
      <c r="J52" s="35"/>
      <c r="K52" s="35"/>
      <c r="L52" s="35"/>
      <c r="M52" s="35"/>
      <c r="N52" s="35"/>
      <c r="O52" s="42"/>
      <c r="P52" s="118"/>
    </row>
    <row r="53" spans="1:16" s="39" customFormat="1">
      <c r="A53" s="35"/>
      <c r="B53" s="116"/>
      <c r="C53" s="35"/>
      <c r="D53" s="35"/>
      <c r="E53" s="116"/>
      <c r="F53" s="116"/>
      <c r="G53" s="116"/>
      <c r="I53" s="35"/>
      <c r="J53" s="35"/>
      <c r="K53" s="35"/>
      <c r="L53" s="35"/>
      <c r="M53" s="35"/>
      <c r="N53" s="35"/>
      <c r="O53" s="42"/>
      <c r="P53" s="118"/>
    </row>
    <row r="54" spans="1:16" s="39" customFormat="1">
      <c r="A54" s="35"/>
      <c r="B54" s="116"/>
      <c r="C54" s="35"/>
      <c r="D54" s="35"/>
      <c r="E54" s="116"/>
      <c r="F54" s="116"/>
      <c r="G54" s="116"/>
      <c r="I54" s="35"/>
      <c r="J54" s="35"/>
      <c r="K54" s="35"/>
      <c r="L54" s="35"/>
      <c r="M54" s="35"/>
      <c r="N54" s="35"/>
      <c r="O54" s="42"/>
      <c r="P54" s="118"/>
    </row>
    <row r="55" spans="1:16" s="39" customFormat="1">
      <c r="A55" s="35"/>
      <c r="B55" s="116"/>
      <c r="C55" s="35"/>
      <c r="D55" s="35"/>
      <c r="E55" s="116"/>
      <c r="F55" s="116"/>
      <c r="G55" s="116"/>
      <c r="I55" s="35"/>
      <c r="J55" s="35"/>
      <c r="K55" s="35"/>
      <c r="L55" s="35"/>
      <c r="M55" s="35"/>
      <c r="N55" s="35"/>
      <c r="O55" s="42"/>
      <c r="P55" s="118"/>
    </row>
    <row r="56" spans="1:16" s="39" customFormat="1">
      <c r="A56" s="35"/>
      <c r="B56" s="116"/>
      <c r="C56" s="35"/>
      <c r="D56" s="35"/>
      <c r="E56" s="116"/>
      <c r="F56" s="116"/>
      <c r="G56" s="116"/>
      <c r="I56" s="35"/>
      <c r="J56" s="35"/>
      <c r="K56" s="35"/>
      <c r="L56" s="35"/>
      <c r="M56" s="35"/>
      <c r="N56" s="35"/>
      <c r="O56" s="42"/>
      <c r="P56" s="118"/>
    </row>
    <row r="57" spans="1:16" s="39" customFormat="1">
      <c r="A57" s="35"/>
      <c r="B57" s="116"/>
      <c r="C57" s="35"/>
      <c r="D57" s="35"/>
      <c r="E57" s="116"/>
      <c r="F57" s="116"/>
      <c r="G57" s="116"/>
      <c r="I57" s="35"/>
      <c r="J57" s="35"/>
      <c r="K57" s="35"/>
      <c r="L57" s="35"/>
      <c r="M57" s="35"/>
      <c r="N57" s="35"/>
      <c r="O57" s="42"/>
      <c r="P57" s="118"/>
    </row>
    <row r="58" spans="1:16" s="39" customFormat="1">
      <c r="A58" s="35"/>
      <c r="B58" s="116"/>
      <c r="C58" s="35"/>
      <c r="D58" s="35"/>
      <c r="E58" s="116"/>
      <c r="F58" s="116"/>
      <c r="G58" s="116"/>
      <c r="I58" s="35"/>
      <c r="J58" s="35"/>
      <c r="K58" s="35"/>
      <c r="L58" s="35"/>
      <c r="M58" s="35"/>
      <c r="N58" s="35"/>
      <c r="O58" s="42"/>
      <c r="P58" s="118"/>
    </row>
    <row r="59" spans="1:16" s="39" customFormat="1">
      <c r="A59" s="35"/>
      <c r="B59" s="116"/>
      <c r="C59" s="35"/>
      <c r="D59" s="35"/>
      <c r="E59" s="116"/>
      <c r="F59" s="116"/>
      <c r="G59" s="116"/>
      <c r="I59" s="35"/>
      <c r="J59" s="35"/>
      <c r="K59" s="35"/>
      <c r="L59" s="35"/>
      <c r="M59" s="35"/>
      <c r="N59" s="35"/>
      <c r="O59" s="42"/>
      <c r="P59" s="118"/>
    </row>
    <row r="60" spans="1:16" s="39" customFormat="1">
      <c r="A60" s="35"/>
      <c r="B60" s="116"/>
      <c r="C60" s="35"/>
      <c r="D60" s="35"/>
      <c r="E60" s="116"/>
      <c r="F60" s="116"/>
      <c r="G60" s="116"/>
      <c r="I60" s="35"/>
      <c r="J60" s="35"/>
      <c r="K60" s="35"/>
      <c r="L60" s="35"/>
      <c r="M60" s="35"/>
      <c r="N60" s="35"/>
      <c r="O60" s="42"/>
      <c r="P60" s="118"/>
    </row>
    <row r="61" spans="1:16" s="39" customFormat="1">
      <c r="A61" s="35"/>
      <c r="B61" s="116"/>
      <c r="C61" s="35"/>
      <c r="D61" s="35"/>
      <c r="E61" s="116"/>
      <c r="F61" s="116"/>
      <c r="G61" s="116"/>
      <c r="I61" s="35"/>
      <c r="J61" s="35"/>
      <c r="K61" s="35"/>
      <c r="L61" s="35"/>
      <c r="M61" s="35"/>
      <c r="N61" s="35"/>
      <c r="O61" s="42"/>
      <c r="P61" s="118"/>
    </row>
    <row r="62" spans="1:16" s="39" customFormat="1">
      <c r="A62" s="35"/>
      <c r="B62" s="116"/>
      <c r="C62" s="35"/>
      <c r="D62" s="35"/>
      <c r="E62" s="116"/>
      <c r="F62" s="116"/>
      <c r="G62" s="116"/>
      <c r="I62" s="35"/>
      <c r="J62" s="35"/>
      <c r="K62" s="35"/>
      <c r="L62" s="35"/>
      <c r="M62" s="35"/>
      <c r="N62" s="35"/>
      <c r="O62" s="42"/>
      <c r="P62" s="118"/>
    </row>
    <row r="63" spans="1:16" s="39" customFormat="1">
      <c r="A63" s="35"/>
      <c r="B63" s="116"/>
      <c r="C63" s="35"/>
      <c r="D63" s="35"/>
      <c r="E63" s="116"/>
      <c r="F63" s="116"/>
      <c r="G63" s="116"/>
      <c r="I63" s="35"/>
      <c r="J63" s="35"/>
      <c r="K63" s="35"/>
      <c r="L63" s="35"/>
      <c r="M63" s="35"/>
      <c r="N63" s="35"/>
      <c r="O63" s="42"/>
      <c r="P63" s="118"/>
    </row>
    <row r="64" spans="1:16" s="39" customFormat="1">
      <c r="A64" s="35"/>
      <c r="B64" s="116"/>
      <c r="C64" s="35"/>
      <c r="D64" s="35"/>
      <c r="E64" s="116"/>
      <c r="F64" s="116"/>
      <c r="G64" s="116"/>
      <c r="I64" s="35"/>
      <c r="J64" s="35"/>
      <c r="K64" s="35"/>
      <c r="L64" s="35"/>
      <c r="M64" s="35"/>
      <c r="N64" s="35"/>
      <c r="O64" s="42"/>
      <c r="P64" s="118"/>
    </row>
    <row r="65" spans="1:16" s="39" customFormat="1">
      <c r="A65" s="35"/>
      <c r="B65" s="116"/>
      <c r="C65" s="35"/>
      <c r="D65" s="35"/>
      <c r="E65" s="116"/>
      <c r="F65" s="116"/>
      <c r="G65" s="116"/>
      <c r="I65" s="35"/>
      <c r="J65" s="35"/>
      <c r="K65" s="35"/>
      <c r="L65" s="35"/>
      <c r="M65" s="35"/>
      <c r="N65" s="35"/>
      <c r="O65" s="42"/>
      <c r="P65" s="118"/>
    </row>
    <row r="66" spans="1:16" s="39" customFormat="1">
      <c r="A66" s="35"/>
      <c r="B66" s="116"/>
      <c r="C66" s="35"/>
      <c r="D66" s="35"/>
      <c r="E66" s="116"/>
      <c r="F66" s="116"/>
      <c r="G66" s="116"/>
      <c r="I66" s="35"/>
      <c r="J66" s="35"/>
      <c r="K66" s="35"/>
      <c r="L66" s="35"/>
      <c r="M66" s="35"/>
      <c r="N66" s="35"/>
      <c r="O66" s="42"/>
      <c r="P66" s="118"/>
    </row>
    <row r="67" spans="1:16" s="39" customFormat="1">
      <c r="A67" s="35"/>
      <c r="B67" s="116"/>
      <c r="C67" s="35"/>
      <c r="D67" s="35"/>
      <c r="E67" s="116"/>
      <c r="F67" s="116"/>
      <c r="G67" s="116"/>
      <c r="I67" s="35"/>
      <c r="J67" s="35"/>
      <c r="K67" s="35"/>
      <c r="L67" s="35"/>
      <c r="M67" s="35"/>
      <c r="N67" s="35"/>
      <c r="O67" s="42"/>
      <c r="P67" s="118"/>
    </row>
    <row r="68" spans="1:16" s="39" customFormat="1">
      <c r="A68" s="35"/>
      <c r="B68" s="116"/>
      <c r="C68" s="35"/>
      <c r="D68" s="35"/>
      <c r="E68" s="116"/>
      <c r="F68" s="116"/>
      <c r="G68" s="116"/>
      <c r="I68" s="35"/>
      <c r="J68" s="35"/>
      <c r="K68" s="35"/>
      <c r="L68" s="35"/>
      <c r="M68" s="35"/>
      <c r="N68" s="35"/>
      <c r="O68" s="42"/>
      <c r="P68" s="118"/>
    </row>
    <row r="69" spans="1:16" s="39" customFormat="1">
      <c r="A69" s="35"/>
      <c r="B69" s="116"/>
      <c r="C69" s="35"/>
      <c r="D69" s="35"/>
      <c r="E69" s="116"/>
      <c r="F69" s="116"/>
      <c r="G69" s="116"/>
      <c r="I69" s="35"/>
      <c r="J69" s="35"/>
      <c r="K69" s="35"/>
      <c r="L69" s="35"/>
      <c r="M69" s="35"/>
      <c r="N69" s="35"/>
      <c r="O69" s="42"/>
      <c r="P69" s="118"/>
    </row>
    <row r="70" spans="1:16" s="39" customFormat="1">
      <c r="A70" s="35"/>
      <c r="B70" s="116"/>
      <c r="C70" s="35"/>
      <c r="D70" s="35"/>
      <c r="E70" s="116"/>
      <c r="F70" s="116"/>
      <c r="G70" s="116"/>
      <c r="I70" s="35"/>
      <c r="J70" s="35"/>
      <c r="K70" s="35"/>
      <c r="L70" s="35"/>
      <c r="M70" s="35"/>
      <c r="N70" s="35"/>
      <c r="O70" s="42"/>
      <c r="P70" s="118"/>
    </row>
    <row r="71" spans="1:16" s="39" customFormat="1">
      <c r="A71" s="35"/>
      <c r="B71" s="116"/>
      <c r="C71" s="35"/>
      <c r="D71" s="35"/>
      <c r="E71" s="116"/>
      <c r="F71" s="116"/>
      <c r="G71" s="116"/>
      <c r="I71" s="35"/>
      <c r="J71" s="35"/>
      <c r="K71" s="35"/>
      <c r="L71" s="35"/>
      <c r="M71" s="35"/>
      <c r="N71" s="35"/>
      <c r="O71" s="42"/>
      <c r="P71" s="118"/>
    </row>
    <row r="72" spans="1:16" s="39" customFormat="1">
      <c r="A72" s="35"/>
      <c r="B72" s="116"/>
      <c r="C72" s="35"/>
      <c r="D72" s="35"/>
      <c r="E72" s="116"/>
      <c r="F72" s="116"/>
      <c r="G72" s="116"/>
      <c r="I72" s="35"/>
      <c r="J72" s="35"/>
      <c r="K72" s="35"/>
      <c r="L72" s="35"/>
      <c r="M72" s="35"/>
      <c r="N72" s="35"/>
      <c r="O72" s="42"/>
      <c r="P72" s="118"/>
    </row>
    <row r="73" spans="1:16" s="39" customFormat="1">
      <c r="A73" s="35"/>
      <c r="B73" s="116"/>
      <c r="C73" s="35"/>
      <c r="D73" s="35"/>
      <c r="E73" s="116"/>
      <c r="F73" s="116"/>
      <c r="G73" s="116"/>
      <c r="I73" s="35"/>
      <c r="J73" s="35"/>
      <c r="K73" s="35"/>
      <c r="L73" s="35"/>
      <c r="M73" s="35"/>
      <c r="N73" s="35"/>
      <c r="O73" s="42"/>
      <c r="P73" s="118"/>
    </row>
    <row r="74" spans="1:16" s="39" customFormat="1">
      <c r="A74" s="35"/>
      <c r="B74" s="116"/>
      <c r="C74" s="35"/>
      <c r="D74" s="35"/>
      <c r="E74" s="116"/>
      <c r="F74" s="116"/>
      <c r="G74" s="116"/>
      <c r="I74" s="35"/>
      <c r="J74" s="35"/>
      <c r="K74" s="35"/>
      <c r="L74" s="35"/>
      <c r="M74" s="35"/>
      <c r="N74" s="35"/>
      <c r="O74" s="42"/>
      <c r="P74" s="118"/>
    </row>
    <row r="75" spans="1:16" s="39" customFormat="1">
      <c r="A75" s="35"/>
      <c r="B75" s="116"/>
      <c r="C75" s="35"/>
      <c r="D75" s="35"/>
      <c r="E75" s="116"/>
      <c r="F75" s="116"/>
      <c r="G75" s="116"/>
      <c r="I75" s="35"/>
      <c r="J75" s="35"/>
      <c r="K75" s="35"/>
      <c r="L75" s="35"/>
      <c r="M75" s="35"/>
      <c r="N75" s="35"/>
      <c r="O75" s="42"/>
      <c r="P75" s="118"/>
    </row>
    <row r="76" spans="1:16" s="39" customFormat="1">
      <c r="A76" s="35"/>
      <c r="B76" s="116"/>
      <c r="C76" s="35"/>
      <c r="D76" s="35"/>
      <c r="E76" s="116"/>
      <c r="F76" s="116"/>
      <c r="G76" s="116"/>
      <c r="I76" s="35"/>
      <c r="J76" s="35"/>
      <c r="K76" s="35"/>
      <c r="L76" s="35"/>
      <c r="M76" s="35"/>
      <c r="N76" s="35"/>
      <c r="O76" s="42"/>
      <c r="P76" s="118"/>
    </row>
    <row r="77" spans="1:16" s="39" customFormat="1">
      <c r="A77" s="35"/>
      <c r="B77" s="116"/>
      <c r="C77" s="35"/>
      <c r="D77" s="35"/>
      <c r="E77" s="116"/>
      <c r="F77" s="116"/>
      <c r="G77" s="116"/>
      <c r="I77" s="35"/>
      <c r="J77" s="35"/>
      <c r="K77" s="35"/>
      <c r="L77" s="35"/>
      <c r="M77" s="35"/>
      <c r="N77" s="35"/>
      <c r="O77" s="42"/>
      <c r="P77" s="118"/>
    </row>
    <row r="78" spans="1:16" s="39" customFormat="1">
      <c r="A78" s="35"/>
      <c r="B78" s="116"/>
      <c r="C78" s="35"/>
      <c r="D78" s="35"/>
      <c r="E78" s="116"/>
      <c r="F78" s="116"/>
      <c r="G78" s="116"/>
      <c r="I78" s="35"/>
      <c r="J78" s="35"/>
      <c r="K78" s="35"/>
      <c r="L78" s="35"/>
      <c r="M78" s="35"/>
      <c r="N78" s="35"/>
      <c r="O78" s="42"/>
      <c r="P78" s="118"/>
    </row>
    <row r="79" spans="1:16" s="39" customFormat="1">
      <c r="A79" s="35"/>
      <c r="B79" s="116"/>
      <c r="C79" s="35"/>
      <c r="D79" s="35"/>
      <c r="E79" s="116"/>
      <c r="F79" s="116"/>
      <c r="G79" s="116"/>
      <c r="I79" s="35"/>
      <c r="J79" s="35"/>
      <c r="K79" s="35"/>
      <c r="L79" s="35"/>
      <c r="M79" s="35"/>
      <c r="N79" s="35"/>
      <c r="O79" s="42"/>
      <c r="P79" s="118"/>
    </row>
    <row r="80" spans="1:16" s="39" customFormat="1">
      <c r="A80" s="35"/>
      <c r="B80" s="116"/>
      <c r="C80" s="35"/>
      <c r="D80" s="35"/>
      <c r="E80" s="116"/>
      <c r="F80" s="116"/>
      <c r="G80" s="116"/>
      <c r="I80" s="35"/>
      <c r="J80" s="35"/>
      <c r="K80" s="35"/>
      <c r="L80" s="35"/>
      <c r="M80" s="35"/>
      <c r="N80" s="35"/>
      <c r="O80" s="42"/>
      <c r="P80" s="118"/>
    </row>
    <row r="81" spans="1:16" s="39" customFormat="1">
      <c r="A81" s="35"/>
      <c r="B81" s="116"/>
      <c r="C81" s="35"/>
      <c r="D81" s="35"/>
      <c r="E81" s="116"/>
      <c r="F81" s="116"/>
      <c r="G81" s="116"/>
      <c r="I81" s="35"/>
      <c r="J81" s="35"/>
      <c r="K81" s="35"/>
      <c r="L81" s="35"/>
      <c r="M81" s="35"/>
      <c r="N81" s="35"/>
      <c r="O81" s="42"/>
      <c r="P81" s="118"/>
    </row>
    <row r="82" spans="1:16" s="39" customFormat="1">
      <c r="A82" s="35"/>
      <c r="B82" s="116"/>
      <c r="C82" s="35"/>
      <c r="D82" s="35"/>
      <c r="E82" s="116"/>
      <c r="F82" s="116"/>
      <c r="G82" s="116"/>
      <c r="I82" s="35"/>
      <c r="J82" s="35"/>
      <c r="K82" s="35"/>
      <c r="L82" s="35"/>
      <c r="M82" s="35"/>
      <c r="N82" s="35"/>
      <c r="O82" s="42"/>
      <c r="P82" s="118"/>
    </row>
    <row r="83" spans="1:16" s="39" customFormat="1">
      <c r="A83" s="35"/>
      <c r="B83" s="116"/>
      <c r="C83" s="35"/>
      <c r="D83" s="35"/>
      <c r="E83" s="116"/>
      <c r="F83" s="116"/>
      <c r="G83" s="116"/>
      <c r="I83" s="35"/>
      <c r="J83" s="35"/>
      <c r="K83" s="35"/>
      <c r="L83" s="35"/>
      <c r="M83" s="35"/>
      <c r="N83" s="35"/>
      <c r="O83" s="42"/>
      <c r="P83" s="118"/>
    </row>
    <row r="84" spans="1:16" s="39" customFormat="1">
      <c r="A84" s="35"/>
      <c r="B84" s="116"/>
      <c r="C84" s="35"/>
      <c r="D84" s="35"/>
      <c r="E84" s="116"/>
      <c r="F84" s="116"/>
      <c r="G84" s="116"/>
      <c r="I84" s="35"/>
      <c r="J84" s="35"/>
      <c r="K84" s="35"/>
      <c r="L84" s="35"/>
      <c r="M84" s="35"/>
      <c r="N84" s="35"/>
      <c r="O84" s="42"/>
      <c r="P84" s="118"/>
    </row>
    <row r="85" spans="1:16" s="39" customFormat="1">
      <c r="A85" s="35"/>
      <c r="B85" s="116"/>
      <c r="C85" s="35"/>
      <c r="D85" s="35"/>
      <c r="E85" s="116"/>
      <c r="F85" s="116"/>
      <c r="G85" s="116"/>
      <c r="I85" s="35"/>
      <c r="J85" s="35"/>
      <c r="K85" s="35"/>
      <c r="L85" s="35"/>
      <c r="M85" s="35"/>
      <c r="N85" s="35"/>
      <c r="O85" s="42"/>
      <c r="P85" s="118"/>
    </row>
    <row r="86" spans="1:16" s="39" customFormat="1">
      <c r="A86" s="35"/>
      <c r="B86" s="116"/>
      <c r="C86" s="35"/>
      <c r="D86" s="35"/>
      <c r="E86" s="116"/>
      <c r="F86" s="116"/>
      <c r="G86" s="116"/>
      <c r="I86" s="35"/>
      <c r="J86" s="35"/>
      <c r="K86" s="35"/>
      <c r="L86" s="35"/>
      <c r="M86" s="35"/>
      <c r="N86" s="35"/>
      <c r="O86" s="42"/>
      <c r="P86" s="118"/>
    </row>
    <row r="87" spans="1:16" s="39" customFormat="1">
      <c r="A87" s="35"/>
      <c r="B87" s="116"/>
      <c r="C87" s="35"/>
      <c r="D87" s="35"/>
      <c r="E87" s="116"/>
      <c r="F87" s="116"/>
      <c r="G87" s="116"/>
      <c r="I87" s="35"/>
      <c r="J87" s="35"/>
      <c r="K87" s="35"/>
      <c r="L87" s="35"/>
      <c r="M87" s="35"/>
      <c r="N87" s="35"/>
      <c r="O87" s="42"/>
      <c r="P87" s="118"/>
    </row>
    <row r="88" spans="1:16" s="39" customFormat="1">
      <c r="A88" s="35"/>
      <c r="B88" s="116"/>
      <c r="C88" s="35"/>
      <c r="D88" s="35"/>
      <c r="E88" s="116"/>
      <c r="F88" s="116"/>
      <c r="G88" s="116"/>
      <c r="I88" s="35"/>
      <c r="J88" s="35"/>
      <c r="K88" s="35"/>
      <c r="L88" s="35"/>
      <c r="M88" s="35"/>
      <c r="N88" s="35"/>
      <c r="O88" s="42"/>
      <c r="P88" s="118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61.xml><?xml version="1.0" encoding="utf-8"?>
<worksheet xmlns="http://schemas.openxmlformats.org/spreadsheetml/2006/main" xmlns:r="http://schemas.openxmlformats.org/officeDocument/2006/relationships">
  <sheetPr codeName="Hoja9"/>
  <dimension ref="B3:I34"/>
  <sheetViews>
    <sheetView workbookViewId="0">
      <selection activeCell="H4" sqref="H4"/>
    </sheetView>
  </sheetViews>
  <sheetFormatPr baseColWidth="10" defaultRowHeight="15"/>
  <sheetData>
    <row r="3" spans="2:9">
      <c r="B3" t="s">
        <v>159</v>
      </c>
    </row>
    <row r="4" spans="2:9">
      <c r="B4" s="299" t="s">
        <v>10</v>
      </c>
      <c r="E4" s="299" t="s">
        <v>741</v>
      </c>
      <c r="G4" s="299" t="s">
        <v>757</v>
      </c>
      <c r="H4" s="299" t="s">
        <v>760</v>
      </c>
      <c r="I4" s="299" t="s">
        <v>762</v>
      </c>
    </row>
    <row r="5" spans="2:9">
      <c r="B5" s="299" t="s">
        <v>12</v>
      </c>
      <c r="E5" s="299" t="s">
        <v>742</v>
      </c>
      <c r="G5" s="299" t="s">
        <v>756</v>
      </c>
      <c r="H5" s="299" t="s">
        <v>761</v>
      </c>
      <c r="I5" s="299" t="s">
        <v>763</v>
      </c>
    </row>
    <row r="7" spans="2:9">
      <c r="B7" t="s">
        <v>160</v>
      </c>
      <c r="D7" t="s">
        <v>161</v>
      </c>
      <c r="F7" t="s">
        <v>162</v>
      </c>
    </row>
    <row r="8" spans="2:9">
      <c r="B8" t="s">
        <v>200</v>
      </c>
      <c r="F8" t="s">
        <v>163</v>
      </c>
    </row>
    <row r="9" spans="2:9">
      <c r="B9" t="s">
        <v>201</v>
      </c>
      <c r="F9" t="s">
        <v>164</v>
      </c>
    </row>
    <row r="10" spans="2:9">
      <c r="B10" t="s">
        <v>202</v>
      </c>
      <c r="F10" t="s">
        <v>165</v>
      </c>
    </row>
    <row r="11" spans="2:9">
      <c r="F11" t="s">
        <v>166</v>
      </c>
    </row>
    <row r="12" spans="2:9">
      <c r="B12" t="s">
        <v>189</v>
      </c>
    </row>
    <row r="13" spans="2:9">
      <c r="B13" t="s">
        <v>190</v>
      </c>
      <c r="F13" t="s">
        <v>167</v>
      </c>
      <c r="G13" t="s">
        <v>168</v>
      </c>
      <c r="H13" s="46" t="s">
        <v>169</v>
      </c>
      <c r="I13" s="46">
        <v>74272</v>
      </c>
    </row>
    <row r="14" spans="2:9">
      <c r="B14" t="s">
        <v>191</v>
      </c>
      <c r="H14" s="46" t="s">
        <v>170</v>
      </c>
      <c r="I14" s="46">
        <v>74272</v>
      </c>
    </row>
    <row r="15" spans="2:9">
      <c r="B15" t="s">
        <v>192</v>
      </c>
      <c r="H15" s="46" t="s">
        <v>171</v>
      </c>
      <c r="I15" s="46">
        <v>74272</v>
      </c>
    </row>
    <row r="16" spans="2:9">
      <c r="B16" t="s">
        <v>193</v>
      </c>
      <c r="H16" t="s">
        <v>172</v>
      </c>
      <c r="I16">
        <v>2184</v>
      </c>
    </row>
    <row r="17" spans="2:8">
      <c r="B17" t="s">
        <v>194</v>
      </c>
    </row>
    <row r="18" spans="2:8">
      <c r="B18" t="s">
        <v>195</v>
      </c>
      <c r="F18" t="s">
        <v>173</v>
      </c>
    </row>
    <row r="19" spans="2:8">
      <c r="B19" t="s">
        <v>196</v>
      </c>
      <c r="F19" t="s">
        <v>174</v>
      </c>
    </row>
    <row r="20" spans="2:8">
      <c r="B20" t="s">
        <v>197</v>
      </c>
    </row>
    <row r="21" spans="2:8">
      <c r="F21" t="s">
        <v>175</v>
      </c>
    </row>
    <row r="22" spans="2:8">
      <c r="F22" t="s">
        <v>176</v>
      </c>
    </row>
    <row r="23" spans="2:8">
      <c r="F23" t="s">
        <v>177</v>
      </c>
    </row>
    <row r="24" spans="2:8">
      <c r="F24" t="s">
        <v>178</v>
      </c>
      <c r="G24" t="s">
        <v>179</v>
      </c>
    </row>
    <row r="25" spans="2:8">
      <c r="F25" t="s">
        <v>180</v>
      </c>
      <c r="G25" t="s">
        <v>8</v>
      </c>
    </row>
    <row r="26" spans="2:8">
      <c r="F26" t="s">
        <v>177</v>
      </c>
    </row>
    <row r="27" spans="2:8">
      <c r="F27" t="s">
        <v>181</v>
      </c>
    </row>
    <row r="28" spans="2:8">
      <c r="F28" t="s">
        <v>182</v>
      </c>
    </row>
    <row r="29" spans="2:8">
      <c r="F29" t="s">
        <v>183</v>
      </c>
    </row>
    <row r="30" spans="2:8">
      <c r="F30" t="s">
        <v>184</v>
      </c>
      <c r="H30">
        <v>5813</v>
      </c>
    </row>
    <row r="31" spans="2:8">
      <c r="F31" t="s">
        <v>185</v>
      </c>
    </row>
    <row r="32" spans="2:8">
      <c r="F32" t="s">
        <v>186</v>
      </c>
      <c r="G32" t="s">
        <v>187</v>
      </c>
    </row>
    <row r="33" spans="6:6">
      <c r="F33" t="s">
        <v>183</v>
      </c>
    </row>
    <row r="34" spans="6:6">
      <c r="F34" t="s">
        <v>188</v>
      </c>
    </row>
  </sheetData>
  <pageMargins left="0.7" right="0.7" top="0.75" bottom="0.75" header="0.3" footer="0.3"/>
  <pageSetup orientation="portrait" verticalDpi="0" r:id="rId1"/>
</worksheet>
</file>

<file path=xl/worksheets/sheet162.xml><?xml version="1.0" encoding="utf-8"?>
<worksheet xmlns="http://schemas.openxmlformats.org/spreadsheetml/2006/main" xmlns:r="http://schemas.openxmlformats.org/officeDocument/2006/relationships">
  <sheetPr codeName="Hoja6"/>
  <dimension ref="A1:T901"/>
  <sheetViews>
    <sheetView topLeftCell="A816" workbookViewId="0">
      <selection activeCell="I859" sqref="I859"/>
    </sheetView>
  </sheetViews>
  <sheetFormatPr baseColWidth="10" defaultRowHeight="11.25"/>
  <cols>
    <col min="1" max="1" width="16.85546875" style="42" bestFit="1" customWidth="1"/>
    <col min="2" max="16384" width="11.42578125" style="42"/>
  </cols>
  <sheetData>
    <row r="1" spans="1:17">
      <c r="M1" s="35" t="s">
        <v>0</v>
      </c>
      <c r="O1" s="35" t="s">
        <v>42</v>
      </c>
      <c r="P1" s="35" t="s">
        <v>43</v>
      </c>
      <c r="Q1" s="35" t="s">
        <v>44</v>
      </c>
    </row>
    <row r="2" spans="1:17">
      <c r="A2" s="42" t="s">
        <v>101</v>
      </c>
      <c r="M2" s="36">
        <v>41018</v>
      </c>
      <c r="O2" s="38">
        <v>172.41</v>
      </c>
      <c r="P2" s="38">
        <v>36.71</v>
      </c>
      <c r="Q2" s="39">
        <v>113164</v>
      </c>
    </row>
    <row r="3" spans="1:17">
      <c r="A3" s="42" t="s">
        <v>101</v>
      </c>
      <c r="B3" s="42">
        <v>39858</v>
      </c>
      <c r="C3" s="42" t="s">
        <v>7</v>
      </c>
      <c r="M3" s="37">
        <v>41018</v>
      </c>
      <c r="O3" s="38">
        <v>130.19999999999999</v>
      </c>
      <c r="P3" s="38">
        <v>59.06</v>
      </c>
      <c r="Q3" s="39">
        <v>109963</v>
      </c>
    </row>
    <row r="4" spans="1:17">
      <c r="A4" s="42" t="s">
        <v>100</v>
      </c>
      <c r="B4" s="42">
        <v>70992</v>
      </c>
      <c r="C4" s="42" t="s">
        <v>1</v>
      </c>
      <c r="M4" s="37">
        <v>41019</v>
      </c>
      <c r="O4" s="38">
        <v>120.12</v>
      </c>
      <c r="P4" s="38">
        <v>56.35</v>
      </c>
      <c r="Q4" s="39">
        <v>103218</v>
      </c>
    </row>
    <row r="5" spans="1:17">
      <c r="A5" s="42" t="s">
        <v>100</v>
      </c>
      <c r="B5" s="94" t="s">
        <v>2</v>
      </c>
      <c r="C5" s="42" t="s">
        <v>3</v>
      </c>
      <c r="M5" s="37">
        <v>41020</v>
      </c>
      <c r="O5" s="38">
        <v>102.73</v>
      </c>
      <c r="P5" s="38">
        <v>51.49</v>
      </c>
      <c r="Q5" s="39">
        <v>96720</v>
      </c>
    </row>
    <row r="6" spans="1:17">
      <c r="A6" s="42" t="s">
        <v>100</v>
      </c>
      <c r="B6" s="94" t="s">
        <v>4</v>
      </c>
      <c r="C6" s="42" t="s">
        <v>5</v>
      </c>
      <c r="M6" s="37">
        <v>41022</v>
      </c>
      <c r="N6" s="43">
        <v>0.34375</v>
      </c>
      <c r="O6" s="38">
        <v>72.3</v>
      </c>
      <c r="P6" s="38">
        <v>44.91</v>
      </c>
      <c r="Q6" s="39">
        <v>78574</v>
      </c>
    </row>
    <row r="7" spans="1:17">
      <c r="A7" s="42" t="s">
        <v>107</v>
      </c>
      <c r="B7" s="42">
        <v>68376878</v>
      </c>
      <c r="C7" s="42" t="s">
        <v>108</v>
      </c>
      <c r="M7" s="37">
        <v>41022</v>
      </c>
      <c r="N7" s="43">
        <v>0.44236111111111115</v>
      </c>
      <c r="O7" s="38">
        <v>488.48</v>
      </c>
      <c r="P7" s="38">
        <v>93.86</v>
      </c>
      <c r="Q7" s="39">
        <v>577441</v>
      </c>
    </row>
    <row r="8" spans="1:17">
      <c r="A8" s="42" t="s">
        <v>102</v>
      </c>
      <c r="B8" s="42" t="s">
        <v>301</v>
      </c>
      <c r="C8" s="42" t="s">
        <v>103</v>
      </c>
      <c r="M8" s="37">
        <v>41023</v>
      </c>
      <c r="N8" s="43">
        <v>0.35069444444444442</v>
      </c>
      <c r="O8" s="38">
        <v>457.37</v>
      </c>
      <c r="P8" s="38">
        <v>90.3</v>
      </c>
      <c r="Q8" s="39">
        <v>568865</v>
      </c>
    </row>
    <row r="9" spans="1:17">
      <c r="A9" s="42" t="s">
        <v>6</v>
      </c>
      <c r="C9" s="42" t="s">
        <v>104</v>
      </c>
      <c r="M9" s="37">
        <v>41024</v>
      </c>
      <c r="N9" s="43">
        <v>0.34583333333333338</v>
      </c>
      <c r="O9" s="38">
        <v>435.06</v>
      </c>
      <c r="P9" s="38">
        <v>78.34</v>
      </c>
      <c r="Q9" s="39">
        <v>560481</v>
      </c>
    </row>
    <row r="10" spans="1:17">
      <c r="A10" s="42" t="s">
        <v>304</v>
      </c>
      <c r="B10" s="42" t="s">
        <v>306</v>
      </c>
      <c r="C10" s="42" t="s">
        <v>305</v>
      </c>
      <c r="M10" s="37"/>
      <c r="N10" s="43"/>
      <c r="O10" s="38"/>
      <c r="P10" s="38"/>
      <c r="Q10" s="39"/>
    </row>
    <row r="11" spans="1:17">
      <c r="A11" s="42" t="s">
        <v>302</v>
      </c>
      <c r="C11" s="42" t="s">
        <v>303</v>
      </c>
      <c r="M11" s="37"/>
      <c r="N11" s="43"/>
      <c r="O11" s="38"/>
      <c r="P11" s="38"/>
      <c r="Q11" s="39"/>
    </row>
    <row r="12" spans="1:17">
      <c r="A12" s="42" t="s">
        <v>105</v>
      </c>
      <c r="C12" s="42" t="s">
        <v>226</v>
      </c>
      <c r="M12" s="37">
        <v>41025</v>
      </c>
      <c r="N12" s="43">
        <v>0.35555555555555557</v>
      </c>
      <c r="O12" s="38">
        <v>407.58</v>
      </c>
      <c r="P12" s="38">
        <v>69.42</v>
      </c>
      <c r="Q12" s="39">
        <v>555588</v>
      </c>
    </row>
    <row r="13" spans="1:17">
      <c r="C13" s="108" t="s">
        <v>35</v>
      </c>
      <c r="M13" s="37">
        <v>41026</v>
      </c>
      <c r="N13" s="43">
        <v>0.34513888888888888</v>
      </c>
      <c r="O13" s="38">
        <v>384.44</v>
      </c>
      <c r="P13" s="38">
        <v>64.849999999999994</v>
      </c>
      <c r="Q13" s="39">
        <v>547880</v>
      </c>
    </row>
    <row r="14" spans="1:17">
      <c r="C14" s="42" t="s">
        <v>291</v>
      </c>
      <c r="M14" s="37">
        <v>41027</v>
      </c>
      <c r="N14" s="43">
        <v>0.35416666666666669</v>
      </c>
      <c r="O14" s="38">
        <v>358.48</v>
      </c>
      <c r="P14" s="38">
        <v>63.3</v>
      </c>
      <c r="Q14" s="39">
        <v>537742</v>
      </c>
    </row>
    <row r="15" spans="1:17">
      <c r="C15" s="42" t="s">
        <v>225</v>
      </c>
      <c r="M15" s="37"/>
      <c r="N15" s="43"/>
      <c r="O15" s="38"/>
      <c r="P15" s="38"/>
      <c r="Q15" s="39"/>
    </row>
    <row r="16" spans="1:17">
      <c r="C16" s="185" t="s">
        <v>274</v>
      </c>
      <c r="E16" s="42" t="s">
        <v>275</v>
      </c>
      <c r="F16" s="42" t="s">
        <v>276</v>
      </c>
      <c r="G16" s="42" t="s">
        <v>277</v>
      </c>
      <c r="M16" s="37"/>
      <c r="N16" s="43"/>
      <c r="O16" s="38"/>
      <c r="P16" s="38"/>
      <c r="Q16" s="39"/>
    </row>
    <row r="17" spans="1:17">
      <c r="G17" s="42" t="s">
        <v>278</v>
      </c>
      <c r="M17" s="37">
        <v>41029</v>
      </c>
      <c r="N17" s="43">
        <v>0.33749999999999997</v>
      </c>
      <c r="O17" s="38">
        <v>328.19</v>
      </c>
      <c r="P17" s="38">
        <v>55.38</v>
      </c>
      <c r="Q17" s="39">
        <v>526467</v>
      </c>
    </row>
    <row r="18" spans="1:17">
      <c r="A18" s="42" t="s">
        <v>36</v>
      </c>
      <c r="B18" s="42" t="s">
        <v>243</v>
      </c>
      <c r="C18" s="42" t="s">
        <v>245</v>
      </c>
      <c r="M18" s="37"/>
      <c r="N18" s="43"/>
      <c r="O18" s="38"/>
      <c r="P18" s="38"/>
      <c r="Q18" s="39"/>
    </row>
    <row r="19" spans="1:17">
      <c r="A19" s="42" t="s">
        <v>242</v>
      </c>
      <c r="B19" s="42" t="s">
        <v>244</v>
      </c>
      <c r="C19" s="42" t="s">
        <v>245</v>
      </c>
    </row>
    <row r="20" spans="1:17">
      <c r="M20" s="37">
        <v>41031</v>
      </c>
      <c r="N20" s="43">
        <v>0.34652777777777777</v>
      </c>
      <c r="O20" s="38">
        <v>296.98</v>
      </c>
      <c r="P20" s="38">
        <v>42.33</v>
      </c>
      <c r="Q20" s="39">
        <v>510277</v>
      </c>
    </row>
    <row r="21" spans="1:17">
      <c r="B21" s="42" t="s">
        <v>106</v>
      </c>
      <c r="M21" s="37">
        <v>41032</v>
      </c>
      <c r="N21" s="43">
        <v>0.35416666666666669</v>
      </c>
      <c r="O21" s="38">
        <v>269.85000000000002</v>
      </c>
      <c r="P21" s="38">
        <v>35.21</v>
      </c>
      <c r="Q21" s="39">
        <v>493583</v>
      </c>
    </row>
    <row r="22" spans="1:17">
      <c r="M22" s="37">
        <v>41033</v>
      </c>
      <c r="N22" s="43">
        <v>0.34861111111111115</v>
      </c>
      <c r="O22" s="38">
        <v>251.44</v>
      </c>
      <c r="P22" s="38">
        <v>26.27</v>
      </c>
      <c r="Q22" s="39">
        <v>483206</v>
      </c>
    </row>
    <row r="23" spans="1:17">
      <c r="B23" s="35" t="s">
        <v>0</v>
      </c>
      <c r="D23" s="42" t="s">
        <v>379</v>
      </c>
      <c r="E23" s="38" t="s">
        <v>378</v>
      </c>
      <c r="F23" s="38" t="s">
        <v>43</v>
      </c>
      <c r="G23" s="35" t="s">
        <v>44</v>
      </c>
      <c r="H23" s="42" t="s">
        <v>294</v>
      </c>
      <c r="I23" s="42">
        <v>1003713</v>
      </c>
      <c r="J23" s="42">
        <v>31730</v>
      </c>
      <c r="M23" s="37">
        <v>41034</v>
      </c>
      <c r="N23" s="43">
        <v>0.3611111111111111</v>
      </c>
      <c r="O23" s="38">
        <v>233.56</v>
      </c>
      <c r="P23" s="38">
        <v>21.31</v>
      </c>
      <c r="Q23" s="39">
        <v>469562</v>
      </c>
    </row>
    <row r="24" spans="1:17">
      <c r="A24" s="36"/>
      <c r="B24" s="55"/>
      <c r="C24" s="43"/>
      <c r="D24" s="50"/>
      <c r="F24" s="50"/>
      <c r="G24" s="49"/>
      <c r="M24" s="37">
        <v>41034</v>
      </c>
      <c r="N24" s="43">
        <v>0.36180555555555555</v>
      </c>
      <c r="O24" s="38">
        <v>183.55</v>
      </c>
      <c r="P24" s="38">
        <v>71.31</v>
      </c>
      <c r="Q24" s="39">
        <v>469562</v>
      </c>
    </row>
    <row r="25" spans="1:17">
      <c r="A25" s="36"/>
      <c r="B25" s="207">
        <v>42157</v>
      </c>
      <c r="C25" s="43">
        <v>0.32847222222222222</v>
      </c>
      <c r="D25" s="50">
        <v>7.77</v>
      </c>
      <c r="E25" s="50">
        <v>70.430000000000007</v>
      </c>
      <c r="F25" s="50">
        <v>14.08</v>
      </c>
      <c r="G25" s="49">
        <v>27</v>
      </c>
      <c r="H25" s="186">
        <v>914244</v>
      </c>
      <c r="M25" s="37">
        <v>41036</v>
      </c>
      <c r="N25" s="43">
        <v>0.39513888888888887</v>
      </c>
      <c r="O25" s="38">
        <v>148.53</v>
      </c>
      <c r="P25" s="38">
        <v>62.91</v>
      </c>
      <c r="Q25" s="49">
        <v>459627</v>
      </c>
    </row>
    <row r="26" spans="1:17">
      <c r="A26" s="36"/>
      <c r="B26" s="207">
        <v>42158</v>
      </c>
      <c r="C26" s="43">
        <v>0.34027777777777773</v>
      </c>
      <c r="D26" s="50">
        <v>16.38</v>
      </c>
      <c r="E26" s="50">
        <v>60.43</v>
      </c>
      <c r="F26" s="50">
        <v>13.57</v>
      </c>
      <c r="G26" s="49">
        <v>27</v>
      </c>
      <c r="H26" s="186">
        <v>914244</v>
      </c>
      <c r="M26" s="37">
        <v>41037</v>
      </c>
      <c r="N26" s="43">
        <v>0.34513888888888888</v>
      </c>
      <c r="O26" s="38">
        <v>131.81</v>
      </c>
      <c r="P26" s="38">
        <v>56.5</v>
      </c>
      <c r="Q26" s="49">
        <v>448861</v>
      </c>
    </row>
    <row r="27" spans="1:17">
      <c r="A27" s="36"/>
      <c r="B27" s="207">
        <v>42160</v>
      </c>
      <c r="C27" s="43">
        <v>0.44375000000000003</v>
      </c>
      <c r="D27" s="50">
        <v>11.48</v>
      </c>
      <c r="E27" s="50">
        <v>60.43</v>
      </c>
      <c r="F27" s="50">
        <v>10.78</v>
      </c>
      <c r="G27" s="49">
        <v>27</v>
      </c>
      <c r="H27" s="186">
        <v>914244</v>
      </c>
      <c r="M27" s="37">
        <v>41038</v>
      </c>
      <c r="N27" s="43">
        <v>0.34791666666666665</v>
      </c>
      <c r="O27" s="38">
        <v>84.1</v>
      </c>
      <c r="P27" s="38">
        <v>51.16</v>
      </c>
      <c r="Q27" s="49">
        <v>440703</v>
      </c>
    </row>
    <row r="28" spans="1:17">
      <c r="A28" s="36"/>
      <c r="B28" s="207">
        <v>42164</v>
      </c>
      <c r="C28" s="43">
        <v>0.34375</v>
      </c>
      <c r="D28" s="50">
        <v>10.75</v>
      </c>
      <c r="E28" s="50">
        <v>60.43</v>
      </c>
      <c r="F28" s="50">
        <v>8.52</v>
      </c>
      <c r="G28" s="49">
        <v>27</v>
      </c>
      <c r="H28" s="186">
        <v>914244</v>
      </c>
      <c r="M28" s="37">
        <v>41039</v>
      </c>
      <c r="N28" s="43">
        <v>0.34513888888888888</v>
      </c>
      <c r="O28" s="38">
        <v>60.31</v>
      </c>
      <c r="P28" s="38">
        <v>45.23</v>
      </c>
      <c r="Q28" s="49">
        <v>432998</v>
      </c>
    </row>
    <row r="29" spans="1:17">
      <c r="A29" s="36"/>
      <c r="B29" s="207">
        <v>42165</v>
      </c>
      <c r="C29" s="43">
        <v>0.33819444444444446</v>
      </c>
      <c r="D29" s="50">
        <v>10.23</v>
      </c>
      <c r="E29" s="50">
        <v>60.43</v>
      </c>
      <c r="F29" s="50">
        <v>7.49</v>
      </c>
      <c r="G29" s="49">
        <v>27</v>
      </c>
      <c r="H29" s="186">
        <v>914244</v>
      </c>
      <c r="M29" s="37">
        <v>41040</v>
      </c>
      <c r="N29" s="43">
        <v>0.34861111111111115</v>
      </c>
      <c r="O29" s="38">
        <v>508.14</v>
      </c>
      <c r="P29" s="38">
        <v>35.92</v>
      </c>
      <c r="Q29" s="49">
        <v>430009</v>
      </c>
    </row>
    <row r="30" spans="1:17">
      <c r="A30" s="36"/>
      <c r="B30" s="207">
        <v>42166</v>
      </c>
      <c r="C30" s="43">
        <v>0.34652777777777777</v>
      </c>
      <c r="D30" s="50">
        <v>10.14</v>
      </c>
      <c r="E30" s="50">
        <v>50.43</v>
      </c>
      <c r="F30" s="50">
        <v>16.3</v>
      </c>
      <c r="G30" s="49">
        <v>27</v>
      </c>
      <c r="H30" s="186">
        <v>914244</v>
      </c>
      <c r="M30" s="37">
        <v>41041</v>
      </c>
      <c r="N30" s="43">
        <v>0.34930555555555554</v>
      </c>
      <c r="O30" s="38">
        <v>440.77</v>
      </c>
      <c r="P30" s="38">
        <v>82.48</v>
      </c>
      <c r="Q30" s="49">
        <v>423463</v>
      </c>
    </row>
    <row r="31" spans="1:17">
      <c r="A31" s="36"/>
      <c r="B31" s="207">
        <v>42167</v>
      </c>
      <c r="C31" s="43">
        <v>0.34236111111111112</v>
      </c>
      <c r="D31" s="50">
        <v>10.11</v>
      </c>
      <c r="E31" s="50">
        <v>50.43</v>
      </c>
      <c r="F31" s="50">
        <v>14.36</v>
      </c>
      <c r="G31" s="49">
        <v>27</v>
      </c>
      <c r="H31" s="186">
        <v>914244</v>
      </c>
      <c r="M31" s="37">
        <v>41043</v>
      </c>
      <c r="N31" s="43">
        <v>0.35486111111111113</v>
      </c>
      <c r="O31" s="38">
        <v>392.35</v>
      </c>
      <c r="P31" s="38">
        <v>75.86</v>
      </c>
      <c r="Q31" s="49">
        <v>402131</v>
      </c>
    </row>
    <row r="32" spans="1:17">
      <c r="A32" s="36"/>
      <c r="B32" s="207">
        <v>42171</v>
      </c>
      <c r="C32" s="43">
        <v>0.34513888888888888</v>
      </c>
      <c r="D32" s="50">
        <v>9.43</v>
      </c>
      <c r="E32" s="50">
        <v>50.43</v>
      </c>
      <c r="F32" s="50">
        <v>11.24</v>
      </c>
      <c r="G32" s="49">
        <v>27</v>
      </c>
      <c r="H32" s="186">
        <v>914244</v>
      </c>
      <c r="M32" s="37">
        <v>41044</v>
      </c>
      <c r="N32" s="54">
        <v>0.3840277777777778</v>
      </c>
      <c r="O32" s="38">
        <v>377.09</v>
      </c>
      <c r="P32" s="50">
        <v>70.67</v>
      </c>
      <c r="Q32" s="49">
        <v>391327</v>
      </c>
    </row>
    <row r="33" spans="1:17">
      <c r="A33" s="36"/>
      <c r="B33" s="207">
        <v>42172</v>
      </c>
      <c r="C33" s="43">
        <v>0.33333333333333331</v>
      </c>
      <c r="D33" s="50">
        <v>15.57</v>
      </c>
      <c r="E33" s="50">
        <v>40.43</v>
      </c>
      <c r="F33" s="50">
        <v>10.81</v>
      </c>
      <c r="G33" s="49">
        <v>27</v>
      </c>
      <c r="H33" s="186">
        <v>914244</v>
      </c>
      <c r="M33" s="37">
        <v>41045</v>
      </c>
      <c r="N33" s="54">
        <v>0.3263888888888889</v>
      </c>
      <c r="O33" s="38">
        <v>360.19</v>
      </c>
      <c r="P33" s="50">
        <v>67.69</v>
      </c>
      <c r="Q33" s="49">
        <v>375578</v>
      </c>
    </row>
    <row r="34" spans="1:17">
      <c r="A34" s="36"/>
      <c r="B34" s="207">
        <v>42173</v>
      </c>
      <c r="C34" s="43">
        <v>0.3298611111111111</v>
      </c>
      <c r="D34" s="50">
        <v>15.19</v>
      </c>
      <c r="E34" s="50">
        <v>40.43</v>
      </c>
      <c r="F34" s="50">
        <v>9.58</v>
      </c>
      <c r="G34" s="49">
        <v>27</v>
      </c>
      <c r="H34" s="186">
        <v>914016</v>
      </c>
      <c r="M34" s="37">
        <v>41046</v>
      </c>
      <c r="N34" s="54">
        <v>0.34027777777777773</v>
      </c>
      <c r="O34" s="38">
        <v>344.55</v>
      </c>
      <c r="P34" s="50">
        <v>65.290000000000006</v>
      </c>
      <c r="Q34" s="49">
        <v>367114</v>
      </c>
    </row>
    <row r="35" spans="1:17">
      <c r="A35" s="36"/>
      <c r="B35" s="207">
        <v>42174</v>
      </c>
      <c r="C35" s="43">
        <v>0.3354166666666667</v>
      </c>
      <c r="D35" s="50">
        <v>14.63</v>
      </c>
      <c r="E35" s="50">
        <v>40.43</v>
      </c>
      <c r="F35" s="50">
        <v>7.63</v>
      </c>
      <c r="G35" s="49">
        <v>27</v>
      </c>
      <c r="H35" s="186">
        <v>914016</v>
      </c>
      <c r="M35" s="37">
        <v>41047</v>
      </c>
      <c r="N35" s="54">
        <v>0.33263888888888887</v>
      </c>
      <c r="O35" s="38">
        <v>320.45999999999998</v>
      </c>
      <c r="P35" s="50">
        <v>62.3</v>
      </c>
      <c r="Q35" s="49">
        <v>350354</v>
      </c>
    </row>
    <row r="36" spans="1:17">
      <c r="A36" s="36"/>
      <c r="B36" s="207">
        <v>42177</v>
      </c>
      <c r="C36" s="43">
        <v>0.33402777777777781</v>
      </c>
      <c r="D36" s="50">
        <v>14.53</v>
      </c>
      <c r="E36" s="50">
        <v>30.43</v>
      </c>
      <c r="F36" s="50">
        <v>16.260000000000002</v>
      </c>
      <c r="G36" s="49">
        <v>27</v>
      </c>
      <c r="H36" s="186">
        <v>914016</v>
      </c>
      <c r="M36" s="37">
        <v>41051</v>
      </c>
      <c r="N36" s="54">
        <v>0.33819444444444446</v>
      </c>
      <c r="O36" s="38">
        <v>272.14999999999998</v>
      </c>
      <c r="P36" s="50">
        <v>52.1</v>
      </c>
      <c r="Q36" s="49">
        <v>322040</v>
      </c>
    </row>
    <row r="37" spans="1:17">
      <c r="A37" s="35"/>
      <c r="B37" s="207">
        <v>42178</v>
      </c>
      <c r="C37" s="43">
        <v>0.33819444444444446</v>
      </c>
      <c r="D37" s="50">
        <v>14.28</v>
      </c>
      <c r="E37" s="50">
        <v>30.43</v>
      </c>
      <c r="F37" s="50">
        <v>15.33</v>
      </c>
      <c r="G37" s="49">
        <v>27</v>
      </c>
      <c r="H37" s="186">
        <v>914016</v>
      </c>
      <c r="M37" s="37">
        <v>41052</v>
      </c>
      <c r="N37" s="54">
        <v>0.35138888888888892</v>
      </c>
      <c r="O37" s="38">
        <v>255.33</v>
      </c>
      <c r="P37" s="50">
        <v>46.56</v>
      </c>
      <c r="Q37" s="49">
        <v>308850</v>
      </c>
    </row>
    <row r="38" spans="1:17">
      <c r="A38" s="35"/>
      <c r="B38" s="207">
        <v>42179</v>
      </c>
      <c r="C38" s="43">
        <v>0.33888888888888885</v>
      </c>
      <c r="D38" s="50">
        <v>13.93</v>
      </c>
      <c r="E38" s="50">
        <v>30.43</v>
      </c>
      <c r="F38" s="50">
        <v>13.67</v>
      </c>
      <c r="G38" s="49">
        <v>27</v>
      </c>
      <c r="H38" s="186">
        <v>914016</v>
      </c>
      <c r="M38" s="37">
        <v>41053</v>
      </c>
      <c r="N38" s="54">
        <v>0.34097222222222223</v>
      </c>
      <c r="O38" s="38">
        <v>239.99</v>
      </c>
      <c r="P38" s="50">
        <v>41.13</v>
      </c>
      <c r="Q38" s="49">
        <v>303242</v>
      </c>
    </row>
    <row r="39" spans="1:17">
      <c r="A39" s="35"/>
      <c r="B39" s="207">
        <v>42180</v>
      </c>
      <c r="C39" s="43">
        <v>0.34583333333333338</v>
      </c>
      <c r="D39" s="50">
        <v>13.54</v>
      </c>
      <c r="E39" s="50">
        <v>30.43</v>
      </c>
      <c r="F39" s="50">
        <v>12.49</v>
      </c>
      <c r="G39" s="49">
        <v>27</v>
      </c>
      <c r="H39" s="186">
        <v>911698</v>
      </c>
      <c r="M39" s="37">
        <v>41054</v>
      </c>
      <c r="N39" s="54">
        <v>0.3430555555555555</v>
      </c>
      <c r="O39" s="38">
        <v>224.58</v>
      </c>
      <c r="P39" s="50">
        <v>34.68</v>
      </c>
      <c r="Q39" s="49">
        <v>298154</v>
      </c>
    </row>
    <row r="40" spans="1:17">
      <c r="A40" s="35"/>
      <c r="B40" s="207">
        <v>42181</v>
      </c>
      <c r="C40" s="43">
        <v>0.3354166666666667</v>
      </c>
      <c r="D40" s="50">
        <v>12.47</v>
      </c>
      <c r="E40" s="50">
        <v>30.43</v>
      </c>
      <c r="F40" s="50">
        <v>11.35</v>
      </c>
      <c r="G40" s="49">
        <v>27</v>
      </c>
      <c r="H40" s="186">
        <v>911698</v>
      </c>
      <c r="M40" s="55">
        <v>41055</v>
      </c>
      <c r="N40" s="43">
        <v>0.3576388888888889</v>
      </c>
      <c r="O40" s="50">
        <v>206.55</v>
      </c>
      <c r="P40" s="50">
        <v>31.42</v>
      </c>
      <c r="Q40" s="49">
        <v>291415</v>
      </c>
    </row>
    <row r="41" spans="1:17">
      <c r="A41" s="35"/>
      <c r="B41" s="207">
        <v>42182</v>
      </c>
      <c r="C41" s="43">
        <v>0.33055555555555555</v>
      </c>
      <c r="D41" s="50">
        <v>13.12</v>
      </c>
      <c r="E41" s="50">
        <v>20.43</v>
      </c>
      <c r="F41" s="50">
        <v>10.98</v>
      </c>
      <c r="G41" s="49">
        <v>27</v>
      </c>
      <c r="H41" s="186">
        <v>911698</v>
      </c>
      <c r="M41" s="55">
        <v>41057</v>
      </c>
      <c r="N41" s="43">
        <v>0.33333333333333331</v>
      </c>
      <c r="O41" s="38">
        <v>179.86</v>
      </c>
      <c r="P41" s="50">
        <v>17.96</v>
      </c>
      <c r="Q41" s="49">
        <v>282665</v>
      </c>
    </row>
    <row r="42" spans="1:17">
      <c r="A42" s="35"/>
      <c r="B42" s="207">
        <v>42185</v>
      </c>
      <c r="C42" s="43">
        <v>0.33888888888888885</v>
      </c>
      <c r="D42" s="50">
        <v>12.34</v>
      </c>
      <c r="E42" s="50">
        <v>20.43</v>
      </c>
      <c r="F42" s="50">
        <v>10.34</v>
      </c>
      <c r="G42" s="49">
        <v>27</v>
      </c>
      <c r="H42" s="186">
        <v>911698</v>
      </c>
      <c r="I42" s="186">
        <v>287000</v>
      </c>
      <c r="J42" s="42" t="s">
        <v>628</v>
      </c>
      <c r="M42" s="55">
        <v>41057</v>
      </c>
      <c r="N42" s="43">
        <v>0.34236111111111112</v>
      </c>
      <c r="O42" s="50">
        <v>154.44999999999999</v>
      </c>
      <c r="P42" s="50">
        <v>42.96</v>
      </c>
      <c r="Q42" s="49">
        <v>282665</v>
      </c>
    </row>
    <row r="43" spans="1:17">
      <c r="A43" s="35"/>
      <c r="M43" s="55">
        <v>41058</v>
      </c>
      <c r="N43" s="43">
        <v>0.33333333333333331</v>
      </c>
      <c r="O43" s="50">
        <v>135.66</v>
      </c>
      <c r="P43" s="50">
        <v>34.68</v>
      </c>
      <c r="Q43" s="49">
        <v>274302</v>
      </c>
    </row>
    <row r="44" spans="1:17">
      <c r="B44" s="207">
        <v>42186</v>
      </c>
      <c r="C44" s="43">
        <v>0.33263888888888887</v>
      </c>
      <c r="D44" s="50">
        <v>11.71</v>
      </c>
      <c r="E44" s="50">
        <v>120.43</v>
      </c>
      <c r="F44" s="50">
        <v>8.65</v>
      </c>
      <c r="G44" s="49">
        <v>27</v>
      </c>
      <c r="H44" s="186">
        <v>911698</v>
      </c>
      <c r="M44" s="55">
        <v>41059</v>
      </c>
      <c r="N44" s="43">
        <v>0.33055555555555555</v>
      </c>
      <c r="O44" s="50">
        <v>117.1</v>
      </c>
      <c r="P44" s="50">
        <v>28.8</v>
      </c>
      <c r="Q44" s="49">
        <v>272612</v>
      </c>
    </row>
    <row r="45" spans="1:17">
      <c r="B45" s="207">
        <v>42187</v>
      </c>
      <c r="C45" s="43">
        <v>0.33819444444444446</v>
      </c>
      <c r="D45" s="50">
        <v>19.18</v>
      </c>
      <c r="E45" s="50">
        <v>100.43</v>
      </c>
      <c r="F45" s="50">
        <v>17.829999999999998</v>
      </c>
      <c r="G45" s="49">
        <v>27</v>
      </c>
      <c r="H45" s="186">
        <v>911698</v>
      </c>
      <c r="M45" s="55">
        <v>41060</v>
      </c>
      <c r="N45" s="43">
        <v>0.34166666666666662</v>
      </c>
      <c r="O45" s="50">
        <v>100.59</v>
      </c>
      <c r="P45" s="50">
        <v>22.71</v>
      </c>
      <c r="Q45" s="49">
        <v>266459</v>
      </c>
    </row>
    <row r="46" spans="1:17">
      <c r="B46" s="207">
        <v>42187</v>
      </c>
      <c r="C46" s="43">
        <v>0.33819444444444446</v>
      </c>
      <c r="D46" s="50">
        <v>18.760000000000002</v>
      </c>
      <c r="E46" s="50">
        <v>100.43</v>
      </c>
      <c r="F46" s="50">
        <v>12.65</v>
      </c>
      <c r="G46" s="49">
        <v>27</v>
      </c>
      <c r="H46" s="186">
        <v>911698</v>
      </c>
    </row>
    <row r="47" spans="1:17">
      <c r="B47" s="207">
        <v>42191</v>
      </c>
      <c r="C47" s="43">
        <v>0.34097222222222223</v>
      </c>
      <c r="D47" s="50">
        <v>18.64</v>
      </c>
      <c r="E47" s="50">
        <v>100.43</v>
      </c>
      <c r="F47" s="50">
        <v>11.77</v>
      </c>
      <c r="G47" s="49">
        <v>27</v>
      </c>
      <c r="H47" s="186">
        <v>911698</v>
      </c>
      <c r="M47" s="55">
        <v>41061</v>
      </c>
      <c r="N47" s="43">
        <v>0.34791666666666665</v>
      </c>
      <c r="O47" s="50">
        <v>86.12</v>
      </c>
      <c r="P47" s="50">
        <v>16.11</v>
      </c>
      <c r="Q47" s="49">
        <v>262713</v>
      </c>
    </row>
    <row r="48" spans="1:17">
      <c r="B48" s="207">
        <v>42192</v>
      </c>
      <c r="C48" s="43">
        <v>0.3298611111111111</v>
      </c>
      <c r="D48" s="50">
        <v>17.850000000000001</v>
      </c>
      <c r="E48" s="50">
        <v>100.43</v>
      </c>
      <c r="F48" s="50">
        <v>10.26</v>
      </c>
      <c r="G48" s="49">
        <v>27</v>
      </c>
      <c r="H48" s="186">
        <v>911698</v>
      </c>
      <c r="M48" s="55">
        <v>41062</v>
      </c>
      <c r="N48" s="43">
        <v>0.32291666666666669</v>
      </c>
      <c r="O48" s="50">
        <v>47.44</v>
      </c>
      <c r="P48" s="50">
        <v>30.76</v>
      </c>
      <c r="Q48" s="49">
        <v>258878</v>
      </c>
    </row>
    <row r="49" spans="2:17">
      <c r="B49" s="207">
        <v>42193</v>
      </c>
      <c r="C49" s="43">
        <v>0.32361111111111113</v>
      </c>
      <c r="D49" s="50">
        <v>13.55</v>
      </c>
      <c r="E49" s="50">
        <v>100.43</v>
      </c>
      <c r="F49" s="50">
        <v>9.49</v>
      </c>
      <c r="G49" s="49">
        <v>27</v>
      </c>
      <c r="H49" s="186">
        <v>910729</v>
      </c>
      <c r="M49" s="55">
        <v>41033</v>
      </c>
      <c r="N49" s="43">
        <v>0.37152777777777773</v>
      </c>
      <c r="O49" s="50">
        <v>109.48</v>
      </c>
      <c r="P49" s="50">
        <v>23.41</v>
      </c>
      <c r="Q49" s="49">
        <v>247745</v>
      </c>
    </row>
    <row r="50" spans="2:17">
      <c r="B50" s="207">
        <v>42194</v>
      </c>
      <c r="C50" s="43">
        <v>0.33819444444444446</v>
      </c>
      <c r="D50" s="50">
        <v>13.4</v>
      </c>
      <c r="E50" s="50">
        <v>100.43</v>
      </c>
      <c r="F50" s="50">
        <v>8.0500000000000007</v>
      </c>
      <c r="G50" s="49">
        <v>27</v>
      </c>
      <c r="H50" s="186">
        <v>910007</v>
      </c>
      <c r="M50" s="55">
        <v>41065</v>
      </c>
      <c r="N50" s="43">
        <v>0.33194444444444443</v>
      </c>
      <c r="O50" s="50">
        <v>91.91</v>
      </c>
      <c r="P50" s="50">
        <v>19.239999999999998</v>
      </c>
      <c r="Q50" s="49">
        <v>244149</v>
      </c>
    </row>
    <row r="51" spans="2:17">
      <c r="B51" s="207">
        <v>42195</v>
      </c>
      <c r="C51" s="43">
        <v>0.3298611111111111</v>
      </c>
      <c r="D51" s="50">
        <v>12.39</v>
      </c>
      <c r="E51" s="50">
        <v>100.43</v>
      </c>
      <c r="F51" s="50">
        <v>7.47</v>
      </c>
      <c r="G51" s="49">
        <v>27</v>
      </c>
      <c r="H51" s="186">
        <v>907404</v>
      </c>
      <c r="M51" s="55">
        <v>41065</v>
      </c>
      <c r="N51" s="43">
        <v>0.33263888888888887</v>
      </c>
      <c r="O51" s="50">
        <v>66.91</v>
      </c>
      <c r="P51" s="50">
        <v>44.24</v>
      </c>
      <c r="Q51" s="49">
        <v>244149</v>
      </c>
    </row>
    <row r="52" spans="2:17">
      <c r="B52" s="207">
        <v>42198</v>
      </c>
      <c r="C52" s="43">
        <v>0.33263888888888887</v>
      </c>
      <c r="D52" s="50">
        <v>8.16</v>
      </c>
      <c r="E52" s="50">
        <v>90.43</v>
      </c>
      <c r="F52" s="50">
        <v>14.99</v>
      </c>
      <c r="G52" s="49">
        <v>27</v>
      </c>
      <c r="H52" s="186">
        <v>907404</v>
      </c>
      <c r="M52" s="55">
        <v>41066</v>
      </c>
      <c r="N52" s="43">
        <v>0.33124999999999999</v>
      </c>
      <c r="O52" s="50">
        <v>40.79</v>
      </c>
      <c r="P52" s="50">
        <v>36.83</v>
      </c>
      <c r="Q52" s="49">
        <v>237895</v>
      </c>
    </row>
    <row r="53" spans="2:17">
      <c r="B53" s="207">
        <v>42199</v>
      </c>
      <c r="C53" s="43">
        <v>0.33055555555555555</v>
      </c>
      <c r="D53" s="50">
        <v>16.190000000000001</v>
      </c>
      <c r="E53" s="50">
        <v>80.430000000000007</v>
      </c>
      <c r="F53" s="50">
        <v>13.47</v>
      </c>
      <c r="G53" s="49">
        <v>27</v>
      </c>
      <c r="H53" s="186">
        <v>906708</v>
      </c>
      <c r="M53" s="55">
        <v>41067</v>
      </c>
      <c r="N53" s="43">
        <v>0.35069444444444442</v>
      </c>
      <c r="O53" s="50">
        <v>397.39</v>
      </c>
      <c r="P53" s="50">
        <v>29.36</v>
      </c>
      <c r="Q53" s="49">
        <v>229551</v>
      </c>
    </row>
    <row r="54" spans="2:17">
      <c r="B54" s="207">
        <v>42200</v>
      </c>
      <c r="C54" s="43">
        <v>0.37013888888888885</v>
      </c>
      <c r="D54" s="50">
        <v>14.2</v>
      </c>
      <c r="E54" s="50">
        <v>80.430000000000007</v>
      </c>
      <c r="F54" s="50">
        <v>11.18</v>
      </c>
      <c r="G54" s="49">
        <v>27</v>
      </c>
      <c r="H54" s="186">
        <v>905028</v>
      </c>
      <c r="M54" s="55">
        <v>41068</v>
      </c>
      <c r="N54" s="43">
        <v>0.34513888888888888</v>
      </c>
      <c r="O54" s="50">
        <v>379.64</v>
      </c>
      <c r="P54" s="50">
        <v>25.33</v>
      </c>
      <c r="Q54" s="49">
        <v>223798</v>
      </c>
    </row>
    <row r="55" spans="2:17">
      <c r="B55" s="207">
        <v>42201</v>
      </c>
      <c r="C55" s="43">
        <v>0.33888888888888885</v>
      </c>
      <c r="D55" s="50">
        <v>14.14</v>
      </c>
      <c r="E55" s="50">
        <v>80.430000000000007</v>
      </c>
      <c r="F55" s="50">
        <v>9.59</v>
      </c>
      <c r="G55" s="49">
        <v>27</v>
      </c>
      <c r="H55" s="186">
        <v>900684</v>
      </c>
      <c r="M55" s="55">
        <v>41069</v>
      </c>
      <c r="N55" s="43">
        <v>0.32430555555555557</v>
      </c>
      <c r="O55" s="50">
        <v>359.34</v>
      </c>
      <c r="P55" s="50">
        <v>23.42</v>
      </c>
      <c r="Q55" s="49">
        <v>215775</v>
      </c>
    </row>
    <row r="56" spans="2:17">
      <c r="B56" s="207">
        <v>42203</v>
      </c>
      <c r="C56" s="43">
        <v>0.35138888888888892</v>
      </c>
      <c r="D56" s="50">
        <v>17.16</v>
      </c>
      <c r="E56" s="50">
        <v>60.43</v>
      </c>
      <c r="F56" s="50">
        <v>16.32</v>
      </c>
      <c r="G56" s="49">
        <v>27</v>
      </c>
      <c r="H56" s="186">
        <v>859212</v>
      </c>
      <c r="M56" s="55">
        <v>41069</v>
      </c>
      <c r="N56" s="43">
        <v>0.32500000000000001</v>
      </c>
      <c r="O56" s="50">
        <v>334.34</v>
      </c>
      <c r="P56" s="50">
        <v>48.42</v>
      </c>
      <c r="Q56" s="49">
        <v>215775</v>
      </c>
    </row>
    <row r="57" spans="2:17">
      <c r="B57" s="207">
        <v>42206</v>
      </c>
      <c r="C57" s="43">
        <v>0.34236111111111112</v>
      </c>
      <c r="D57" s="50">
        <v>9.4600000000000009</v>
      </c>
      <c r="E57" s="50">
        <v>60.43</v>
      </c>
      <c r="F57" s="50">
        <v>13.96</v>
      </c>
      <c r="G57" s="49">
        <v>27</v>
      </c>
      <c r="H57" s="186">
        <v>859212</v>
      </c>
      <c r="M57" s="55">
        <v>41072</v>
      </c>
      <c r="N57" s="43">
        <v>0.36458333333333331</v>
      </c>
      <c r="O57" s="50">
        <v>303.42</v>
      </c>
      <c r="P57" s="50">
        <v>40.520000000000003</v>
      </c>
      <c r="Q57" s="49">
        <v>197685</v>
      </c>
    </row>
    <row r="58" spans="2:17">
      <c r="B58" s="207">
        <v>42207</v>
      </c>
      <c r="C58" s="43">
        <v>0.33263888888888887</v>
      </c>
      <c r="D58" s="50">
        <v>8.15</v>
      </c>
      <c r="E58" s="50">
        <v>60.43</v>
      </c>
      <c r="F58" s="50">
        <v>12.07</v>
      </c>
      <c r="G58" s="49">
        <v>27</v>
      </c>
      <c r="H58" s="186">
        <v>859140</v>
      </c>
      <c r="M58" s="55">
        <v>41073</v>
      </c>
      <c r="N58" s="43">
        <v>0.33055555555555555</v>
      </c>
      <c r="O58" s="50">
        <v>276.67</v>
      </c>
      <c r="P58" s="50">
        <v>37.17</v>
      </c>
      <c r="Q58" s="49">
        <v>190810</v>
      </c>
    </row>
    <row r="59" spans="2:17">
      <c r="B59" s="207">
        <v>42208</v>
      </c>
      <c r="C59" s="43">
        <v>0.33888888888888885</v>
      </c>
      <c r="D59" s="50">
        <v>7.83</v>
      </c>
      <c r="E59" s="50">
        <v>60.43</v>
      </c>
      <c r="F59" s="50">
        <v>11.11</v>
      </c>
      <c r="G59" s="49">
        <v>27</v>
      </c>
      <c r="H59" s="186">
        <v>854412</v>
      </c>
      <c r="M59" s="55">
        <v>41074</v>
      </c>
      <c r="N59" s="43">
        <v>0.36736111111111108</v>
      </c>
      <c r="O59" s="50">
        <v>261.83999999999997</v>
      </c>
      <c r="P59" s="50">
        <v>32.25</v>
      </c>
      <c r="Q59" s="49">
        <v>186637</v>
      </c>
    </row>
    <row r="60" spans="2:17">
      <c r="B60" s="207">
        <v>42210</v>
      </c>
      <c r="C60" s="43">
        <v>0.33333333333333331</v>
      </c>
      <c r="D60" s="50">
        <v>15.05</v>
      </c>
      <c r="E60" s="50">
        <v>40.630000000000003</v>
      </c>
      <c r="F60" s="50">
        <v>17.64</v>
      </c>
      <c r="G60" s="49">
        <v>27</v>
      </c>
      <c r="H60" s="186">
        <v>844044</v>
      </c>
      <c r="M60" s="55">
        <v>41075</v>
      </c>
      <c r="N60" s="43">
        <v>0.35694444444444445</v>
      </c>
      <c r="O60" s="50">
        <v>241.9</v>
      </c>
      <c r="P60" s="50">
        <v>25.87</v>
      </c>
      <c r="Q60" s="49">
        <v>175517</v>
      </c>
    </row>
    <row r="61" spans="2:17">
      <c r="B61" s="207">
        <v>42212</v>
      </c>
      <c r="C61" s="43">
        <v>0.34097222222222223</v>
      </c>
      <c r="D61" s="50">
        <v>13.25</v>
      </c>
      <c r="E61" s="50">
        <v>40.43</v>
      </c>
      <c r="F61" s="50">
        <v>15.68</v>
      </c>
      <c r="G61" s="49">
        <v>27</v>
      </c>
      <c r="H61" s="186">
        <v>840924</v>
      </c>
      <c r="M61" s="55">
        <v>41076</v>
      </c>
      <c r="N61" s="43">
        <v>0.34930555555555554</v>
      </c>
      <c r="O61" s="50">
        <v>212.35</v>
      </c>
      <c r="P61" s="50">
        <v>20.5</v>
      </c>
      <c r="Q61" s="49">
        <v>168269</v>
      </c>
    </row>
    <row r="62" spans="2:17">
      <c r="B62" s="207">
        <v>42213</v>
      </c>
      <c r="C62" s="43">
        <v>0.33333333333333331</v>
      </c>
      <c r="D62" s="50">
        <v>12.3</v>
      </c>
      <c r="E62" s="50">
        <v>40.43</v>
      </c>
      <c r="F62" s="50">
        <v>13.74</v>
      </c>
      <c r="G62" s="49">
        <v>27</v>
      </c>
      <c r="H62" s="186">
        <v>836124</v>
      </c>
      <c r="M62" s="55">
        <v>41076</v>
      </c>
      <c r="N62" s="43">
        <v>0.35833333333333334</v>
      </c>
      <c r="O62" s="50">
        <v>187.13</v>
      </c>
      <c r="P62" s="50">
        <v>45.5</v>
      </c>
      <c r="Q62" s="49">
        <v>168269</v>
      </c>
    </row>
    <row r="63" spans="2:17">
      <c r="B63" s="207">
        <v>42214</v>
      </c>
      <c r="C63" s="43">
        <v>0.3354166666666667</v>
      </c>
      <c r="D63" s="50">
        <v>10.96</v>
      </c>
      <c r="E63" s="50">
        <v>40.43</v>
      </c>
      <c r="F63" s="50">
        <v>12.4</v>
      </c>
      <c r="G63" s="49">
        <v>27</v>
      </c>
      <c r="H63" s="186">
        <v>836124</v>
      </c>
      <c r="M63" s="55">
        <v>41079</v>
      </c>
      <c r="N63" s="43">
        <v>0.3263888888888889</v>
      </c>
      <c r="O63" s="50">
        <v>125.1</v>
      </c>
      <c r="P63" s="50">
        <v>26.78</v>
      </c>
      <c r="Q63" s="49">
        <v>145082</v>
      </c>
    </row>
    <row r="64" spans="2:17">
      <c r="B64" s="207">
        <v>42215</v>
      </c>
      <c r="C64" s="43">
        <v>0.33263888888888887</v>
      </c>
      <c r="D64" s="50">
        <v>16.899999999999999</v>
      </c>
      <c r="E64" s="50">
        <v>30.43</v>
      </c>
      <c r="F64" s="50">
        <v>11.76</v>
      </c>
      <c r="G64" s="49">
        <v>27</v>
      </c>
      <c r="H64" s="186">
        <v>836124</v>
      </c>
      <c r="M64" s="55">
        <v>41079</v>
      </c>
      <c r="N64" s="43">
        <v>0.34097222222222223</v>
      </c>
      <c r="O64" s="50">
        <v>99.82</v>
      </c>
      <c r="P64" s="50">
        <v>51.78</v>
      </c>
      <c r="Q64" s="49">
        <v>145082</v>
      </c>
    </row>
    <row r="65" spans="2:17">
      <c r="B65" s="207">
        <v>42216</v>
      </c>
      <c r="C65" s="43">
        <v>0.34930555555555554</v>
      </c>
      <c r="D65" s="50">
        <v>16.07</v>
      </c>
      <c r="E65" s="50">
        <v>30.43</v>
      </c>
      <c r="F65" s="50">
        <v>10.73</v>
      </c>
      <c r="G65" s="49">
        <v>27</v>
      </c>
      <c r="H65" s="186">
        <v>836052</v>
      </c>
      <c r="M65" s="55">
        <v>41080</v>
      </c>
      <c r="N65" s="43">
        <v>0.32708333333333334</v>
      </c>
      <c r="O65" s="50">
        <v>72.790000000000006</v>
      </c>
      <c r="P65" s="50">
        <v>46.32</v>
      </c>
      <c r="Q65" s="49">
        <v>130985</v>
      </c>
    </row>
    <row r="66" spans="2:17">
      <c r="M66" s="55">
        <v>41081</v>
      </c>
      <c r="N66" s="43">
        <v>0.32847222222222222</v>
      </c>
      <c r="O66" s="50">
        <v>56.31</v>
      </c>
      <c r="P66" s="50">
        <v>41.94</v>
      </c>
      <c r="Q66" s="49">
        <v>119798</v>
      </c>
    </row>
    <row r="67" spans="2:17">
      <c r="B67" s="207">
        <v>42217</v>
      </c>
      <c r="C67" s="43">
        <v>0.34375</v>
      </c>
      <c r="D67" s="50">
        <v>14.82</v>
      </c>
      <c r="E67" s="50">
        <v>30.43</v>
      </c>
      <c r="F67" s="50">
        <v>10.119999999999999</v>
      </c>
      <c r="G67" s="49">
        <v>27</v>
      </c>
      <c r="H67" s="186">
        <v>836052</v>
      </c>
      <c r="M67" s="55">
        <v>41082</v>
      </c>
      <c r="N67" s="43">
        <v>0.34097222222222223</v>
      </c>
      <c r="O67" s="50">
        <v>34.39</v>
      </c>
      <c r="P67" s="50">
        <v>34.06</v>
      </c>
      <c r="Q67" s="49">
        <v>109335</v>
      </c>
    </row>
    <row r="68" spans="2:17">
      <c r="B68" s="207">
        <v>42219</v>
      </c>
      <c r="C68" s="43">
        <v>0.33194444444444443</v>
      </c>
      <c r="D68" s="50">
        <v>13.53</v>
      </c>
      <c r="E68" s="50">
        <v>30.43</v>
      </c>
      <c r="F68" s="50">
        <v>8.52</v>
      </c>
      <c r="G68" s="49">
        <v>27</v>
      </c>
      <c r="H68" s="186">
        <v>836028</v>
      </c>
      <c r="M68" s="55">
        <v>41083</v>
      </c>
      <c r="N68" s="43">
        <v>0.33333333333333331</v>
      </c>
      <c r="O68" s="50">
        <v>201.34</v>
      </c>
      <c r="P68" s="50">
        <v>25.39</v>
      </c>
      <c r="Q68" s="49">
        <v>105600</v>
      </c>
    </row>
    <row r="69" spans="2:17">
      <c r="B69" s="207">
        <v>42220</v>
      </c>
      <c r="C69" s="43">
        <v>0.33680555555555558</v>
      </c>
      <c r="D69" s="50">
        <v>13.27</v>
      </c>
      <c r="E69" s="50">
        <v>30.43</v>
      </c>
      <c r="F69" s="50">
        <v>8.09</v>
      </c>
      <c r="G69" s="49">
        <v>27</v>
      </c>
      <c r="H69" s="186">
        <v>836028</v>
      </c>
      <c r="M69" s="55">
        <v>41085</v>
      </c>
      <c r="N69" s="43">
        <v>0.33819444444444446</v>
      </c>
      <c r="O69" s="50">
        <v>161.38999999999999</v>
      </c>
      <c r="P69" s="50">
        <v>17.3</v>
      </c>
      <c r="Q69" s="49">
        <v>99944</v>
      </c>
    </row>
    <row r="70" spans="2:17">
      <c r="B70" s="207">
        <v>42221</v>
      </c>
      <c r="C70" s="43">
        <v>0.33680555555555558</v>
      </c>
      <c r="D70" s="50">
        <v>11.69</v>
      </c>
      <c r="E70" s="50">
        <v>30.43</v>
      </c>
      <c r="F70" s="50">
        <v>7.32</v>
      </c>
      <c r="G70" s="49">
        <v>27</v>
      </c>
      <c r="H70" s="186">
        <v>836028</v>
      </c>
      <c r="M70" s="55">
        <v>41086</v>
      </c>
      <c r="N70" s="43">
        <v>0.33333333333333331</v>
      </c>
      <c r="O70" s="50">
        <v>113.23</v>
      </c>
      <c r="P70" s="50">
        <v>38.590000000000003</v>
      </c>
      <c r="Q70" s="49">
        <v>94064</v>
      </c>
    </row>
    <row r="71" spans="2:17">
      <c r="B71" s="207">
        <v>42222</v>
      </c>
      <c r="C71" s="43">
        <v>0.33749999999999997</v>
      </c>
      <c r="D71" s="50">
        <v>18.559999999999999</v>
      </c>
      <c r="E71" s="50">
        <v>10.43</v>
      </c>
      <c r="F71" s="50">
        <v>15.39</v>
      </c>
      <c r="G71" s="49">
        <v>27</v>
      </c>
      <c r="H71" s="186">
        <v>835932</v>
      </c>
      <c r="M71" s="55">
        <v>41087</v>
      </c>
      <c r="N71" s="43">
        <v>0.33749999999999997</v>
      </c>
      <c r="O71" s="50">
        <v>374.73</v>
      </c>
      <c r="P71" s="50">
        <v>30.4</v>
      </c>
      <c r="Q71" s="49">
        <v>88062</v>
      </c>
    </row>
    <row r="72" spans="2:17">
      <c r="B72" s="207">
        <v>42224</v>
      </c>
      <c r="C72" s="43">
        <v>0.33333333333333331</v>
      </c>
      <c r="D72" s="50">
        <v>8.4499999999999993</v>
      </c>
      <c r="E72" s="50">
        <v>10.43</v>
      </c>
      <c r="F72" s="50">
        <v>13.64</v>
      </c>
      <c r="G72" s="49">
        <v>27</v>
      </c>
      <c r="H72" s="186">
        <v>835884</v>
      </c>
      <c r="I72" s="186">
        <v>300000</v>
      </c>
      <c r="J72" s="42" t="s">
        <v>628</v>
      </c>
      <c r="M72" s="55">
        <v>41088</v>
      </c>
      <c r="N72" s="43">
        <v>0.34097222222222223</v>
      </c>
      <c r="O72" s="50">
        <v>307.68</v>
      </c>
      <c r="P72" s="50">
        <v>67.81</v>
      </c>
      <c r="Q72" s="49">
        <v>81994</v>
      </c>
    </row>
    <row r="73" spans="2:17">
      <c r="B73" s="207">
        <v>42226</v>
      </c>
      <c r="C73" s="43">
        <v>0.35069444444444442</v>
      </c>
      <c r="D73" s="50">
        <v>7.24</v>
      </c>
      <c r="E73" s="50">
        <v>110.43</v>
      </c>
      <c r="F73" s="50">
        <v>12.51</v>
      </c>
      <c r="G73" s="49">
        <v>27</v>
      </c>
      <c r="H73" s="186">
        <v>835860</v>
      </c>
      <c r="M73" s="55">
        <v>41089</v>
      </c>
      <c r="N73" s="43">
        <v>0.34861111111111115</v>
      </c>
      <c r="O73" s="50">
        <v>283.25</v>
      </c>
      <c r="P73" s="50">
        <v>62.05</v>
      </c>
      <c r="Q73" s="49">
        <v>77219</v>
      </c>
    </row>
    <row r="74" spans="2:17">
      <c r="B74" s="207">
        <v>42227</v>
      </c>
      <c r="C74" s="43">
        <v>0.34097222222222223</v>
      </c>
      <c r="D74" s="50">
        <v>2.4700000000000002</v>
      </c>
      <c r="E74" s="50">
        <v>110.43</v>
      </c>
      <c r="F74" s="50">
        <v>11.97</v>
      </c>
      <c r="G74" s="49">
        <v>27</v>
      </c>
      <c r="H74" s="186">
        <v>834876</v>
      </c>
      <c r="M74" s="55">
        <v>41090</v>
      </c>
      <c r="N74" s="43">
        <v>0.31666666666666665</v>
      </c>
      <c r="O74" s="50">
        <v>261.97000000000003</v>
      </c>
      <c r="P74" s="50">
        <v>55.88</v>
      </c>
      <c r="Q74" s="49">
        <v>71163</v>
      </c>
    </row>
    <row r="75" spans="2:17">
      <c r="B75" s="207">
        <v>42228</v>
      </c>
      <c r="C75" s="43">
        <v>0.33194444444444443</v>
      </c>
      <c r="D75" s="50">
        <v>10</v>
      </c>
      <c r="E75" s="50">
        <v>100.43</v>
      </c>
      <c r="F75" s="50">
        <v>11.12</v>
      </c>
      <c r="G75" s="49">
        <v>27</v>
      </c>
      <c r="H75" s="186">
        <v>834684</v>
      </c>
    </row>
    <row r="76" spans="2:17">
      <c r="B76" s="207">
        <v>42229</v>
      </c>
      <c r="C76" s="43">
        <v>0.36041666666666666</v>
      </c>
      <c r="D76" s="50">
        <v>7.19</v>
      </c>
      <c r="E76" s="50">
        <v>100.43</v>
      </c>
      <c r="F76" s="50">
        <v>10.08</v>
      </c>
      <c r="G76" s="49">
        <v>27</v>
      </c>
      <c r="H76" s="186">
        <v>833748</v>
      </c>
      <c r="M76" s="55">
        <v>41093</v>
      </c>
      <c r="N76" s="43">
        <v>0.40972222222222227</v>
      </c>
      <c r="O76" s="50">
        <v>223.06</v>
      </c>
      <c r="P76" s="50">
        <v>45.11</v>
      </c>
      <c r="Q76" s="49">
        <v>52880</v>
      </c>
    </row>
    <row r="77" spans="2:17">
      <c r="B77" s="207">
        <v>42231</v>
      </c>
      <c r="C77" s="43">
        <v>0.38750000000000001</v>
      </c>
      <c r="D77" s="50">
        <v>24.53</v>
      </c>
      <c r="E77" s="50">
        <v>70.430000000000007</v>
      </c>
      <c r="F77" s="50">
        <v>19.71</v>
      </c>
      <c r="G77" s="49">
        <v>27</v>
      </c>
      <c r="H77" s="186">
        <v>830244</v>
      </c>
      <c r="M77" s="55">
        <v>41094</v>
      </c>
      <c r="N77" s="43">
        <v>0.3298611111111111</v>
      </c>
      <c r="O77" s="50">
        <v>207.91</v>
      </c>
      <c r="P77" s="50">
        <v>38.46</v>
      </c>
      <c r="Q77" s="49">
        <v>42504</v>
      </c>
    </row>
    <row r="78" spans="2:17">
      <c r="B78" s="207">
        <v>42234</v>
      </c>
      <c r="C78" s="43">
        <v>0.32916666666666666</v>
      </c>
      <c r="D78" s="50">
        <v>19.78</v>
      </c>
      <c r="E78" s="50">
        <v>70.430000000000007</v>
      </c>
      <c r="F78" s="50">
        <v>19.71</v>
      </c>
      <c r="G78" s="49">
        <v>27</v>
      </c>
      <c r="H78" s="186">
        <v>828852</v>
      </c>
      <c r="M78" s="55">
        <v>41095</v>
      </c>
      <c r="N78" s="43">
        <v>0.37361111111111112</v>
      </c>
      <c r="O78" s="50">
        <v>189.83</v>
      </c>
      <c r="P78" s="50">
        <v>30.66</v>
      </c>
      <c r="Q78" s="49">
        <v>527655</v>
      </c>
    </row>
    <row r="79" spans="2:17">
      <c r="B79" s="207">
        <v>42235</v>
      </c>
      <c r="C79" s="43">
        <v>0.32083333333333336</v>
      </c>
      <c r="D79" s="50">
        <v>17.350000000000001</v>
      </c>
      <c r="E79" s="50">
        <v>70.430000000000007</v>
      </c>
      <c r="F79" s="50">
        <v>19.71</v>
      </c>
      <c r="G79" s="49">
        <v>27</v>
      </c>
      <c r="H79" s="186">
        <v>826956</v>
      </c>
      <c r="I79" s="186">
        <v>24</v>
      </c>
      <c r="M79" s="55">
        <v>41096</v>
      </c>
      <c r="N79" s="43">
        <v>0.33055555555555555</v>
      </c>
      <c r="O79" s="50">
        <v>167.72</v>
      </c>
      <c r="P79" s="50">
        <v>25.12</v>
      </c>
      <c r="Q79" s="49">
        <v>522951</v>
      </c>
    </row>
    <row r="80" spans="2:17">
      <c r="B80" s="207">
        <v>42236</v>
      </c>
      <c r="C80" s="43">
        <v>0.33194444444444443</v>
      </c>
      <c r="D80" s="50">
        <v>16.440000000000001</v>
      </c>
      <c r="E80" s="50">
        <v>70.430000000000007</v>
      </c>
      <c r="F80" s="50">
        <v>19.71</v>
      </c>
      <c r="G80" s="49">
        <v>27</v>
      </c>
      <c r="H80" s="186">
        <v>824508</v>
      </c>
      <c r="I80" s="186">
        <v>24</v>
      </c>
      <c r="M80" s="55">
        <v>41097</v>
      </c>
      <c r="N80" s="43">
        <v>0.34027777777777773</v>
      </c>
      <c r="O80" s="50">
        <v>152.72999999999999</v>
      </c>
      <c r="P80" s="50">
        <v>19.22</v>
      </c>
      <c r="Q80" s="49">
        <v>517765</v>
      </c>
    </row>
    <row r="81" spans="2:17">
      <c r="B81" s="207">
        <v>42237</v>
      </c>
      <c r="C81" s="43">
        <v>0.34166666666666662</v>
      </c>
      <c r="D81" s="50">
        <v>14.99</v>
      </c>
      <c r="E81" s="50">
        <v>70.430000000000007</v>
      </c>
      <c r="F81" s="50">
        <v>19.71</v>
      </c>
      <c r="G81" s="49">
        <v>27</v>
      </c>
      <c r="H81" s="186">
        <v>823692</v>
      </c>
      <c r="I81" s="186">
        <v>24</v>
      </c>
      <c r="M81" s="55">
        <v>41099</v>
      </c>
      <c r="N81" s="43">
        <v>0.4145833333333333</v>
      </c>
      <c r="O81" s="50">
        <v>122.09</v>
      </c>
      <c r="P81" s="50">
        <v>10.66</v>
      </c>
      <c r="Q81" s="49">
        <v>501064</v>
      </c>
    </row>
    <row r="82" spans="2:17">
      <c r="B82" s="207">
        <v>42238</v>
      </c>
      <c r="C82" s="43">
        <v>0.33333333333333331</v>
      </c>
      <c r="D82" s="50">
        <v>13.56</v>
      </c>
      <c r="E82" s="50">
        <v>70.430000000000007</v>
      </c>
      <c r="F82" s="50">
        <v>19.71</v>
      </c>
      <c r="G82" s="49">
        <v>27</v>
      </c>
      <c r="H82" s="186">
        <v>823092</v>
      </c>
      <c r="I82" s="186">
        <v>24</v>
      </c>
      <c r="M82" s="55">
        <v>41100</v>
      </c>
      <c r="N82" s="43">
        <v>0.33958333333333335</v>
      </c>
      <c r="O82" s="50">
        <v>100.44</v>
      </c>
      <c r="P82" s="50">
        <v>8.85</v>
      </c>
      <c r="Q82" s="49">
        <v>496715</v>
      </c>
    </row>
    <row r="83" spans="2:17">
      <c r="B83" s="207">
        <v>42240</v>
      </c>
      <c r="C83" s="43">
        <v>0.33333333333333331</v>
      </c>
      <c r="D83" s="50">
        <v>21.07</v>
      </c>
      <c r="E83" s="50">
        <v>60.43</v>
      </c>
      <c r="F83" s="50">
        <v>19.71</v>
      </c>
      <c r="G83" s="49">
        <v>27</v>
      </c>
      <c r="H83" s="186">
        <v>823044</v>
      </c>
      <c r="I83" s="186">
        <v>24</v>
      </c>
      <c r="M83" s="55">
        <v>41101</v>
      </c>
      <c r="N83" s="43">
        <v>0.33333333333333331</v>
      </c>
      <c r="O83" s="50">
        <v>61.67</v>
      </c>
      <c r="P83" s="50">
        <v>29.43</v>
      </c>
      <c r="Q83" s="49">
        <v>485994</v>
      </c>
    </row>
    <row r="84" spans="2:17">
      <c r="B84" s="207">
        <v>42241</v>
      </c>
      <c r="C84" s="43">
        <v>0.38958333333333334</v>
      </c>
      <c r="D84" s="50">
        <v>20.079999999999998</v>
      </c>
      <c r="E84" s="50">
        <v>60.43</v>
      </c>
      <c r="F84" s="50">
        <v>18.29</v>
      </c>
      <c r="G84" s="49">
        <v>27</v>
      </c>
      <c r="H84" s="186">
        <v>820740</v>
      </c>
      <c r="I84" s="186">
        <v>24</v>
      </c>
      <c r="M84" s="55">
        <v>41102</v>
      </c>
      <c r="N84" s="43">
        <v>0.34166666666666662</v>
      </c>
      <c r="O84" s="50">
        <v>40.409999999999997</v>
      </c>
      <c r="P84" s="50">
        <v>22.34</v>
      </c>
      <c r="Q84" s="49">
        <v>474775</v>
      </c>
    </row>
    <row r="85" spans="2:17">
      <c r="B85" s="207">
        <v>42242</v>
      </c>
      <c r="C85" s="43">
        <v>0.3263888888888889</v>
      </c>
      <c r="D85" s="50">
        <v>19.23</v>
      </c>
      <c r="E85" s="50">
        <v>60.43</v>
      </c>
      <c r="F85" s="50">
        <v>16.75</v>
      </c>
      <c r="G85" s="49">
        <v>27</v>
      </c>
      <c r="H85" s="186">
        <v>820740</v>
      </c>
      <c r="I85" s="186">
        <v>24</v>
      </c>
      <c r="M85" s="55">
        <v>41103</v>
      </c>
      <c r="N85" s="43">
        <v>0.3430555555555555</v>
      </c>
      <c r="O85" s="50">
        <v>21.68</v>
      </c>
      <c r="P85" s="50">
        <v>19.12</v>
      </c>
      <c r="Q85" s="49">
        <v>463687</v>
      </c>
    </row>
    <row r="86" spans="2:17">
      <c r="B86" s="207">
        <v>42243</v>
      </c>
      <c r="C86" s="43">
        <v>0.3263888888888889</v>
      </c>
      <c r="D86" s="50">
        <v>17.05</v>
      </c>
      <c r="E86" s="50">
        <v>60.43</v>
      </c>
      <c r="F86" s="50">
        <v>15.7</v>
      </c>
      <c r="G86" s="49">
        <v>27</v>
      </c>
      <c r="H86" s="186">
        <v>820740</v>
      </c>
      <c r="I86" s="186">
        <v>24</v>
      </c>
      <c r="M86" s="55">
        <v>41104</v>
      </c>
      <c r="N86" s="43">
        <v>0.35416666666666669</v>
      </c>
      <c r="O86" s="50">
        <v>166.92</v>
      </c>
      <c r="P86" s="50">
        <v>38.1</v>
      </c>
      <c r="Q86" s="49">
        <v>458106</v>
      </c>
    </row>
    <row r="87" spans="2:17">
      <c r="B87" s="207">
        <v>42244</v>
      </c>
      <c r="C87" s="43">
        <v>0.3347222222222222</v>
      </c>
      <c r="D87" s="50">
        <v>12.87</v>
      </c>
      <c r="E87" s="50">
        <v>60.43</v>
      </c>
      <c r="F87" s="50">
        <v>15.17</v>
      </c>
      <c r="G87" s="49">
        <v>27</v>
      </c>
      <c r="H87" s="186">
        <v>816708</v>
      </c>
      <c r="I87" s="186">
        <v>24</v>
      </c>
      <c r="M87" s="55">
        <v>41106</v>
      </c>
      <c r="N87" s="43">
        <v>0.35000000000000003</v>
      </c>
      <c r="O87" s="50">
        <v>138.47999999999999</v>
      </c>
      <c r="P87" s="50">
        <v>27.99</v>
      </c>
      <c r="Q87" s="49">
        <v>441539</v>
      </c>
    </row>
    <row r="88" spans="2:17">
      <c r="B88" s="207">
        <v>42245</v>
      </c>
      <c r="C88" s="43">
        <v>0.34027777777777773</v>
      </c>
      <c r="D88" s="50">
        <v>11.92</v>
      </c>
      <c r="E88" s="50">
        <v>60.43</v>
      </c>
      <c r="F88" s="50">
        <v>14.48</v>
      </c>
      <c r="G88" s="49">
        <v>27</v>
      </c>
      <c r="H88" s="186">
        <v>816654</v>
      </c>
      <c r="I88" s="186">
        <v>24</v>
      </c>
      <c r="M88" s="55">
        <v>41107</v>
      </c>
      <c r="N88" s="43">
        <v>0.3430555555555555</v>
      </c>
      <c r="O88" s="50">
        <v>114.79</v>
      </c>
      <c r="P88" s="50">
        <v>21.87</v>
      </c>
      <c r="Q88" s="49">
        <v>428673</v>
      </c>
    </row>
    <row r="89" spans="2:17">
      <c r="B89" s="207">
        <v>42247</v>
      </c>
      <c r="C89" s="43">
        <v>0.33611111111111108</v>
      </c>
      <c r="D89" s="50">
        <v>13.4</v>
      </c>
      <c r="E89" s="50">
        <v>50.43</v>
      </c>
      <c r="F89" s="50">
        <v>12.79</v>
      </c>
      <c r="G89" s="49">
        <v>27</v>
      </c>
      <c r="H89" s="186">
        <v>816492</v>
      </c>
      <c r="I89" s="186">
        <v>24</v>
      </c>
      <c r="M89" s="55">
        <v>41108</v>
      </c>
      <c r="N89" s="43">
        <v>0.34861111111111115</v>
      </c>
      <c r="O89" s="50">
        <v>79.95</v>
      </c>
      <c r="P89" s="50">
        <v>17.36</v>
      </c>
      <c r="Q89" s="49">
        <v>421928</v>
      </c>
    </row>
    <row r="90" spans="2:17">
      <c r="B90" s="207"/>
      <c r="C90" s="43"/>
      <c r="D90" s="50"/>
      <c r="E90" s="50"/>
      <c r="F90" s="50"/>
      <c r="G90" s="49"/>
      <c r="H90" s="186">
        <f>H67-H89</f>
        <v>19560</v>
      </c>
      <c r="I90" s="354">
        <f>H90/24</f>
        <v>815</v>
      </c>
      <c r="J90" s="42" t="s">
        <v>654</v>
      </c>
      <c r="M90" s="207"/>
      <c r="N90" s="43"/>
      <c r="O90" s="50"/>
      <c r="P90" s="50"/>
      <c r="Q90" s="49"/>
    </row>
    <row r="91" spans="2:17">
      <c r="M91" s="55">
        <v>41109</v>
      </c>
      <c r="N91" s="43">
        <v>0.34722222222222227</v>
      </c>
      <c r="O91" s="50">
        <v>330.44</v>
      </c>
      <c r="P91" s="50">
        <v>10.81</v>
      </c>
      <c r="Q91" s="49">
        <v>416663</v>
      </c>
    </row>
    <row r="92" spans="2:17">
      <c r="B92" s="207">
        <v>42248</v>
      </c>
      <c r="C92" s="43">
        <v>0.33124999999999999</v>
      </c>
      <c r="D92" s="50">
        <v>11.69</v>
      </c>
      <c r="E92" s="50">
        <v>50.43</v>
      </c>
      <c r="F92" s="50">
        <v>11.04</v>
      </c>
      <c r="G92" s="49">
        <v>27</v>
      </c>
      <c r="H92" s="186">
        <v>815460</v>
      </c>
      <c r="I92" s="186">
        <v>24</v>
      </c>
      <c r="J92" s="186"/>
      <c r="K92" s="186"/>
      <c r="M92" s="55">
        <v>41111</v>
      </c>
      <c r="N92" s="43">
        <v>0.33124999999999999</v>
      </c>
      <c r="O92" s="50">
        <v>262.62</v>
      </c>
      <c r="P92" s="50">
        <v>28.11</v>
      </c>
      <c r="Q92" s="49">
        <v>403781</v>
      </c>
    </row>
    <row r="93" spans="2:17">
      <c r="B93" s="207">
        <v>42249</v>
      </c>
      <c r="C93" s="43">
        <v>0.34861111111111115</v>
      </c>
      <c r="D93" s="50">
        <v>9.69</v>
      </c>
      <c r="E93" s="50">
        <v>50.43</v>
      </c>
      <c r="F93" s="50">
        <v>10.55</v>
      </c>
      <c r="G93" s="49">
        <v>27</v>
      </c>
      <c r="H93" s="186">
        <v>814884</v>
      </c>
      <c r="I93" s="186">
        <v>24</v>
      </c>
      <c r="J93" s="186"/>
      <c r="K93" s="186"/>
      <c r="M93" s="55">
        <v>41113</v>
      </c>
      <c r="N93" s="43">
        <v>0.32777777777777778</v>
      </c>
      <c r="O93" s="50">
        <v>229.9</v>
      </c>
      <c r="P93" s="50">
        <v>20.309999999999999</v>
      </c>
      <c r="Q93" s="49">
        <v>395951</v>
      </c>
    </row>
    <row r="94" spans="2:17">
      <c r="B94" s="207">
        <v>42250</v>
      </c>
      <c r="C94" s="43">
        <v>0.33055555555555555</v>
      </c>
      <c r="D94" s="50">
        <v>8.92</v>
      </c>
      <c r="E94" s="50">
        <v>50.43</v>
      </c>
      <c r="F94" s="50">
        <v>9.5500000000000007</v>
      </c>
      <c r="G94" s="49">
        <v>27</v>
      </c>
      <c r="H94" s="186">
        <v>814212</v>
      </c>
      <c r="I94" s="186">
        <v>24</v>
      </c>
      <c r="J94" s="186"/>
      <c r="K94" s="186"/>
      <c r="M94" s="55">
        <v>41114</v>
      </c>
      <c r="N94" s="43">
        <v>0.3298611111111111</v>
      </c>
      <c r="O94" s="50">
        <v>195.66</v>
      </c>
      <c r="P94" s="50">
        <v>16.399999999999999</v>
      </c>
      <c r="Q94" s="49">
        <v>383925</v>
      </c>
    </row>
    <row r="95" spans="2:17">
      <c r="B95" s="207">
        <v>42251</v>
      </c>
      <c r="C95" s="43">
        <v>0.33333333333333331</v>
      </c>
      <c r="D95" s="50">
        <v>18.190000000000001</v>
      </c>
      <c r="E95" s="50">
        <v>30.43</v>
      </c>
      <c r="F95" s="50">
        <v>18.78</v>
      </c>
      <c r="G95" s="49">
        <v>27</v>
      </c>
      <c r="H95" s="186">
        <v>814020</v>
      </c>
      <c r="I95" s="186">
        <v>24</v>
      </c>
      <c r="J95" s="186"/>
      <c r="K95" s="186"/>
      <c r="M95" s="55">
        <v>41115</v>
      </c>
      <c r="N95" s="43">
        <v>0.34652777777777777</v>
      </c>
      <c r="O95" s="50">
        <v>632.27</v>
      </c>
      <c r="P95" s="50">
        <v>11.57</v>
      </c>
      <c r="Q95" s="49">
        <v>378451</v>
      </c>
    </row>
    <row r="96" spans="2:17">
      <c r="B96" s="207">
        <v>42252</v>
      </c>
      <c r="C96" s="43">
        <v>0.3354166666666667</v>
      </c>
      <c r="D96" s="50">
        <v>12.92</v>
      </c>
      <c r="E96" s="50">
        <v>30.43</v>
      </c>
      <c r="F96" s="50">
        <v>17.98</v>
      </c>
      <c r="G96" s="49">
        <v>27</v>
      </c>
      <c r="H96" s="186">
        <v>786420</v>
      </c>
      <c r="I96" s="186">
        <v>24</v>
      </c>
      <c r="J96" s="186"/>
      <c r="K96" s="186"/>
      <c r="M96" s="55">
        <v>41117</v>
      </c>
      <c r="N96" s="43">
        <v>0.34930555555555554</v>
      </c>
      <c r="O96" s="50">
        <v>514.85</v>
      </c>
      <c r="P96" s="50">
        <v>50.07</v>
      </c>
      <c r="Q96" s="49">
        <v>358671</v>
      </c>
    </row>
    <row r="97" spans="2:17">
      <c r="B97" s="207">
        <v>42254</v>
      </c>
      <c r="C97" s="43">
        <v>0.33333333333333331</v>
      </c>
      <c r="D97" s="50">
        <v>12.17</v>
      </c>
      <c r="E97" s="50">
        <v>30.43</v>
      </c>
      <c r="F97" s="50">
        <v>16.16</v>
      </c>
      <c r="G97" s="49">
        <v>27</v>
      </c>
      <c r="H97" s="186">
        <v>785964</v>
      </c>
      <c r="I97" s="186">
        <v>24</v>
      </c>
      <c r="J97" s="186"/>
      <c r="K97" s="186"/>
      <c r="M97" s="55">
        <v>41118</v>
      </c>
      <c r="N97" s="43">
        <v>0.3354166666666667</v>
      </c>
      <c r="O97" s="50">
        <v>496.64</v>
      </c>
      <c r="P97" s="50">
        <v>45.26</v>
      </c>
      <c r="Q97" s="49">
        <v>352619</v>
      </c>
    </row>
    <row r="98" spans="2:17">
      <c r="B98" s="207">
        <v>42255</v>
      </c>
      <c r="C98" s="43">
        <v>0.34027777777777773</v>
      </c>
      <c r="D98" s="50">
        <v>10.45</v>
      </c>
      <c r="E98" s="50">
        <v>30.43</v>
      </c>
      <c r="F98" s="50">
        <v>15.54</v>
      </c>
      <c r="G98" s="49">
        <v>27</v>
      </c>
      <c r="H98" s="186">
        <v>784764</v>
      </c>
      <c r="I98" s="186">
        <v>24</v>
      </c>
      <c r="J98" s="186"/>
      <c r="K98" s="186"/>
      <c r="M98" s="55">
        <v>41120</v>
      </c>
      <c r="N98" s="43">
        <v>0.33749999999999997</v>
      </c>
      <c r="O98" s="50">
        <v>471.7</v>
      </c>
      <c r="P98" s="50">
        <v>30.38</v>
      </c>
      <c r="Q98" s="49">
        <v>337975</v>
      </c>
    </row>
    <row r="99" spans="2:17">
      <c r="B99" s="207">
        <v>42256</v>
      </c>
      <c r="C99" s="43">
        <v>0.32916666666666666</v>
      </c>
      <c r="D99" s="50">
        <v>9.85</v>
      </c>
      <c r="E99" s="50">
        <v>30.43</v>
      </c>
      <c r="F99" s="50">
        <v>15.28</v>
      </c>
      <c r="G99" s="49">
        <v>27</v>
      </c>
      <c r="H99" s="186">
        <v>780996</v>
      </c>
      <c r="I99" s="186">
        <v>24</v>
      </c>
      <c r="J99" s="186"/>
      <c r="K99" s="186"/>
      <c r="M99" s="55">
        <v>41121</v>
      </c>
      <c r="N99" s="43">
        <v>0.35069444444444442</v>
      </c>
      <c r="O99" s="50">
        <v>452.4</v>
      </c>
      <c r="P99" s="50">
        <v>20.97</v>
      </c>
      <c r="Q99" s="49">
        <v>332977</v>
      </c>
    </row>
    <row r="100" spans="2:17">
      <c r="B100" s="207">
        <v>42257</v>
      </c>
      <c r="C100" s="43">
        <v>0.34722222222222227</v>
      </c>
      <c r="D100" s="50">
        <v>9.67</v>
      </c>
      <c r="E100" s="50">
        <v>30.43</v>
      </c>
      <c r="F100" s="50">
        <v>13.84</v>
      </c>
      <c r="G100" s="49">
        <v>27</v>
      </c>
      <c r="H100" s="186">
        <v>764196</v>
      </c>
      <c r="I100" s="186">
        <v>24</v>
      </c>
      <c r="J100" s="186"/>
      <c r="K100" s="186"/>
    </row>
    <row r="101" spans="2:17">
      <c r="B101" s="207">
        <v>42258</v>
      </c>
      <c r="C101" s="43">
        <v>0.3347222222222222</v>
      </c>
      <c r="D101" s="50">
        <v>9.1199999999999992</v>
      </c>
      <c r="E101" s="50">
        <v>30.43</v>
      </c>
      <c r="F101" s="50">
        <v>12.91</v>
      </c>
      <c r="G101" s="49">
        <v>27</v>
      </c>
      <c r="H101" s="186">
        <v>752844</v>
      </c>
      <c r="I101" s="186">
        <v>24</v>
      </c>
      <c r="J101" s="186"/>
      <c r="K101" s="186"/>
      <c r="M101" s="55">
        <v>41122</v>
      </c>
      <c r="N101" s="43">
        <v>0.34375</v>
      </c>
      <c r="O101" s="50">
        <v>436.02</v>
      </c>
      <c r="P101" s="50">
        <v>15.9</v>
      </c>
      <c r="Q101" s="49">
        <v>326937</v>
      </c>
    </row>
    <row r="102" spans="2:17">
      <c r="B102" s="207">
        <v>42259</v>
      </c>
      <c r="C102" s="43">
        <v>0.33402777777777781</v>
      </c>
      <c r="D102" s="50">
        <v>15.88</v>
      </c>
      <c r="E102" s="50">
        <v>20.43</v>
      </c>
      <c r="F102" s="50">
        <v>10.94</v>
      </c>
      <c r="G102" s="49">
        <v>27</v>
      </c>
      <c r="H102" s="186">
        <v>731196</v>
      </c>
      <c r="I102" s="186">
        <v>24</v>
      </c>
      <c r="J102" s="186"/>
      <c r="K102" s="186"/>
      <c r="M102" s="55">
        <v>41123</v>
      </c>
      <c r="N102" s="43">
        <v>0.33958333333333335</v>
      </c>
      <c r="O102" s="50">
        <v>364.05</v>
      </c>
      <c r="P102" s="50">
        <v>58.4</v>
      </c>
      <c r="Q102" s="49">
        <v>320787</v>
      </c>
    </row>
    <row r="103" spans="2:17">
      <c r="B103" s="207">
        <v>42261</v>
      </c>
      <c r="C103" s="43">
        <v>0.34027777777777773</v>
      </c>
      <c r="D103" s="50">
        <v>10.19</v>
      </c>
      <c r="E103" s="50">
        <v>10.43</v>
      </c>
      <c r="F103" s="50">
        <v>18.13</v>
      </c>
      <c r="G103" s="49">
        <v>27</v>
      </c>
      <c r="H103" s="186">
        <v>730764</v>
      </c>
      <c r="I103" s="186">
        <v>24</v>
      </c>
      <c r="J103" s="186"/>
      <c r="K103" s="186"/>
      <c r="M103" s="55">
        <v>41124</v>
      </c>
      <c r="N103" s="43">
        <v>0.32708333333333334</v>
      </c>
      <c r="O103" s="50">
        <v>341.15</v>
      </c>
      <c r="P103" s="50">
        <v>53.94</v>
      </c>
      <c r="Q103" s="49">
        <v>314638</v>
      </c>
    </row>
    <row r="104" spans="2:17">
      <c r="B104" s="207">
        <v>42262</v>
      </c>
      <c r="C104" s="43">
        <v>0.33680555555555558</v>
      </c>
      <c r="D104" s="50">
        <v>10.18</v>
      </c>
      <c r="E104" s="50">
        <v>10.43</v>
      </c>
      <c r="F104" s="50">
        <v>15.51</v>
      </c>
      <c r="G104" s="49">
        <v>27</v>
      </c>
      <c r="H104" s="186">
        <v>712500</v>
      </c>
      <c r="I104" s="186">
        <v>24</v>
      </c>
      <c r="J104" s="186"/>
      <c r="K104" s="186"/>
      <c r="M104" s="55">
        <v>41125</v>
      </c>
      <c r="N104" s="43">
        <v>0.46597222222222223</v>
      </c>
      <c r="O104" s="50">
        <v>323.32</v>
      </c>
      <c r="P104" s="50">
        <v>48.77</v>
      </c>
      <c r="Q104" s="49">
        <v>308020</v>
      </c>
    </row>
    <row r="105" spans="2:17">
      <c r="B105" s="207">
        <v>42263</v>
      </c>
      <c r="C105" s="43">
        <v>0.33124999999999999</v>
      </c>
      <c r="D105" s="50">
        <v>7.72</v>
      </c>
      <c r="E105" s="50">
        <v>10.43</v>
      </c>
      <c r="F105" s="50">
        <v>15.29</v>
      </c>
      <c r="G105" s="49">
        <v>27</v>
      </c>
      <c r="H105" s="186">
        <v>678204</v>
      </c>
      <c r="I105" s="186">
        <v>24</v>
      </c>
      <c r="J105" s="186"/>
      <c r="M105" s="55">
        <v>41127</v>
      </c>
      <c r="N105" s="43">
        <v>0.34583333333333338</v>
      </c>
      <c r="O105" s="50">
        <v>298.64</v>
      </c>
      <c r="P105" s="50">
        <v>38.22</v>
      </c>
      <c r="Q105" s="49">
        <v>301855</v>
      </c>
    </row>
    <row r="106" spans="2:17">
      <c r="B106" s="207">
        <v>42264</v>
      </c>
      <c r="C106" s="43">
        <v>0.33124999999999999</v>
      </c>
      <c r="D106" s="50">
        <v>16.09</v>
      </c>
      <c r="E106" s="50">
        <v>50.43</v>
      </c>
      <c r="F106" s="50">
        <v>13.52</v>
      </c>
      <c r="G106" s="49">
        <v>27</v>
      </c>
      <c r="H106" s="186">
        <v>666444</v>
      </c>
      <c r="I106" s="186">
        <v>24</v>
      </c>
      <c r="J106" s="186">
        <v>173000</v>
      </c>
      <c r="K106" s="42" t="s">
        <v>647</v>
      </c>
      <c r="M106" s="55">
        <v>41129</v>
      </c>
      <c r="N106" s="43">
        <v>0.34861111111111115</v>
      </c>
      <c r="O106" s="50">
        <v>269.64</v>
      </c>
      <c r="P106" s="50">
        <v>26.16</v>
      </c>
      <c r="Q106" s="49" t="s">
        <v>240</v>
      </c>
    </row>
    <row r="107" spans="2:17">
      <c r="B107" s="207">
        <v>42265</v>
      </c>
      <c r="C107" s="43">
        <v>0.34375</v>
      </c>
      <c r="D107" s="50">
        <v>13.22</v>
      </c>
      <c r="E107" s="50">
        <v>50.43</v>
      </c>
      <c r="F107" s="50">
        <v>13.46</v>
      </c>
      <c r="G107" s="49">
        <v>27</v>
      </c>
      <c r="H107" s="186">
        <v>588972</v>
      </c>
      <c r="I107" s="186">
        <v>24</v>
      </c>
      <c r="M107" s="55">
        <v>41130</v>
      </c>
      <c r="N107" s="43">
        <v>0.35694444444444445</v>
      </c>
      <c r="O107" s="50">
        <v>256.06</v>
      </c>
      <c r="P107" s="50">
        <v>20.66</v>
      </c>
      <c r="Q107" s="49">
        <v>280518</v>
      </c>
    </row>
    <row r="108" spans="2:17">
      <c r="B108" s="207">
        <v>42266</v>
      </c>
      <c r="C108" s="43">
        <v>0.33333333333333331</v>
      </c>
      <c r="D108" s="50">
        <v>12.27</v>
      </c>
      <c r="E108" s="50">
        <v>50.43</v>
      </c>
      <c r="F108" s="50">
        <v>12.73</v>
      </c>
      <c r="G108" s="49">
        <v>27</v>
      </c>
      <c r="H108" s="186">
        <v>574356</v>
      </c>
      <c r="I108" s="186">
        <v>24</v>
      </c>
      <c r="M108" s="55">
        <v>41131</v>
      </c>
      <c r="N108" s="43">
        <v>0.37847222222222227</v>
      </c>
      <c r="O108" s="50">
        <v>230</v>
      </c>
      <c r="P108" s="50">
        <v>14.72</v>
      </c>
      <c r="Q108" s="49">
        <v>271234</v>
      </c>
    </row>
    <row r="109" spans="2:17">
      <c r="B109" s="207">
        <v>42268</v>
      </c>
      <c r="C109" s="43">
        <v>0.3347222222222222</v>
      </c>
      <c r="D109" s="50">
        <v>9.7100000000000009</v>
      </c>
      <c r="E109" s="50">
        <v>50.43</v>
      </c>
      <c r="F109" s="50">
        <v>10.23</v>
      </c>
      <c r="G109" s="49">
        <v>27</v>
      </c>
      <c r="H109" s="186">
        <v>574116</v>
      </c>
      <c r="I109" s="186">
        <v>24</v>
      </c>
      <c r="M109" s="55">
        <v>41132</v>
      </c>
      <c r="N109" s="43">
        <v>0.33194444444444443</v>
      </c>
      <c r="O109" s="50">
        <v>154.66999999999999</v>
      </c>
      <c r="P109" s="50">
        <v>57.62</v>
      </c>
      <c r="Q109" s="49">
        <v>263826</v>
      </c>
    </row>
    <row r="110" spans="2:17">
      <c r="B110" s="207">
        <v>42269</v>
      </c>
      <c r="C110" s="43">
        <v>0.3215277777777778</v>
      </c>
      <c r="D110" s="50">
        <v>16.45</v>
      </c>
      <c r="E110" s="50">
        <v>40.43</v>
      </c>
      <c r="F110" s="50">
        <v>8.4700000000000006</v>
      </c>
      <c r="G110" s="49">
        <v>27</v>
      </c>
      <c r="H110" s="186">
        <v>547716</v>
      </c>
      <c r="I110" s="186">
        <v>24</v>
      </c>
      <c r="M110" s="55">
        <v>41134</v>
      </c>
      <c r="N110" s="43">
        <v>0.35416666666666669</v>
      </c>
      <c r="O110" s="50">
        <v>129.43</v>
      </c>
      <c r="P110" s="50">
        <v>44.31</v>
      </c>
      <c r="Q110" s="49">
        <v>248316</v>
      </c>
    </row>
    <row r="111" spans="2:17">
      <c r="B111" s="207">
        <v>42270</v>
      </c>
      <c r="C111" s="43">
        <v>0.34236111111111112</v>
      </c>
      <c r="D111" s="50">
        <v>15.13</v>
      </c>
      <c r="E111" s="50">
        <v>30.43</v>
      </c>
      <c r="F111" s="50">
        <v>17.71</v>
      </c>
      <c r="G111" s="49">
        <v>27</v>
      </c>
      <c r="H111" s="186">
        <v>519300</v>
      </c>
      <c r="I111" s="186">
        <v>24</v>
      </c>
      <c r="J111" s="186">
        <f>H92-H111</f>
        <v>296160</v>
      </c>
      <c r="K111" s="355">
        <f>J111/24</f>
        <v>12340</v>
      </c>
      <c r="M111" s="55">
        <v>41135</v>
      </c>
      <c r="N111" s="43">
        <v>0.3430555555555555</v>
      </c>
      <c r="O111" s="50">
        <v>100.74</v>
      </c>
      <c r="P111" s="50">
        <v>38.85</v>
      </c>
      <c r="Q111" s="49">
        <v>242957</v>
      </c>
    </row>
    <row r="112" spans="2:17">
      <c r="B112" s="207">
        <v>42275</v>
      </c>
      <c r="C112" s="43">
        <v>0.4069444444444445</v>
      </c>
      <c r="D112" s="50">
        <v>10.199999999999999</v>
      </c>
      <c r="E112" s="50">
        <v>30.43</v>
      </c>
      <c r="F112" s="50">
        <v>10.23</v>
      </c>
      <c r="G112" s="49">
        <v>27</v>
      </c>
      <c r="H112" s="186">
        <v>1389940</v>
      </c>
      <c r="I112" s="186">
        <v>24</v>
      </c>
      <c r="J112" s="186">
        <v>1519300</v>
      </c>
      <c r="M112" s="55">
        <v>41136</v>
      </c>
      <c r="N112" s="43">
        <v>0.33958333333333335</v>
      </c>
      <c r="O112" s="50">
        <v>75.48</v>
      </c>
      <c r="P112" s="50">
        <v>29.47</v>
      </c>
      <c r="Q112" s="49">
        <v>229277</v>
      </c>
    </row>
    <row r="113" spans="2:17">
      <c r="B113" s="207">
        <v>42276</v>
      </c>
      <c r="C113" s="43">
        <v>0.34583333333333338</v>
      </c>
      <c r="D113" s="50">
        <v>17.96</v>
      </c>
      <c r="E113" s="50">
        <v>10.43</v>
      </c>
      <c r="F113" s="50">
        <v>18.100000000000001</v>
      </c>
      <c r="G113" s="49">
        <v>27</v>
      </c>
      <c r="H113" s="186">
        <v>1328280</v>
      </c>
      <c r="I113" s="186">
        <v>24</v>
      </c>
      <c r="M113" s="55">
        <v>41137</v>
      </c>
      <c r="N113" s="43">
        <v>0.3444444444444445</v>
      </c>
      <c r="O113" s="50">
        <v>521.91</v>
      </c>
      <c r="P113" s="50">
        <v>23.65</v>
      </c>
      <c r="Q113" s="49">
        <v>215700</v>
      </c>
    </row>
    <row r="114" spans="2:17">
      <c r="H114" s="186"/>
      <c r="J114" s="186">
        <f>J112-H113</f>
        <v>191020</v>
      </c>
      <c r="K114" s="355">
        <f>J114/24</f>
        <v>7959.166666666667</v>
      </c>
      <c r="M114" s="55">
        <v>41138</v>
      </c>
      <c r="N114" s="43">
        <v>0.35000000000000003</v>
      </c>
      <c r="O114" s="50">
        <v>490.32</v>
      </c>
      <c r="P114" s="50">
        <v>21.1</v>
      </c>
      <c r="Q114" s="49">
        <v>197239</v>
      </c>
    </row>
    <row r="115" spans="2:17">
      <c r="M115" s="55">
        <v>41139</v>
      </c>
      <c r="N115" s="43">
        <v>0.38194444444444442</v>
      </c>
      <c r="O115" s="50">
        <v>465.58</v>
      </c>
      <c r="P115" s="50">
        <v>15.48</v>
      </c>
      <c r="Q115" s="49">
        <v>185981</v>
      </c>
    </row>
    <row r="116" spans="2:17">
      <c r="K116" s="355">
        <f>I90+K111+K114</f>
        <v>21114.166666666668</v>
      </c>
      <c r="M116" s="55">
        <v>41139</v>
      </c>
      <c r="N116" s="43">
        <v>0.3840277777777778</v>
      </c>
      <c r="O116" s="50">
        <v>415.55</v>
      </c>
      <c r="P116" s="50">
        <v>65.48</v>
      </c>
      <c r="Q116" s="49">
        <v>185981</v>
      </c>
    </row>
    <row r="117" spans="2:17">
      <c r="M117" s="55">
        <v>41142</v>
      </c>
      <c r="N117" s="43">
        <v>0.33333333333333331</v>
      </c>
      <c r="O117" s="50">
        <v>385.9</v>
      </c>
      <c r="P117" s="50">
        <v>45.09</v>
      </c>
      <c r="Q117" s="49">
        <v>164370</v>
      </c>
    </row>
    <row r="118" spans="2:17">
      <c r="M118" s="55">
        <v>41143</v>
      </c>
      <c r="N118" s="43">
        <v>0.35416666666666669</v>
      </c>
      <c r="O118" s="50">
        <v>351.83</v>
      </c>
      <c r="P118" s="50">
        <v>39.07</v>
      </c>
      <c r="Q118" s="49">
        <v>150540</v>
      </c>
    </row>
    <row r="119" spans="2:17">
      <c r="B119" s="207">
        <v>42282</v>
      </c>
      <c r="C119" s="43">
        <v>0.33194444444444443</v>
      </c>
      <c r="D119" s="50">
        <v>12.32</v>
      </c>
      <c r="E119" s="50">
        <v>10.43</v>
      </c>
      <c r="F119" s="50">
        <v>12.29</v>
      </c>
      <c r="G119" s="49">
        <v>27</v>
      </c>
      <c r="H119" s="186">
        <v>1212630</v>
      </c>
      <c r="I119" s="186">
        <v>24</v>
      </c>
      <c r="M119" s="55">
        <v>41144</v>
      </c>
      <c r="N119" s="43">
        <v>0.35000000000000003</v>
      </c>
      <c r="O119" s="50">
        <v>324.76</v>
      </c>
      <c r="P119" s="50">
        <v>33.950000000000003</v>
      </c>
      <c r="Q119" s="49">
        <v>143303</v>
      </c>
    </row>
    <row r="120" spans="2:17">
      <c r="B120" s="207">
        <v>42283</v>
      </c>
      <c r="C120" s="43">
        <v>0.33749999999999997</v>
      </c>
      <c r="D120" s="50">
        <v>11.4</v>
      </c>
      <c r="E120" s="50">
        <v>10.43</v>
      </c>
      <c r="F120" s="50">
        <v>12.03</v>
      </c>
      <c r="G120" s="49">
        <v>27</v>
      </c>
      <c r="H120" s="186">
        <v>1210370</v>
      </c>
      <c r="I120" s="186">
        <v>24</v>
      </c>
      <c r="M120" s="55">
        <v>41145</v>
      </c>
      <c r="N120" s="43">
        <v>0.36458333333333331</v>
      </c>
      <c r="O120" s="50">
        <v>296.19</v>
      </c>
      <c r="P120" s="50">
        <v>21.22</v>
      </c>
      <c r="Q120" s="49">
        <v>143303</v>
      </c>
    </row>
    <row r="121" spans="2:17">
      <c r="B121" s="207">
        <v>42284</v>
      </c>
      <c r="C121" s="43">
        <v>0.3354166666666667</v>
      </c>
      <c r="D121" s="50">
        <v>9.65</v>
      </c>
      <c r="E121" s="50">
        <v>10.43</v>
      </c>
      <c r="F121" s="50">
        <v>11.14</v>
      </c>
      <c r="G121" s="49">
        <v>27</v>
      </c>
      <c r="H121" s="186">
        <v>1204250</v>
      </c>
      <c r="I121" s="186">
        <v>24</v>
      </c>
      <c r="M121" s="55">
        <v>41146</v>
      </c>
      <c r="N121" s="43">
        <v>0.3298611111111111</v>
      </c>
      <c r="O121" s="50">
        <v>216.37</v>
      </c>
      <c r="P121" s="50">
        <v>77.099999999999994</v>
      </c>
      <c r="Q121" s="49">
        <v>129891</v>
      </c>
    </row>
    <row r="122" spans="2:17">
      <c r="B122" s="207">
        <v>42285</v>
      </c>
      <c r="C122" s="43">
        <v>0.32777777777777778</v>
      </c>
      <c r="D122" s="50">
        <v>15.62</v>
      </c>
      <c r="E122" s="50">
        <v>0.43</v>
      </c>
      <c r="F122" s="50">
        <v>9.18</v>
      </c>
      <c r="G122" s="49">
        <v>27</v>
      </c>
      <c r="H122" s="186">
        <v>1202930</v>
      </c>
      <c r="I122" s="186">
        <v>24</v>
      </c>
      <c r="J122" s="186">
        <v>165000</v>
      </c>
      <c r="K122" s="42" t="s">
        <v>647</v>
      </c>
      <c r="M122" s="55">
        <v>41148</v>
      </c>
      <c r="N122" s="43">
        <v>0.3298611111111111</v>
      </c>
      <c r="O122" s="50">
        <v>192.53</v>
      </c>
      <c r="P122" s="50">
        <v>65.98</v>
      </c>
      <c r="Q122" s="49">
        <v>116205</v>
      </c>
    </row>
    <row r="123" spans="2:17">
      <c r="B123" s="207">
        <v>42286</v>
      </c>
      <c r="C123" s="43">
        <v>0.3347222222222222</v>
      </c>
      <c r="D123" s="50">
        <v>13.88</v>
      </c>
      <c r="E123" s="50">
        <v>50.43</v>
      </c>
      <c r="F123" s="50">
        <v>7.35</v>
      </c>
      <c r="G123" s="49">
        <v>27</v>
      </c>
      <c r="H123" s="186">
        <v>1200530</v>
      </c>
      <c r="I123" s="186">
        <v>24</v>
      </c>
      <c r="M123" s="55">
        <v>41149</v>
      </c>
      <c r="N123" s="43">
        <v>0.35138888888888892</v>
      </c>
      <c r="O123" s="50">
        <v>168.77</v>
      </c>
      <c r="P123" s="50">
        <v>57.94</v>
      </c>
      <c r="Q123" s="49">
        <v>98169</v>
      </c>
    </row>
    <row r="124" spans="2:17">
      <c r="B124" s="207">
        <v>42287</v>
      </c>
      <c r="C124" s="43">
        <v>0.33611111111111108</v>
      </c>
      <c r="D124" s="50">
        <v>13.76</v>
      </c>
      <c r="E124" s="50">
        <v>40</v>
      </c>
      <c r="F124" s="50">
        <v>16.7</v>
      </c>
      <c r="G124" s="49">
        <v>27</v>
      </c>
      <c r="H124" s="186">
        <v>1179890</v>
      </c>
      <c r="I124" s="186">
        <v>24</v>
      </c>
      <c r="M124" s="55">
        <v>41150</v>
      </c>
      <c r="N124" s="43">
        <v>0.35555555555555557</v>
      </c>
      <c r="O124" s="50">
        <v>151.02000000000001</v>
      </c>
      <c r="P124" s="50">
        <v>54.36</v>
      </c>
      <c r="Q124" s="49">
        <v>86321</v>
      </c>
    </row>
    <row r="125" spans="2:17">
      <c r="B125" s="207">
        <v>42290</v>
      </c>
      <c r="C125" s="43">
        <v>0.34097222222222223</v>
      </c>
      <c r="D125" s="50">
        <v>12.22</v>
      </c>
      <c r="E125" s="50">
        <v>40</v>
      </c>
      <c r="F125" s="50">
        <v>13.89</v>
      </c>
      <c r="G125" s="49">
        <v>27</v>
      </c>
      <c r="H125" s="186">
        <v>1173120</v>
      </c>
      <c r="I125" s="186">
        <v>24</v>
      </c>
      <c r="M125" s="55">
        <v>41151</v>
      </c>
      <c r="N125" s="43">
        <v>0.35416666666666669</v>
      </c>
      <c r="O125" s="50">
        <v>313.89</v>
      </c>
      <c r="P125" s="50">
        <v>44.09</v>
      </c>
      <c r="Q125" s="49">
        <v>73207</v>
      </c>
    </row>
    <row r="126" spans="2:17">
      <c r="B126" s="207">
        <v>42291</v>
      </c>
      <c r="C126" s="43">
        <v>0.3298611111111111</v>
      </c>
      <c r="D126" s="50">
        <v>10.98</v>
      </c>
      <c r="E126" s="50">
        <v>40</v>
      </c>
      <c r="F126" s="50">
        <v>13.2</v>
      </c>
      <c r="G126" s="49">
        <v>27</v>
      </c>
      <c r="H126" s="186">
        <v>1081850</v>
      </c>
      <c r="I126" s="186">
        <v>24</v>
      </c>
      <c r="M126" s="55">
        <v>41152</v>
      </c>
      <c r="N126" s="43">
        <v>0.37291666666666662</v>
      </c>
      <c r="O126" s="50">
        <v>574.65</v>
      </c>
      <c r="P126" s="50">
        <v>40.01</v>
      </c>
      <c r="Q126" s="49">
        <v>566355</v>
      </c>
    </row>
    <row r="127" spans="2:17">
      <c r="B127" s="207">
        <v>42292</v>
      </c>
      <c r="C127" s="43">
        <v>0.33888888888888885</v>
      </c>
      <c r="D127" s="50">
        <v>9.76</v>
      </c>
      <c r="E127" s="50">
        <v>40</v>
      </c>
      <c r="F127" s="50">
        <v>12.47</v>
      </c>
      <c r="G127" s="49">
        <v>27</v>
      </c>
      <c r="H127" s="186">
        <v>1026920</v>
      </c>
      <c r="I127" s="186">
        <v>24</v>
      </c>
    </row>
    <row r="128" spans="2:17">
      <c r="B128" s="207">
        <v>42293</v>
      </c>
      <c r="C128" s="43">
        <v>0.32916666666666666</v>
      </c>
      <c r="D128" s="50">
        <v>9.2200000000000006</v>
      </c>
      <c r="E128" s="50">
        <v>40</v>
      </c>
      <c r="F128" s="50">
        <v>10.11</v>
      </c>
      <c r="G128" s="49">
        <v>27</v>
      </c>
      <c r="H128" s="186">
        <v>947884</v>
      </c>
      <c r="I128" s="186">
        <v>24</v>
      </c>
      <c r="M128" s="55">
        <v>41153</v>
      </c>
      <c r="N128" s="43">
        <v>0.34652777777777777</v>
      </c>
      <c r="O128" s="50">
        <v>557.99</v>
      </c>
      <c r="P128" s="50">
        <v>34.18</v>
      </c>
      <c r="Q128" s="49">
        <v>552020</v>
      </c>
    </row>
    <row r="129" spans="2:17">
      <c r="B129" s="207">
        <v>42294</v>
      </c>
      <c r="C129" s="43">
        <v>0.33263888888888887</v>
      </c>
      <c r="D129" s="50">
        <v>7.48</v>
      </c>
      <c r="E129" s="50">
        <v>40</v>
      </c>
      <c r="F129" s="50">
        <v>9.84</v>
      </c>
      <c r="G129" s="49">
        <v>27</v>
      </c>
      <c r="H129" s="186">
        <v>881884</v>
      </c>
      <c r="I129" s="186">
        <v>24</v>
      </c>
      <c r="M129" s="55">
        <v>41155</v>
      </c>
      <c r="N129" s="43">
        <v>0.35833333333333334</v>
      </c>
      <c r="O129" s="50">
        <v>544.82000000000005</v>
      </c>
      <c r="P129" s="50">
        <v>31.02</v>
      </c>
      <c r="Q129" s="49">
        <v>544652</v>
      </c>
    </row>
    <row r="130" spans="2:17">
      <c r="B130" s="207">
        <v>42296</v>
      </c>
      <c r="C130" s="43">
        <v>0.33263888888888887</v>
      </c>
      <c r="D130" s="50">
        <v>13.67</v>
      </c>
      <c r="E130" s="50">
        <v>30</v>
      </c>
      <c r="F130" s="50">
        <v>9.34</v>
      </c>
      <c r="G130" s="49">
        <v>27</v>
      </c>
      <c r="H130" s="186">
        <v>844060</v>
      </c>
      <c r="I130" s="186">
        <v>24</v>
      </c>
      <c r="M130" s="55">
        <v>41156</v>
      </c>
      <c r="N130" s="43">
        <v>0.3430555555555555</v>
      </c>
      <c r="O130" s="50">
        <v>524.11</v>
      </c>
      <c r="P130" s="50">
        <v>22.92</v>
      </c>
      <c r="Q130" s="49">
        <v>537312</v>
      </c>
    </row>
    <row r="131" spans="2:17">
      <c r="B131" s="207">
        <v>42298</v>
      </c>
      <c r="C131" s="43">
        <v>0.3354166666666667</v>
      </c>
      <c r="D131" s="50">
        <v>12.42</v>
      </c>
      <c r="E131" s="50">
        <v>30</v>
      </c>
      <c r="F131" s="50">
        <v>6.82</v>
      </c>
      <c r="G131" s="49">
        <v>27</v>
      </c>
      <c r="H131" s="186">
        <v>739396</v>
      </c>
      <c r="I131" s="186">
        <v>24</v>
      </c>
      <c r="M131" s="55">
        <v>41157</v>
      </c>
      <c r="N131" s="43">
        <v>0.35000000000000003</v>
      </c>
      <c r="O131" s="50">
        <v>504.9</v>
      </c>
      <c r="P131" s="50">
        <v>14.56</v>
      </c>
      <c r="Q131" s="49">
        <v>531646</v>
      </c>
    </row>
    <row r="132" spans="2:17">
      <c r="B132" s="207">
        <v>42299</v>
      </c>
      <c r="C132" s="43">
        <v>0.33263888888888887</v>
      </c>
      <c r="D132" s="50">
        <v>11.69</v>
      </c>
      <c r="E132" s="50">
        <v>20</v>
      </c>
      <c r="F132" s="50">
        <v>15.79</v>
      </c>
      <c r="G132" s="49">
        <v>27</v>
      </c>
      <c r="H132" s="186">
        <v>649948</v>
      </c>
      <c r="I132" s="186">
        <v>24</v>
      </c>
      <c r="M132" s="55">
        <v>41158</v>
      </c>
      <c r="N132" s="43">
        <v>0.38263888888888892</v>
      </c>
      <c r="O132" s="50">
        <v>423.4</v>
      </c>
      <c r="P132" s="50">
        <v>51.74</v>
      </c>
      <c r="Q132" s="49">
        <v>524598</v>
      </c>
    </row>
    <row r="133" spans="2:17">
      <c r="B133" s="207">
        <v>42300</v>
      </c>
      <c r="C133" s="43">
        <v>0.34236111111111112</v>
      </c>
      <c r="D133" s="50">
        <v>16.86</v>
      </c>
      <c r="E133" s="50">
        <v>10</v>
      </c>
      <c r="F133" s="50">
        <v>14.93</v>
      </c>
      <c r="G133" s="49">
        <v>27</v>
      </c>
      <c r="H133" s="186">
        <v>562228</v>
      </c>
      <c r="I133" s="186">
        <v>24</v>
      </c>
      <c r="M133" s="55">
        <v>41159</v>
      </c>
      <c r="N133" s="43">
        <v>0.34861111111111115</v>
      </c>
      <c r="O133" s="50">
        <v>402.02</v>
      </c>
      <c r="P133" s="50">
        <v>45.28</v>
      </c>
      <c r="Q133" s="49">
        <v>518987</v>
      </c>
    </row>
    <row r="134" spans="2:17">
      <c r="B134" s="207">
        <v>42303</v>
      </c>
      <c r="C134" s="43">
        <v>0.32777777777777778</v>
      </c>
      <c r="D134" s="50">
        <v>14.82</v>
      </c>
      <c r="E134" s="50">
        <v>10</v>
      </c>
      <c r="F134" s="50">
        <v>14.93</v>
      </c>
      <c r="G134" s="49">
        <v>27</v>
      </c>
      <c r="H134" s="186">
        <v>1446240</v>
      </c>
      <c r="I134" s="186">
        <v>24</v>
      </c>
      <c r="M134" s="55">
        <v>41160</v>
      </c>
      <c r="N134" s="43">
        <v>0.34652777777777777</v>
      </c>
      <c r="O134" s="50">
        <v>380.95</v>
      </c>
      <c r="P134" s="50">
        <v>38.47</v>
      </c>
      <c r="Q134" s="49"/>
    </row>
    <row r="135" spans="2:17">
      <c r="B135" s="207">
        <v>42304</v>
      </c>
      <c r="C135" s="43">
        <v>0.33958333333333335</v>
      </c>
      <c r="D135" s="50">
        <v>13.43</v>
      </c>
      <c r="E135" s="50">
        <v>10</v>
      </c>
      <c r="F135" s="50">
        <v>14.11</v>
      </c>
      <c r="G135" s="49">
        <v>27</v>
      </c>
      <c r="H135" s="186">
        <v>1432870</v>
      </c>
      <c r="I135" s="186">
        <v>24</v>
      </c>
      <c r="M135" s="55">
        <v>41162</v>
      </c>
      <c r="N135" s="43">
        <v>0.3520833333333333</v>
      </c>
      <c r="O135" s="50">
        <v>352.47</v>
      </c>
      <c r="P135" s="50">
        <v>29.23</v>
      </c>
      <c r="Q135" s="49">
        <v>500072</v>
      </c>
    </row>
    <row r="136" spans="2:17">
      <c r="B136" s="207">
        <v>42305</v>
      </c>
      <c r="C136" s="43">
        <v>0.34027777777777773</v>
      </c>
      <c r="D136" s="50">
        <v>10.8</v>
      </c>
      <c r="E136" s="50">
        <v>10</v>
      </c>
      <c r="F136" s="50">
        <v>13.42</v>
      </c>
      <c r="G136" s="49">
        <v>27</v>
      </c>
      <c r="H136" s="186">
        <v>1334880</v>
      </c>
      <c r="I136" s="186">
        <v>24</v>
      </c>
      <c r="M136" s="55">
        <v>41163</v>
      </c>
      <c r="N136" s="43">
        <v>0.34861111111111115</v>
      </c>
      <c r="O136" s="50">
        <v>324.08999999999997</v>
      </c>
      <c r="P136" s="50">
        <v>25.31</v>
      </c>
      <c r="Q136" s="49">
        <v>488870</v>
      </c>
    </row>
    <row r="137" spans="2:17">
      <c r="B137" s="207">
        <v>42307</v>
      </c>
      <c r="C137" s="43">
        <v>0.33888888888888885</v>
      </c>
      <c r="D137" s="50">
        <v>7.52</v>
      </c>
      <c r="E137" s="50">
        <v>10</v>
      </c>
      <c r="F137" s="50">
        <v>9.32</v>
      </c>
      <c r="G137" s="49">
        <v>27</v>
      </c>
      <c r="H137" s="186">
        <v>1229040</v>
      </c>
      <c r="I137" s="186">
        <v>24</v>
      </c>
      <c r="M137" s="55">
        <v>41164</v>
      </c>
      <c r="N137" s="43">
        <v>0.35138888888888892</v>
      </c>
      <c r="O137" s="50">
        <v>296.57</v>
      </c>
      <c r="P137" s="50">
        <v>20.92</v>
      </c>
      <c r="Q137" s="49">
        <v>474639</v>
      </c>
    </row>
    <row r="138" spans="2:17">
      <c r="M138" s="55">
        <v>41165</v>
      </c>
      <c r="N138" s="43">
        <v>0.34583333333333338</v>
      </c>
      <c r="O138" s="50">
        <v>267.95</v>
      </c>
      <c r="P138" s="50">
        <v>15.1</v>
      </c>
      <c r="Q138" s="49">
        <v>466023</v>
      </c>
    </row>
    <row r="139" spans="2:17">
      <c r="B139" s="207">
        <v>42311</v>
      </c>
      <c r="C139" s="43">
        <v>0.32430555555555557</v>
      </c>
      <c r="D139" s="50">
        <v>6.21</v>
      </c>
      <c r="E139" s="50">
        <v>10</v>
      </c>
      <c r="F139" s="50">
        <v>6.29</v>
      </c>
      <c r="G139" s="49">
        <v>27</v>
      </c>
      <c r="H139" s="186">
        <v>1222050</v>
      </c>
      <c r="I139" s="186">
        <v>24</v>
      </c>
      <c r="M139" s="55">
        <v>41166</v>
      </c>
      <c r="N139" s="43">
        <v>0.34583333333333338</v>
      </c>
      <c r="O139" s="50">
        <v>184.17</v>
      </c>
      <c r="P139" s="50">
        <v>54.43</v>
      </c>
      <c r="Q139" s="49">
        <v>454434</v>
      </c>
    </row>
    <row r="140" spans="2:17">
      <c r="B140" s="207">
        <v>42313</v>
      </c>
      <c r="C140" s="43">
        <v>0.33055555555555555</v>
      </c>
      <c r="D140" s="50">
        <v>4.7699999999999996</v>
      </c>
      <c r="E140" s="50">
        <v>10</v>
      </c>
      <c r="F140" s="50">
        <v>5.0999999999999996</v>
      </c>
      <c r="G140" s="49">
        <v>27</v>
      </c>
      <c r="H140" s="186">
        <v>1201150</v>
      </c>
      <c r="I140" s="186">
        <v>24</v>
      </c>
      <c r="J140" s="186">
        <v>165000</v>
      </c>
      <c r="K140" s="42" t="s">
        <v>647</v>
      </c>
      <c r="M140" s="55">
        <v>41169</v>
      </c>
      <c r="N140" s="43">
        <v>0.3743055555555555</v>
      </c>
      <c r="O140" s="50">
        <v>125.4</v>
      </c>
      <c r="P140" s="50">
        <v>36.200000000000003</v>
      </c>
      <c r="Q140" s="49">
        <v>437825</v>
      </c>
    </row>
    <row r="141" spans="2:17">
      <c r="B141" s="207">
        <v>42315</v>
      </c>
      <c r="C141" s="43">
        <v>0.3298611111111111</v>
      </c>
      <c r="D141" s="50">
        <v>12.76</v>
      </c>
      <c r="E141" s="50">
        <v>40</v>
      </c>
      <c r="F141" s="50">
        <v>14.29</v>
      </c>
      <c r="G141" s="49">
        <v>27</v>
      </c>
      <c r="H141" s="186">
        <v>1170520</v>
      </c>
      <c r="I141" s="186">
        <v>24</v>
      </c>
      <c r="M141" s="55">
        <v>41170</v>
      </c>
      <c r="N141" s="43">
        <v>0.35972222222222222</v>
      </c>
      <c r="O141" s="50">
        <v>567.04</v>
      </c>
      <c r="P141" s="50">
        <v>26.66</v>
      </c>
      <c r="Q141" s="49">
        <v>433820</v>
      </c>
    </row>
    <row r="142" spans="2:17">
      <c r="B142" s="207">
        <v>42317</v>
      </c>
      <c r="C142" s="43">
        <v>0.33888888888888885</v>
      </c>
      <c r="D142" s="50">
        <v>12.74</v>
      </c>
      <c r="E142" s="50">
        <v>40</v>
      </c>
      <c r="F142" s="50">
        <v>13.44</v>
      </c>
      <c r="G142" s="49">
        <v>27</v>
      </c>
      <c r="H142" s="186">
        <v>1170520</v>
      </c>
      <c r="I142" s="186">
        <v>24</v>
      </c>
      <c r="M142" s="55">
        <v>41171</v>
      </c>
      <c r="N142" s="43">
        <v>0.35138888888888892</v>
      </c>
      <c r="O142" s="50">
        <v>528.36</v>
      </c>
      <c r="P142" s="50">
        <v>19.920000000000002</v>
      </c>
      <c r="Q142" s="49">
        <v>425050</v>
      </c>
    </row>
    <row r="143" spans="2:17">
      <c r="B143" s="207">
        <v>42320</v>
      </c>
      <c r="C143" s="43">
        <v>0.3347222222222222</v>
      </c>
      <c r="D143" s="50">
        <v>11.08</v>
      </c>
      <c r="E143" s="50">
        <v>40</v>
      </c>
      <c r="F143" s="50">
        <v>11.11</v>
      </c>
      <c r="G143" s="49">
        <v>27</v>
      </c>
      <c r="H143" s="186">
        <v>1088350</v>
      </c>
      <c r="I143" s="186">
        <v>24</v>
      </c>
      <c r="M143" s="55">
        <v>41172</v>
      </c>
      <c r="N143" s="43">
        <v>0.34930555555555554</v>
      </c>
      <c r="O143" s="50">
        <v>493.69</v>
      </c>
      <c r="P143" s="50">
        <v>12.79</v>
      </c>
      <c r="Q143" s="49">
        <v>416809</v>
      </c>
    </row>
    <row r="144" spans="2:17">
      <c r="B144" s="207">
        <v>42321</v>
      </c>
      <c r="C144" s="43">
        <v>0.32847222222222222</v>
      </c>
      <c r="D144" s="50">
        <v>10.89</v>
      </c>
      <c r="E144" s="50">
        <v>40</v>
      </c>
      <c r="F144" s="50">
        <v>10.69</v>
      </c>
      <c r="G144" s="186">
        <v>1082200</v>
      </c>
      <c r="H144" s="186">
        <v>24</v>
      </c>
      <c r="M144" s="55">
        <v>41173</v>
      </c>
      <c r="N144" s="43">
        <v>0.34791666666666665</v>
      </c>
      <c r="O144" s="50">
        <v>416.99</v>
      </c>
      <c r="P144" s="50">
        <v>58.04</v>
      </c>
      <c r="Q144" s="49">
        <v>413296</v>
      </c>
    </row>
    <row r="145" spans="2:17">
      <c r="B145" s="207">
        <v>42325</v>
      </c>
      <c r="C145" s="43">
        <v>0.34791666666666665</v>
      </c>
      <c r="D145" s="50">
        <v>8.93</v>
      </c>
      <c r="E145" s="50">
        <v>40</v>
      </c>
      <c r="F145" s="50">
        <v>9.43</v>
      </c>
      <c r="G145" s="186">
        <v>1046800</v>
      </c>
      <c r="H145" s="186">
        <v>24</v>
      </c>
      <c r="M145" s="55">
        <v>41174</v>
      </c>
      <c r="N145" s="43">
        <v>0.40347222222222223</v>
      </c>
      <c r="O145" s="50">
        <v>370.61</v>
      </c>
      <c r="P145" s="50">
        <v>46.28</v>
      </c>
      <c r="Q145" s="49">
        <v>406271</v>
      </c>
    </row>
    <row r="146" spans="2:17">
      <c r="B146" s="207">
        <v>42326</v>
      </c>
      <c r="C146" s="43">
        <v>0.33333333333333331</v>
      </c>
      <c r="D146" s="50">
        <v>18.48</v>
      </c>
      <c r="E146" s="50">
        <v>20</v>
      </c>
      <c r="F146" s="50">
        <v>17.850000000000001</v>
      </c>
      <c r="G146" s="186">
        <v>966908</v>
      </c>
      <c r="H146" s="186">
        <v>24</v>
      </c>
      <c r="M146" s="55">
        <v>41176</v>
      </c>
      <c r="N146" s="43">
        <v>0.34861111111111115</v>
      </c>
      <c r="O146" s="50">
        <v>340.12</v>
      </c>
      <c r="P146" s="50">
        <v>40.86</v>
      </c>
      <c r="Q146" s="49">
        <v>400371</v>
      </c>
    </row>
    <row r="147" spans="2:17">
      <c r="B147" s="207">
        <v>42327</v>
      </c>
      <c r="C147" s="43">
        <v>0.33263888888888887</v>
      </c>
      <c r="D147" s="50">
        <v>18.260000000000002</v>
      </c>
      <c r="E147" s="50">
        <v>20</v>
      </c>
      <c r="F147" s="50">
        <v>16.16</v>
      </c>
      <c r="G147" s="186">
        <v>885548</v>
      </c>
      <c r="H147" s="186">
        <v>24</v>
      </c>
      <c r="M147" s="55">
        <v>41177</v>
      </c>
      <c r="N147" s="43">
        <v>0.35347222222222219</v>
      </c>
      <c r="O147" s="50">
        <v>303.23</v>
      </c>
      <c r="P147" s="50">
        <v>32.6</v>
      </c>
      <c r="Q147" s="49">
        <v>396546</v>
      </c>
    </row>
    <row r="148" spans="2:17">
      <c r="B148" s="207">
        <v>42328</v>
      </c>
      <c r="C148" s="43">
        <v>0.33611111111111108</v>
      </c>
      <c r="D148" s="50">
        <v>17.649999999999999</v>
      </c>
      <c r="E148" s="50">
        <v>20</v>
      </c>
      <c r="F148" s="50">
        <v>14.05</v>
      </c>
      <c r="G148" s="186">
        <v>865364</v>
      </c>
      <c r="H148" s="186">
        <v>24</v>
      </c>
      <c r="M148" s="55">
        <v>41178</v>
      </c>
      <c r="N148" s="43">
        <v>0.34722222222222227</v>
      </c>
      <c r="O148" s="50">
        <v>270.87</v>
      </c>
      <c r="P148" s="50">
        <v>25.51</v>
      </c>
      <c r="Q148" s="49">
        <v>384551</v>
      </c>
    </row>
    <row r="149" spans="2:17">
      <c r="B149" s="207">
        <v>42333</v>
      </c>
      <c r="C149" s="43">
        <v>0.3347222222222222</v>
      </c>
      <c r="D149" s="50">
        <v>16.03</v>
      </c>
      <c r="E149" s="50">
        <v>10</v>
      </c>
      <c r="F149" s="50">
        <v>16.28</v>
      </c>
      <c r="G149" s="186">
        <v>1783980</v>
      </c>
      <c r="H149" s="186">
        <v>24</v>
      </c>
      <c r="M149" s="55">
        <v>41179</v>
      </c>
      <c r="N149" s="43">
        <v>0.34722222222222227</v>
      </c>
      <c r="O149" s="50">
        <v>238.92</v>
      </c>
      <c r="P149" s="50">
        <v>19.3</v>
      </c>
      <c r="Q149" s="49">
        <v>372562</v>
      </c>
    </row>
    <row r="150" spans="2:17">
      <c r="B150" s="207">
        <v>42334</v>
      </c>
      <c r="C150" s="43">
        <v>0.36319444444444443</v>
      </c>
      <c r="D150" s="50">
        <v>13.71</v>
      </c>
      <c r="E150" s="50">
        <v>10</v>
      </c>
      <c r="F150" s="50">
        <v>15.56</v>
      </c>
      <c r="G150" s="186">
        <v>1710970</v>
      </c>
      <c r="H150" s="186">
        <v>24</v>
      </c>
      <c r="M150" s="55">
        <v>41180</v>
      </c>
      <c r="N150" s="43">
        <v>0.36874999999999997</v>
      </c>
      <c r="O150" s="50">
        <v>153.24</v>
      </c>
      <c r="P150" s="50">
        <v>61.15</v>
      </c>
      <c r="Q150" s="49">
        <v>362700</v>
      </c>
    </row>
    <row r="151" spans="2:17">
      <c r="B151" s="207">
        <v>42335</v>
      </c>
      <c r="C151" s="43">
        <v>0.32222222222222224</v>
      </c>
      <c r="D151" s="50">
        <v>13.21</v>
      </c>
      <c r="E151" s="50">
        <v>10</v>
      </c>
      <c r="F151" s="50">
        <v>13.97</v>
      </c>
      <c r="G151" s="186">
        <v>1580530</v>
      </c>
      <c r="H151" s="186">
        <v>24</v>
      </c>
      <c r="M151" s="55">
        <v>41181</v>
      </c>
      <c r="N151" s="43">
        <v>0.37152777777777773</v>
      </c>
      <c r="O151" s="50">
        <v>136.46</v>
      </c>
      <c r="P151" s="50">
        <v>56.98</v>
      </c>
      <c r="Q151" s="49">
        <v>353942</v>
      </c>
    </row>
    <row r="153" spans="2:17">
      <c r="B153" s="207">
        <v>42341</v>
      </c>
      <c r="C153" s="43">
        <v>0.33680555555555558</v>
      </c>
      <c r="D153" s="50">
        <v>9.4700000000000006</v>
      </c>
      <c r="E153" s="50">
        <v>10</v>
      </c>
      <c r="F153" s="50">
        <v>8.33</v>
      </c>
      <c r="G153" s="186">
        <v>1531570</v>
      </c>
      <c r="H153" s="186">
        <v>24</v>
      </c>
      <c r="M153" s="55">
        <v>41183</v>
      </c>
      <c r="N153" s="43">
        <v>0.35555555555555557</v>
      </c>
      <c r="O153" s="50">
        <v>114.26</v>
      </c>
      <c r="P153" s="50">
        <v>51.51</v>
      </c>
      <c r="Q153" s="49">
        <v>341466</v>
      </c>
    </row>
    <row r="154" spans="2:17">
      <c r="B154" s="207">
        <v>42345</v>
      </c>
      <c r="C154" s="43">
        <v>0.34027777777777773</v>
      </c>
      <c r="D154" s="50">
        <v>5.31</v>
      </c>
      <c r="E154" s="50">
        <v>10</v>
      </c>
      <c r="F154" s="50">
        <v>2.89</v>
      </c>
      <c r="G154" s="186">
        <v>1479920</v>
      </c>
      <c r="H154" s="186">
        <v>24</v>
      </c>
      <c r="M154" s="55">
        <v>41184</v>
      </c>
      <c r="N154" s="43">
        <v>0.35347222222222219</v>
      </c>
      <c r="O154" s="50">
        <v>89.41</v>
      </c>
      <c r="P154" s="50">
        <v>38.25</v>
      </c>
      <c r="Q154" s="49">
        <v>334135</v>
      </c>
    </row>
    <row r="155" spans="2:17">
      <c r="B155" s="207">
        <v>42347</v>
      </c>
      <c r="C155" s="43">
        <v>0.34791666666666665</v>
      </c>
      <c r="D155" s="50">
        <v>22.99</v>
      </c>
      <c r="E155" s="50">
        <v>80.5</v>
      </c>
      <c r="F155" s="50">
        <v>12.27</v>
      </c>
      <c r="G155" s="186">
        <v>1439030</v>
      </c>
      <c r="H155" s="186">
        <v>24</v>
      </c>
      <c r="J155" s="186">
        <v>360000</v>
      </c>
      <c r="K155" s="42" t="s">
        <v>628</v>
      </c>
      <c r="M155" s="55">
        <v>41185</v>
      </c>
      <c r="N155" s="43">
        <v>0.34652777777777777</v>
      </c>
      <c r="O155" s="50">
        <v>65.83</v>
      </c>
      <c r="P155" s="50">
        <v>32.630000000000003</v>
      </c>
      <c r="Q155" s="49">
        <v>329204</v>
      </c>
    </row>
    <row r="156" spans="2:17">
      <c r="B156" s="207">
        <v>42350</v>
      </c>
      <c r="C156" s="43">
        <v>0.3263888888888889</v>
      </c>
      <c r="D156" s="50">
        <v>14.35</v>
      </c>
      <c r="E156" s="50">
        <v>80.5</v>
      </c>
      <c r="F156" s="50">
        <v>9.59</v>
      </c>
      <c r="G156" s="186">
        <v>1368010</v>
      </c>
      <c r="H156" s="186">
        <v>24</v>
      </c>
      <c r="M156" s="55">
        <v>41186</v>
      </c>
      <c r="N156" s="43">
        <v>0.3430555555555555</v>
      </c>
      <c r="O156" s="50">
        <v>40.43</v>
      </c>
      <c r="P156" s="50">
        <v>24.33</v>
      </c>
      <c r="Q156" s="49">
        <v>322620</v>
      </c>
    </row>
    <row r="157" spans="2:17">
      <c r="B157" s="207">
        <v>42352</v>
      </c>
      <c r="C157" s="43">
        <v>0.3430555555555555</v>
      </c>
      <c r="D157" s="50">
        <v>13.86</v>
      </c>
      <c r="E157" s="50">
        <v>80.5</v>
      </c>
      <c r="F157" s="50">
        <v>9.0399999999999991</v>
      </c>
      <c r="G157" s="186">
        <v>1367920</v>
      </c>
      <c r="H157" s="186">
        <v>24</v>
      </c>
      <c r="M157" s="55">
        <v>41187</v>
      </c>
      <c r="N157" s="43">
        <v>0.33888888888888885</v>
      </c>
      <c r="O157" s="50">
        <v>15.1</v>
      </c>
      <c r="P157" s="50">
        <v>19.11</v>
      </c>
      <c r="Q157" s="49">
        <v>311277</v>
      </c>
    </row>
    <row r="158" spans="2:17">
      <c r="B158" s="207">
        <v>42353</v>
      </c>
      <c r="C158" s="43">
        <v>0.33958333333333335</v>
      </c>
      <c r="D158" s="50">
        <v>12.52</v>
      </c>
      <c r="E158" s="50">
        <v>80.5</v>
      </c>
      <c r="F158" s="50">
        <v>7.53</v>
      </c>
      <c r="G158" s="186">
        <v>1351450</v>
      </c>
      <c r="H158" s="186">
        <v>24</v>
      </c>
      <c r="M158" s="55">
        <v>41188</v>
      </c>
      <c r="N158" s="43">
        <v>0.37986111111111115</v>
      </c>
      <c r="O158" s="50">
        <v>467.94</v>
      </c>
      <c r="P158" s="50">
        <v>16.73</v>
      </c>
      <c r="Q158" s="49">
        <v>293307</v>
      </c>
    </row>
    <row r="159" spans="2:17">
      <c r="B159" s="207">
        <v>42356</v>
      </c>
      <c r="C159" s="43">
        <v>0.34027777777777773</v>
      </c>
      <c r="D159" s="50">
        <v>10.95</v>
      </c>
      <c r="E159" s="50">
        <v>80.5</v>
      </c>
      <c r="F159" s="50">
        <v>5.24</v>
      </c>
      <c r="G159" s="186">
        <v>1340390</v>
      </c>
      <c r="H159" s="186">
        <v>24</v>
      </c>
      <c r="M159" s="55">
        <v>41190</v>
      </c>
      <c r="N159" s="43">
        <v>0.40277777777777773</v>
      </c>
      <c r="O159" s="50">
        <v>391.32</v>
      </c>
      <c r="P159" s="50">
        <v>59.53</v>
      </c>
      <c r="Q159" s="49">
        <v>287221</v>
      </c>
    </row>
    <row r="160" spans="2:17">
      <c r="B160" s="207">
        <v>42359</v>
      </c>
      <c r="C160" s="43">
        <v>0.34652777777777777</v>
      </c>
      <c r="D160" s="50">
        <v>8.52</v>
      </c>
      <c r="E160" s="50">
        <v>70.5</v>
      </c>
      <c r="F160" s="50">
        <v>14.17</v>
      </c>
      <c r="G160" s="186">
        <v>1250600</v>
      </c>
      <c r="H160" s="186">
        <v>24</v>
      </c>
      <c r="M160" s="55">
        <v>41191</v>
      </c>
      <c r="N160" s="43">
        <v>0.3520833333333333</v>
      </c>
      <c r="O160" s="50">
        <v>365.97</v>
      </c>
      <c r="P160" s="50">
        <v>51.29</v>
      </c>
      <c r="Q160" s="49">
        <v>276173</v>
      </c>
    </row>
    <row r="161" spans="2:17">
      <c r="B161" s="207">
        <v>42361</v>
      </c>
      <c r="C161" s="43">
        <v>0.36180555555555555</v>
      </c>
      <c r="D161" s="50">
        <v>7.93</v>
      </c>
      <c r="E161" s="50">
        <v>70.5</v>
      </c>
      <c r="F161" s="50">
        <v>13.38</v>
      </c>
      <c r="G161" s="186">
        <v>1241480</v>
      </c>
      <c r="H161" s="186">
        <v>24</v>
      </c>
      <c r="M161" s="55">
        <v>41192</v>
      </c>
      <c r="N161" s="43">
        <v>0.34583333333333338</v>
      </c>
      <c r="O161" s="50">
        <v>329.54</v>
      </c>
      <c r="P161" s="50">
        <v>44.99</v>
      </c>
      <c r="Q161" s="49">
        <v>269316</v>
      </c>
    </row>
    <row r="162" spans="2:17">
      <c r="B162" s="207">
        <v>42362</v>
      </c>
      <c r="C162" s="43">
        <v>0.33749999999999997</v>
      </c>
      <c r="D162" s="50">
        <v>16.75</v>
      </c>
      <c r="E162" s="50">
        <v>60.5</v>
      </c>
      <c r="F162" s="50">
        <v>13.22</v>
      </c>
      <c r="G162" s="186">
        <v>1224060</v>
      </c>
      <c r="H162" s="186">
        <v>24</v>
      </c>
      <c r="M162" s="55">
        <v>41193</v>
      </c>
      <c r="N162" s="43">
        <v>0.34027777777777773</v>
      </c>
      <c r="O162" s="50">
        <v>305.64999999999998</v>
      </c>
      <c r="P162" s="50">
        <v>41.29</v>
      </c>
      <c r="Q162" s="49">
        <v>258064</v>
      </c>
    </row>
    <row r="163" spans="2:17">
      <c r="B163" s="207">
        <v>42364</v>
      </c>
      <c r="C163" s="43">
        <v>0.33333333333333331</v>
      </c>
      <c r="D163" s="50">
        <v>14.19</v>
      </c>
      <c r="E163" s="50">
        <v>60.5</v>
      </c>
      <c r="F163" s="50">
        <v>11.78</v>
      </c>
      <c r="G163" s="186">
        <v>1223650</v>
      </c>
      <c r="H163" s="186">
        <v>24</v>
      </c>
      <c r="M163" s="55">
        <v>41195</v>
      </c>
      <c r="N163" s="43">
        <v>0.34166666666666662</v>
      </c>
      <c r="O163" s="50">
        <v>261.11</v>
      </c>
      <c r="P163" s="50">
        <v>28.93</v>
      </c>
      <c r="Q163" s="49">
        <v>249523</v>
      </c>
    </row>
    <row r="164" spans="2:17">
      <c r="B164" s="207">
        <v>42366</v>
      </c>
      <c r="C164" s="43">
        <v>0.33680555555555558</v>
      </c>
      <c r="D164" s="50">
        <v>13.54</v>
      </c>
      <c r="E164" s="50">
        <v>60.5</v>
      </c>
      <c r="F164" s="50">
        <v>11.12</v>
      </c>
      <c r="G164" s="186">
        <v>1222760</v>
      </c>
      <c r="H164" s="186">
        <v>24</v>
      </c>
      <c r="M164" s="55">
        <v>41198</v>
      </c>
      <c r="N164" s="43">
        <v>0.3520833333333333</v>
      </c>
      <c r="O164" s="50">
        <v>234.14</v>
      </c>
      <c r="P164" s="50">
        <v>17.16</v>
      </c>
      <c r="Q164" s="49">
        <v>229269</v>
      </c>
    </row>
    <row r="165" spans="2:17">
      <c r="B165" s="207">
        <v>42367</v>
      </c>
      <c r="C165" s="43">
        <v>0.33611111111111108</v>
      </c>
      <c r="D165" s="50">
        <v>10.09</v>
      </c>
      <c r="E165" s="50">
        <v>60.5</v>
      </c>
      <c r="F165" s="50">
        <v>11.07</v>
      </c>
      <c r="G165" s="186">
        <v>1198240</v>
      </c>
      <c r="H165" s="186">
        <v>24</v>
      </c>
      <c r="M165" s="55">
        <v>41199</v>
      </c>
      <c r="N165" s="43">
        <v>0.36527777777777781</v>
      </c>
      <c r="O165" s="50">
        <v>206.94</v>
      </c>
      <c r="P165" s="50">
        <v>10.199999999999999</v>
      </c>
      <c r="Q165" s="49">
        <v>217792</v>
      </c>
    </row>
    <row r="166" spans="2:17">
      <c r="B166" s="207">
        <v>42368</v>
      </c>
      <c r="C166" s="43">
        <v>0.34027777777777773</v>
      </c>
      <c r="D166" s="50">
        <v>9.2799999999999994</v>
      </c>
      <c r="E166" s="50">
        <v>60.5</v>
      </c>
      <c r="F166" s="50">
        <v>10.95</v>
      </c>
      <c r="G166" s="186">
        <v>1180280</v>
      </c>
      <c r="H166" s="186">
        <v>24</v>
      </c>
      <c r="M166" s="55">
        <v>41200</v>
      </c>
      <c r="N166" s="43">
        <v>0.35902777777777778</v>
      </c>
      <c r="O166" s="50">
        <v>134.13999999999999</v>
      </c>
      <c r="P166" s="50">
        <v>56.61</v>
      </c>
      <c r="Q166" s="49">
        <v>206209</v>
      </c>
    </row>
    <row r="167" spans="2:17">
      <c r="M167" s="55">
        <v>41201</v>
      </c>
      <c r="N167" s="43">
        <v>0.3527777777777778</v>
      </c>
      <c r="O167" s="50">
        <v>113.96</v>
      </c>
      <c r="P167" s="50">
        <v>46.67</v>
      </c>
      <c r="Q167" s="49">
        <v>201589</v>
      </c>
    </row>
    <row r="168" spans="2:17">
      <c r="B168" s="207">
        <v>42373</v>
      </c>
      <c r="C168" s="43">
        <v>0.36458333333333331</v>
      </c>
      <c r="D168" s="50">
        <v>15.84</v>
      </c>
      <c r="E168" s="50">
        <v>40.5</v>
      </c>
      <c r="F168" s="50">
        <v>18.190000000000001</v>
      </c>
      <c r="G168" s="186">
        <v>1171070</v>
      </c>
      <c r="H168" s="186">
        <v>24</v>
      </c>
      <c r="M168" s="55">
        <v>41202</v>
      </c>
      <c r="N168" s="43">
        <v>0.34652777777777777</v>
      </c>
      <c r="O168" s="50">
        <v>90.86</v>
      </c>
      <c r="P168" s="50">
        <v>40.24</v>
      </c>
      <c r="Q168" s="49">
        <v>193545</v>
      </c>
    </row>
    <row r="169" spans="2:17">
      <c r="B169" s="207">
        <v>42374</v>
      </c>
      <c r="C169" s="43">
        <v>0.4069444444444445</v>
      </c>
      <c r="D169" s="50">
        <v>15.48</v>
      </c>
      <c r="E169" s="50">
        <v>40.5</v>
      </c>
      <c r="F169" s="50">
        <v>17.47</v>
      </c>
      <c r="G169" s="186">
        <v>1168330</v>
      </c>
      <c r="H169" s="186">
        <v>24</v>
      </c>
      <c r="M169" s="55">
        <v>41204</v>
      </c>
      <c r="N169" s="43">
        <v>0.37222222222222223</v>
      </c>
      <c r="O169" s="50">
        <v>65.36</v>
      </c>
      <c r="P169" s="50">
        <v>27.18</v>
      </c>
      <c r="Q169" s="49">
        <v>188766</v>
      </c>
    </row>
    <row r="170" spans="2:17">
      <c r="B170" s="207">
        <v>42375</v>
      </c>
      <c r="C170" s="43">
        <v>0.3347222222222222</v>
      </c>
      <c r="D170" s="50">
        <v>13.19</v>
      </c>
      <c r="E170" s="50">
        <v>40.5</v>
      </c>
      <c r="F170" s="50">
        <v>17.47</v>
      </c>
      <c r="G170" s="186">
        <v>1144210</v>
      </c>
      <c r="H170" s="186">
        <v>24</v>
      </c>
      <c r="M170" s="55">
        <v>41205</v>
      </c>
      <c r="N170" s="43">
        <v>0.35416666666666669</v>
      </c>
      <c r="O170" s="50">
        <v>516.79</v>
      </c>
      <c r="P170" s="50">
        <v>18.28</v>
      </c>
      <c r="Q170" s="49">
        <v>183567</v>
      </c>
    </row>
    <row r="171" spans="2:17">
      <c r="B171" s="207">
        <v>42377</v>
      </c>
      <c r="C171" s="43">
        <v>0.38958333333333334</v>
      </c>
      <c r="D171" s="50">
        <v>12.82</v>
      </c>
      <c r="E171" s="50">
        <v>40.5</v>
      </c>
      <c r="F171" s="50">
        <v>16.690000000000001</v>
      </c>
      <c r="G171" s="186">
        <v>898668</v>
      </c>
      <c r="H171" s="186">
        <v>24</v>
      </c>
      <c r="M171" s="55">
        <v>41206</v>
      </c>
      <c r="N171" s="43">
        <v>0.33958333333333335</v>
      </c>
      <c r="O171" s="50">
        <v>491.48</v>
      </c>
      <c r="P171" s="50">
        <v>11.68</v>
      </c>
      <c r="Q171" s="49">
        <v>177665</v>
      </c>
    </row>
    <row r="172" spans="2:17">
      <c r="B172" s="207">
        <v>42378</v>
      </c>
      <c r="C172" s="43">
        <v>0.3347222222222222</v>
      </c>
      <c r="D172" s="50">
        <v>10.87</v>
      </c>
      <c r="E172" s="50">
        <v>40.5</v>
      </c>
      <c r="F172" s="50">
        <v>15.27</v>
      </c>
      <c r="G172" s="186">
        <v>853500</v>
      </c>
      <c r="H172" s="186">
        <v>24</v>
      </c>
      <c r="J172" s="42" t="s">
        <v>660</v>
      </c>
      <c r="K172" s="42" t="s">
        <v>294</v>
      </c>
      <c r="M172" s="55">
        <v>41207</v>
      </c>
      <c r="N172" s="43">
        <v>0.3347222222222222</v>
      </c>
      <c r="O172" s="50">
        <v>422.57</v>
      </c>
      <c r="P172" s="50">
        <v>56.21</v>
      </c>
      <c r="Q172" s="49">
        <v>168736</v>
      </c>
    </row>
    <row r="173" spans="2:17">
      <c r="B173" s="207">
        <v>42381</v>
      </c>
      <c r="C173" s="43">
        <v>0.3347222222222222</v>
      </c>
      <c r="D173" s="50">
        <v>10.42</v>
      </c>
      <c r="E173" s="50">
        <v>10.5</v>
      </c>
      <c r="F173" s="50">
        <v>14.86</v>
      </c>
      <c r="G173" s="186">
        <v>838572</v>
      </c>
      <c r="H173" s="186">
        <v>24</v>
      </c>
      <c r="J173" s="186">
        <v>180000</v>
      </c>
      <c r="K173" s="42" t="s">
        <v>647</v>
      </c>
      <c r="M173" s="55">
        <v>41208</v>
      </c>
      <c r="N173" s="43">
        <v>0.33888888888888885</v>
      </c>
      <c r="O173" s="50">
        <v>391.2</v>
      </c>
      <c r="P173" s="50">
        <v>50.96</v>
      </c>
      <c r="Q173" s="49">
        <v>161474</v>
      </c>
    </row>
    <row r="174" spans="2:17">
      <c r="B174" s="207">
        <v>42382</v>
      </c>
      <c r="C174" s="43">
        <v>0.33611111111111108</v>
      </c>
      <c r="D174" s="50">
        <v>8.36</v>
      </c>
      <c r="E174" s="50">
        <v>60.5</v>
      </c>
      <c r="F174" s="50">
        <v>14.56</v>
      </c>
      <c r="G174" s="186">
        <v>813060</v>
      </c>
      <c r="H174" s="186">
        <v>24</v>
      </c>
      <c r="M174" s="55">
        <v>41209</v>
      </c>
      <c r="N174" s="43">
        <v>0.34027777777777773</v>
      </c>
      <c r="O174" s="50">
        <v>374.02</v>
      </c>
      <c r="P174" s="50">
        <v>46.2</v>
      </c>
      <c r="Q174" s="49">
        <v>152029</v>
      </c>
    </row>
    <row r="175" spans="2:17">
      <c r="B175" s="207">
        <v>42384</v>
      </c>
      <c r="C175" s="43">
        <v>0.32916666666666666</v>
      </c>
      <c r="D175" s="50">
        <v>12.5</v>
      </c>
      <c r="E175" s="50">
        <v>50.5</v>
      </c>
      <c r="F175" s="50">
        <v>14.43</v>
      </c>
      <c r="G175" s="186">
        <v>799956</v>
      </c>
      <c r="H175" s="186">
        <v>24</v>
      </c>
      <c r="M175" s="55">
        <v>41211</v>
      </c>
      <c r="N175" s="43">
        <v>0.35625000000000001</v>
      </c>
      <c r="O175" s="50">
        <v>354.1</v>
      </c>
      <c r="P175" s="50">
        <v>36.020000000000003</v>
      </c>
      <c r="Q175" s="49">
        <v>141594</v>
      </c>
    </row>
    <row r="176" spans="2:17">
      <c r="B176" s="207">
        <v>42385</v>
      </c>
      <c r="C176" s="43">
        <v>0.33124999999999999</v>
      </c>
      <c r="D176" s="50">
        <v>11.23</v>
      </c>
      <c r="E176" s="50">
        <v>50.5</v>
      </c>
      <c r="F176" s="50">
        <v>13.63</v>
      </c>
      <c r="G176" s="186">
        <v>790428</v>
      </c>
      <c r="H176" s="186">
        <v>24</v>
      </c>
      <c r="M176" s="55">
        <v>41212</v>
      </c>
      <c r="N176" s="43">
        <v>0.33888888888888885</v>
      </c>
      <c r="O176" s="50">
        <v>337.19</v>
      </c>
      <c r="P176" s="50">
        <v>28.5</v>
      </c>
      <c r="Q176" s="49">
        <v>134921</v>
      </c>
    </row>
    <row r="177" spans="2:18">
      <c r="B177" s="207">
        <v>42387</v>
      </c>
      <c r="C177" s="43">
        <v>0.33124999999999999</v>
      </c>
      <c r="D177" s="50">
        <v>8.6199999999999992</v>
      </c>
      <c r="E177" s="50">
        <v>50.5</v>
      </c>
      <c r="F177" s="50">
        <v>13.28</v>
      </c>
      <c r="G177" s="186">
        <v>789684</v>
      </c>
      <c r="H177" s="186">
        <v>24</v>
      </c>
      <c r="M177" s="55">
        <v>41213</v>
      </c>
      <c r="N177" s="43">
        <v>0.34166666666666662</v>
      </c>
      <c r="O177" s="50">
        <v>322.92</v>
      </c>
      <c r="P177" s="50">
        <v>21.07</v>
      </c>
      <c r="Q177" s="49">
        <v>127052</v>
      </c>
    </row>
    <row r="178" spans="2:18">
      <c r="B178" s="207">
        <v>42389</v>
      </c>
      <c r="C178" s="43">
        <v>0.34861111111111115</v>
      </c>
      <c r="D178" s="50">
        <v>8.59</v>
      </c>
      <c r="E178" s="50">
        <v>50.5</v>
      </c>
      <c r="F178" s="50">
        <v>12.17</v>
      </c>
      <c r="G178" s="186">
        <v>742980</v>
      </c>
      <c r="H178" s="186">
        <v>24</v>
      </c>
    </row>
    <row r="179" spans="2:18">
      <c r="B179" s="207">
        <v>42390</v>
      </c>
      <c r="C179" s="43">
        <v>0.33402777777777781</v>
      </c>
      <c r="D179" s="50">
        <v>7.36</v>
      </c>
      <c r="E179" s="50">
        <v>50.5</v>
      </c>
      <c r="F179" s="50">
        <v>11.41</v>
      </c>
      <c r="G179" s="186">
        <v>738420</v>
      </c>
      <c r="H179" s="186">
        <v>24</v>
      </c>
      <c r="M179" s="55">
        <v>41214</v>
      </c>
      <c r="N179" s="43">
        <v>0.33819444444444446</v>
      </c>
      <c r="O179" s="50">
        <v>306.91000000000003</v>
      </c>
      <c r="P179" s="50">
        <v>13.56</v>
      </c>
      <c r="Q179" s="49">
        <v>121671</v>
      </c>
      <c r="R179" s="49">
        <v>791955</v>
      </c>
    </row>
    <row r="180" spans="2:18">
      <c r="B180" s="207">
        <v>42391</v>
      </c>
      <c r="C180" s="43">
        <v>0.34236111111111112</v>
      </c>
      <c r="D180" s="50">
        <v>15.39</v>
      </c>
      <c r="E180" s="50">
        <v>30.5</v>
      </c>
      <c r="F180" s="50">
        <v>17.73</v>
      </c>
      <c r="G180" s="186">
        <v>718668</v>
      </c>
      <c r="H180" s="186">
        <v>24</v>
      </c>
      <c r="M180" s="55">
        <v>41215</v>
      </c>
      <c r="N180" s="43">
        <v>0.35486111111111113</v>
      </c>
      <c r="O180" s="50">
        <v>246.32</v>
      </c>
      <c r="P180" s="50">
        <v>55</v>
      </c>
      <c r="Q180" s="49">
        <v>106182</v>
      </c>
      <c r="R180" s="49">
        <v>719685</v>
      </c>
    </row>
    <row r="181" spans="2:18">
      <c r="B181" s="207">
        <v>42394</v>
      </c>
      <c r="C181" s="43">
        <v>0.39374999999999999</v>
      </c>
      <c r="D181" s="50">
        <v>13.89</v>
      </c>
      <c r="E181" s="50">
        <v>30.5</v>
      </c>
      <c r="F181" s="50">
        <v>13.6</v>
      </c>
      <c r="G181" s="186">
        <v>718668</v>
      </c>
      <c r="H181" s="186">
        <v>24</v>
      </c>
      <c r="M181" s="55">
        <v>41216</v>
      </c>
      <c r="N181" s="43">
        <v>0.3576388888888889</v>
      </c>
      <c r="O181" s="50">
        <v>237.94</v>
      </c>
      <c r="P181" s="50">
        <v>48.05</v>
      </c>
      <c r="Q181" s="49">
        <v>99077</v>
      </c>
      <c r="R181" s="49">
        <v>658030</v>
      </c>
    </row>
    <row r="182" spans="2:18">
      <c r="B182" s="207">
        <v>42396</v>
      </c>
      <c r="C182" s="43">
        <v>0.33749999999999997</v>
      </c>
      <c r="D182" s="50">
        <v>11.02</v>
      </c>
      <c r="E182" s="50">
        <v>30.5</v>
      </c>
      <c r="F182" s="50">
        <v>13.08</v>
      </c>
      <c r="G182" s="186">
        <v>705564</v>
      </c>
      <c r="H182" s="186">
        <v>24</v>
      </c>
      <c r="M182" s="55">
        <v>41219</v>
      </c>
      <c r="N182" s="43">
        <v>0.34791666666666665</v>
      </c>
      <c r="O182" s="50">
        <v>218.94</v>
      </c>
      <c r="P182" s="50">
        <v>41.45</v>
      </c>
      <c r="Q182" s="49">
        <v>90991</v>
      </c>
      <c r="R182" s="49">
        <v>602865</v>
      </c>
    </row>
    <row r="183" spans="2:18">
      <c r="B183" s="207">
        <v>42397</v>
      </c>
      <c r="C183" s="43">
        <v>0.33680555555555558</v>
      </c>
      <c r="D183" s="50">
        <v>10.54</v>
      </c>
      <c r="E183" s="50">
        <v>30.5</v>
      </c>
      <c r="F183" s="50">
        <v>11.67</v>
      </c>
      <c r="G183" s="186">
        <v>704052</v>
      </c>
      <c r="H183" s="186">
        <v>24</v>
      </c>
      <c r="M183" s="55">
        <v>41220</v>
      </c>
      <c r="N183" s="43">
        <v>0.34930555555555554</v>
      </c>
      <c r="O183" s="50">
        <v>204.73</v>
      </c>
      <c r="P183" s="50">
        <v>36.75</v>
      </c>
      <c r="Q183" s="49">
        <v>78436</v>
      </c>
      <c r="R183" s="49">
        <v>538515</v>
      </c>
    </row>
    <row r="184" spans="2:18">
      <c r="B184" s="207">
        <v>42398</v>
      </c>
      <c r="C184" s="43">
        <v>0.35138888888888892</v>
      </c>
      <c r="D184" s="50">
        <v>14.34</v>
      </c>
      <c r="E184" s="50">
        <v>20.5</v>
      </c>
      <c r="F184" s="50">
        <v>10.79</v>
      </c>
      <c r="G184" s="186">
        <v>682620</v>
      </c>
      <c r="H184" s="186">
        <v>24</v>
      </c>
      <c r="M184" s="55">
        <v>41221</v>
      </c>
      <c r="N184" s="43">
        <v>0.37847222222222227</v>
      </c>
      <c r="O184" s="50">
        <v>193.31</v>
      </c>
      <c r="P184" s="50">
        <v>30.06</v>
      </c>
      <c r="Q184" s="49">
        <v>66501</v>
      </c>
      <c r="R184" s="49">
        <v>300695</v>
      </c>
    </row>
    <row r="185" spans="2:18">
      <c r="B185" s="207">
        <v>42399</v>
      </c>
      <c r="C185" s="43">
        <v>0.33333333333333331</v>
      </c>
      <c r="D185" s="50">
        <v>10.57</v>
      </c>
      <c r="E185" s="50">
        <v>20.5</v>
      </c>
      <c r="F185" s="50">
        <v>9.94</v>
      </c>
      <c r="G185" s="186">
        <v>669348</v>
      </c>
      <c r="H185" s="186">
        <v>24</v>
      </c>
      <c r="M185" s="55">
        <v>41222</v>
      </c>
      <c r="N185" s="43">
        <v>0.34513888888888888</v>
      </c>
      <c r="O185" s="50">
        <v>123.09</v>
      </c>
      <c r="P185" s="50">
        <v>70.239999999999995</v>
      </c>
      <c r="Q185" s="49">
        <v>61242</v>
      </c>
      <c r="R185" s="49">
        <v>106930</v>
      </c>
    </row>
    <row r="186" spans="2:18">
      <c r="M186" s="55">
        <v>41223</v>
      </c>
      <c r="N186" s="43">
        <v>0.34375</v>
      </c>
      <c r="O186" s="50">
        <v>581.69000000000005</v>
      </c>
      <c r="P186" s="50">
        <v>65.02</v>
      </c>
      <c r="Q186" s="49">
        <v>58555</v>
      </c>
      <c r="R186" s="49">
        <v>978175</v>
      </c>
    </row>
    <row r="187" spans="2:18">
      <c r="B187" s="207">
        <v>42401</v>
      </c>
      <c r="C187" s="43">
        <v>0.42569444444444443</v>
      </c>
      <c r="D187" s="50">
        <v>8.2899999999999991</v>
      </c>
      <c r="E187" s="50">
        <v>20.5</v>
      </c>
      <c r="F187" s="50">
        <v>8.89</v>
      </c>
      <c r="G187" s="186">
        <v>669276</v>
      </c>
      <c r="H187" s="186">
        <v>24</v>
      </c>
      <c r="J187" s="186">
        <v>180000</v>
      </c>
      <c r="K187" s="42" t="s">
        <v>647</v>
      </c>
      <c r="M187" s="55">
        <v>41226</v>
      </c>
      <c r="N187" s="43">
        <v>0.34861111111111115</v>
      </c>
      <c r="O187" s="50">
        <v>555.96</v>
      </c>
      <c r="P187" s="50">
        <v>56.02</v>
      </c>
      <c r="Q187" s="49">
        <v>48875</v>
      </c>
      <c r="R187" s="49">
        <v>871365</v>
      </c>
    </row>
    <row r="188" spans="2:18">
      <c r="B188" s="207">
        <v>42404</v>
      </c>
      <c r="C188" s="43">
        <v>0.3347222222222222</v>
      </c>
      <c r="D188" s="50">
        <v>15.8</v>
      </c>
      <c r="E188" s="50">
        <v>50.5</v>
      </c>
      <c r="F188" s="50">
        <v>16.489999999999998</v>
      </c>
      <c r="G188" s="186">
        <v>632916</v>
      </c>
      <c r="H188" s="186">
        <v>24</v>
      </c>
      <c r="M188" s="55">
        <v>41227</v>
      </c>
      <c r="N188" s="43">
        <v>0.33680555555555558</v>
      </c>
      <c r="O188" s="50">
        <v>544.98</v>
      </c>
      <c r="P188" s="50">
        <v>48.15</v>
      </c>
      <c r="Q188" s="49">
        <v>38990</v>
      </c>
      <c r="R188" s="49">
        <v>712525</v>
      </c>
    </row>
    <row r="189" spans="2:18">
      <c r="B189" s="207">
        <v>42405</v>
      </c>
      <c r="C189" s="43">
        <v>0.33611111111111108</v>
      </c>
      <c r="D189" s="50">
        <v>14.94</v>
      </c>
      <c r="E189" s="50">
        <v>50.5</v>
      </c>
      <c r="F189" s="50">
        <v>14.84</v>
      </c>
      <c r="G189" s="186">
        <v>609684</v>
      </c>
      <c r="H189" s="186">
        <v>24</v>
      </c>
      <c r="M189" s="55">
        <v>41228</v>
      </c>
      <c r="N189" s="43">
        <v>0.3527777777777778</v>
      </c>
      <c r="O189" s="50">
        <v>526.6</v>
      </c>
      <c r="P189" s="50">
        <v>44.06</v>
      </c>
      <c r="Q189" s="49">
        <v>524034</v>
      </c>
      <c r="R189" s="49">
        <v>504295</v>
      </c>
    </row>
    <row r="190" spans="2:18">
      <c r="B190" s="207">
        <v>42406</v>
      </c>
      <c r="C190" s="43">
        <v>0.35555555555555557</v>
      </c>
      <c r="D190" s="50">
        <v>9.8699999999999992</v>
      </c>
      <c r="E190" s="50">
        <v>50.5</v>
      </c>
      <c r="F190" s="50">
        <v>13.4</v>
      </c>
      <c r="G190" s="186">
        <v>596916</v>
      </c>
      <c r="H190" s="186">
        <v>24</v>
      </c>
      <c r="M190" s="55">
        <v>41229</v>
      </c>
      <c r="N190" s="43">
        <v>0.34236111111111112</v>
      </c>
      <c r="O190" s="50">
        <v>512.04</v>
      </c>
      <c r="P190" s="50">
        <v>42.52</v>
      </c>
      <c r="Q190" s="49">
        <v>514588</v>
      </c>
      <c r="R190" s="49">
        <v>442640</v>
      </c>
    </row>
    <row r="191" spans="2:18">
      <c r="B191" s="207">
        <v>42408</v>
      </c>
      <c r="C191" s="43">
        <v>0.34097222222222223</v>
      </c>
      <c r="D191" s="50">
        <v>18.97</v>
      </c>
      <c r="E191" s="50">
        <v>40.5</v>
      </c>
      <c r="F191" s="50">
        <v>13.16</v>
      </c>
      <c r="G191" s="186">
        <v>596820</v>
      </c>
      <c r="H191" s="186">
        <v>24</v>
      </c>
      <c r="M191" s="55">
        <v>41230</v>
      </c>
      <c r="N191" s="43">
        <v>0.34583333333333338</v>
      </c>
      <c r="O191" s="50">
        <v>494.37</v>
      </c>
      <c r="P191" s="50">
        <v>37.32</v>
      </c>
      <c r="Q191" s="49">
        <v>505434</v>
      </c>
      <c r="R191" s="49">
        <v>385110</v>
      </c>
    </row>
    <row r="192" spans="2:18">
      <c r="B192" s="207">
        <v>42410</v>
      </c>
      <c r="C192" s="43">
        <v>0.43333333333333335</v>
      </c>
      <c r="D192" s="50">
        <v>14.94</v>
      </c>
      <c r="E192" s="50">
        <v>40.5</v>
      </c>
      <c r="F192" s="50">
        <v>12.97</v>
      </c>
      <c r="G192" s="186">
        <v>1583280</v>
      </c>
      <c r="H192" s="186">
        <v>24</v>
      </c>
      <c r="M192" s="55">
        <v>41232</v>
      </c>
      <c r="N192" s="43">
        <v>0.34236111111111112</v>
      </c>
      <c r="O192" s="50">
        <v>480.48</v>
      </c>
      <c r="P192" s="50">
        <v>28.82</v>
      </c>
      <c r="Q192" s="49">
        <v>494981</v>
      </c>
      <c r="R192" s="49">
        <v>334345</v>
      </c>
    </row>
    <row r="193" spans="2:18">
      <c r="B193" s="207">
        <v>42411</v>
      </c>
      <c r="C193" s="43">
        <v>0.34652777777777777</v>
      </c>
      <c r="D193" s="50">
        <v>14.63</v>
      </c>
      <c r="E193" s="50">
        <v>40.5</v>
      </c>
      <c r="F193" s="50">
        <v>12.45</v>
      </c>
      <c r="G193" s="186">
        <v>1582610</v>
      </c>
      <c r="H193" s="186">
        <v>24</v>
      </c>
      <c r="M193" s="55">
        <v>41233</v>
      </c>
      <c r="N193" s="43">
        <v>0.33958333333333335</v>
      </c>
      <c r="O193" s="50">
        <v>469.04</v>
      </c>
      <c r="P193" s="50">
        <v>19.61</v>
      </c>
      <c r="Q193" s="49">
        <v>489165</v>
      </c>
      <c r="R193" s="49">
        <v>264605</v>
      </c>
    </row>
    <row r="194" spans="2:18">
      <c r="B194" s="207">
        <v>42415</v>
      </c>
      <c r="C194" s="43">
        <v>0.34236111111111112</v>
      </c>
      <c r="D194" s="50">
        <v>16.713999999999999</v>
      </c>
      <c r="E194" s="50">
        <v>30.5</v>
      </c>
      <c r="F194" s="50">
        <v>9.11</v>
      </c>
      <c r="G194" s="186">
        <v>1569410</v>
      </c>
      <c r="H194" s="186">
        <v>24</v>
      </c>
      <c r="M194" s="55">
        <v>41234</v>
      </c>
      <c r="N194" s="43">
        <v>0.3430555555555555</v>
      </c>
      <c r="O194" s="50">
        <v>393.17</v>
      </c>
      <c r="P194" s="50">
        <v>58.38</v>
      </c>
      <c r="Q194" s="49">
        <v>482263</v>
      </c>
      <c r="R194" s="49">
        <v>160490</v>
      </c>
    </row>
    <row r="195" spans="2:18">
      <c r="B195" s="207">
        <v>42418</v>
      </c>
      <c r="C195" s="43">
        <v>0.47500000000000003</v>
      </c>
      <c r="D195" s="50">
        <v>14.16</v>
      </c>
      <c r="E195" s="50">
        <v>20.5</v>
      </c>
      <c r="F195" s="50">
        <v>11.96</v>
      </c>
      <c r="G195" s="186">
        <v>1548460</v>
      </c>
      <c r="H195" s="186">
        <v>24</v>
      </c>
      <c r="M195" s="55">
        <v>41235</v>
      </c>
      <c r="N195" s="43">
        <v>0.3430555555555555</v>
      </c>
      <c r="O195" s="50">
        <v>359.56</v>
      </c>
      <c r="P195" s="50">
        <v>46.92</v>
      </c>
      <c r="Q195" s="49">
        <v>480613</v>
      </c>
      <c r="R195" s="49">
        <v>862720</v>
      </c>
    </row>
    <row r="196" spans="2:18">
      <c r="B196" s="207">
        <v>42420</v>
      </c>
      <c r="C196" s="43">
        <v>0.25694444444444448</v>
      </c>
      <c r="D196" s="50">
        <v>12.14</v>
      </c>
      <c r="E196" s="50">
        <v>20.5</v>
      </c>
      <c r="F196" s="50">
        <v>10.46</v>
      </c>
      <c r="G196" s="186">
        <v>1535190</v>
      </c>
      <c r="H196" s="186">
        <v>24</v>
      </c>
      <c r="M196" s="55">
        <v>41236</v>
      </c>
      <c r="N196" s="43">
        <v>0.34097222222222223</v>
      </c>
      <c r="O196" s="50">
        <v>341.75</v>
      </c>
      <c r="P196" s="50">
        <v>33.299999999999997</v>
      </c>
      <c r="Q196" s="49">
        <v>469561</v>
      </c>
      <c r="R196" s="49">
        <v>621215</v>
      </c>
    </row>
    <row r="197" spans="2:18">
      <c r="B197" s="207">
        <v>42422</v>
      </c>
      <c r="C197" s="43">
        <v>0.33819444444444446</v>
      </c>
      <c r="D197" s="50">
        <v>10.94</v>
      </c>
      <c r="E197" s="50">
        <v>20.5</v>
      </c>
      <c r="F197" s="50">
        <v>9.91</v>
      </c>
      <c r="G197" s="186">
        <v>1535190</v>
      </c>
      <c r="H197" s="186">
        <v>24</v>
      </c>
      <c r="M197" s="55">
        <v>41237</v>
      </c>
      <c r="N197" s="43">
        <v>0.34166666666666662</v>
      </c>
      <c r="O197" s="50">
        <v>275.64999999999998</v>
      </c>
      <c r="P197" s="50">
        <v>74.12</v>
      </c>
      <c r="Q197" s="49">
        <v>459314</v>
      </c>
      <c r="R197" s="49">
        <v>294185</v>
      </c>
    </row>
    <row r="198" spans="2:18">
      <c r="B198" s="207">
        <v>42423</v>
      </c>
      <c r="C198" s="43">
        <v>0.33611111111111108</v>
      </c>
      <c r="D198" s="50">
        <v>10.71</v>
      </c>
      <c r="E198" s="50">
        <v>20.5</v>
      </c>
      <c r="F198" s="50">
        <v>9.0399999999999991</v>
      </c>
      <c r="G198" s="186">
        <v>1532690</v>
      </c>
      <c r="H198" s="186">
        <v>24</v>
      </c>
      <c r="M198" s="55">
        <v>41239</v>
      </c>
      <c r="N198" s="43">
        <v>0.34930555555555554</v>
      </c>
      <c r="O198" s="50">
        <v>254.47</v>
      </c>
      <c r="P198" s="50">
        <v>66.45</v>
      </c>
      <c r="Q198" s="49">
        <v>443816</v>
      </c>
      <c r="R198" s="49">
        <v>1070220</v>
      </c>
    </row>
    <row r="199" spans="2:18">
      <c r="B199" s="207">
        <v>42424</v>
      </c>
      <c r="C199" s="43">
        <v>0.33194444444444443</v>
      </c>
      <c r="D199" s="50">
        <v>8.39</v>
      </c>
      <c r="E199" s="50">
        <v>20.5</v>
      </c>
      <c r="F199" s="50">
        <v>8.76</v>
      </c>
      <c r="G199" s="186">
        <v>1517120</v>
      </c>
      <c r="H199" s="186">
        <v>24</v>
      </c>
      <c r="J199" s="186">
        <v>191000</v>
      </c>
      <c r="K199" s="42" t="s">
        <v>647</v>
      </c>
      <c r="M199" s="55">
        <v>41240</v>
      </c>
      <c r="N199" s="43">
        <v>0.33958333333333335</v>
      </c>
      <c r="O199" s="50">
        <v>231.49</v>
      </c>
      <c r="P199" s="50">
        <v>54.13</v>
      </c>
      <c r="Q199" s="49">
        <v>433587</v>
      </c>
      <c r="R199" s="49">
        <v>885425</v>
      </c>
    </row>
    <row r="200" spans="2:18">
      <c r="B200" s="207">
        <v>42425</v>
      </c>
      <c r="C200" s="43">
        <v>0.37222222222222223</v>
      </c>
      <c r="D200" s="50">
        <v>14.57</v>
      </c>
      <c r="E200" s="50">
        <v>50.5</v>
      </c>
      <c r="F200" s="50">
        <v>17.11</v>
      </c>
      <c r="G200" s="186">
        <v>1516540</v>
      </c>
      <c r="H200" s="186">
        <v>24</v>
      </c>
      <c r="M200" s="55">
        <v>41241</v>
      </c>
      <c r="N200" s="43">
        <v>0.34027777777777773</v>
      </c>
      <c r="O200" s="50">
        <v>211.23</v>
      </c>
      <c r="P200" s="50">
        <v>45.51</v>
      </c>
      <c r="Q200" s="49">
        <v>427705</v>
      </c>
      <c r="R200" s="49">
        <v>687865</v>
      </c>
    </row>
    <row r="201" spans="2:18">
      <c r="B201" s="207">
        <v>42426</v>
      </c>
      <c r="C201" s="43">
        <v>0.42777777777777781</v>
      </c>
      <c r="D201" s="50">
        <v>12</v>
      </c>
      <c r="E201" s="50">
        <v>50.5</v>
      </c>
      <c r="F201" s="50">
        <v>16.350000000000001</v>
      </c>
      <c r="G201" s="186">
        <v>1511760</v>
      </c>
      <c r="H201" s="186">
        <v>24</v>
      </c>
      <c r="M201" s="55">
        <v>41242</v>
      </c>
      <c r="N201" s="43">
        <v>0.35069444444444442</v>
      </c>
      <c r="O201" s="50">
        <v>190.08</v>
      </c>
      <c r="P201" s="50">
        <v>40.200000000000003</v>
      </c>
      <c r="Q201" s="49">
        <v>418690</v>
      </c>
      <c r="R201" s="49">
        <v>433930</v>
      </c>
    </row>
    <row r="202" spans="2:18">
      <c r="B202" s="207">
        <v>42429</v>
      </c>
      <c r="C202" s="43">
        <v>0.35069444444444442</v>
      </c>
      <c r="D202" s="50">
        <v>9.84</v>
      </c>
      <c r="E202" s="50">
        <v>50.5</v>
      </c>
      <c r="F202" s="50">
        <v>14.54</v>
      </c>
      <c r="G202" s="186">
        <v>1507160</v>
      </c>
      <c r="H202" s="186">
        <v>24</v>
      </c>
      <c r="M202" s="55">
        <v>41243</v>
      </c>
      <c r="N202" s="43">
        <v>0.33611111111111108</v>
      </c>
      <c r="O202" s="50">
        <v>160.77000000000001</v>
      </c>
      <c r="P202" s="50">
        <v>36.270000000000003</v>
      </c>
      <c r="Q202" s="49">
        <v>415837</v>
      </c>
      <c r="R202" s="49">
        <v>214755</v>
      </c>
    </row>
    <row r="204" spans="2:18">
      <c r="B204" s="207">
        <v>42430</v>
      </c>
      <c r="C204" s="43">
        <v>0.3347222222222222</v>
      </c>
      <c r="D204" s="50">
        <v>14.4</v>
      </c>
      <c r="E204" s="50">
        <v>40.5</v>
      </c>
      <c r="F204" s="50">
        <v>12.82</v>
      </c>
      <c r="G204" s="186">
        <v>1497800</v>
      </c>
      <c r="H204" s="186">
        <v>24</v>
      </c>
      <c r="M204" s="55">
        <v>41244</v>
      </c>
      <c r="N204" s="43">
        <v>0.33611111111111108</v>
      </c>
      <c r="O204" s="50">
        <v>117.14</v>
      </c>
      <c r="P204" s="50">
        <v>53.4</v>
      </c>
      <c r="Q204" s="49">
        <v>410759</v>
      </c>
      <c r="R204" s="49">
        <v>981335</v>
      </c>
    </row>
    <row r="205" spans="2:18">
      <c r="B205" s="207">
        <v>42431</v>
      </c>
      <c r="C205" s="43">
        <v>0.34513888888888888</v>
      </c>
      <c r="D205" s="50">
        <v>13.04</v>
      </c>
      <c r="E205" s="50">
        <v>40.5</v>
      </c>
      <c r="F205" s="50">
        <v>11.7</v>
      </c>
      <c r="G205" s="186">
        <v>1495490</v>
      </c>
      <c r="H205" s="186">
        <v>24</v>
      </c>
      <c r="M205" s="55">
        <v>41246</v>
      </c>
      <c r="N205" s="43">
        <v>0.3444444444444445</v>
      </c>
      <c r="O205" s="50">
        <v>104.4</v>
      </c>
      <c r="P205" s="50">
        <v>43.56</v>
      </c>
      <c r="Q205" s="49">
        <v>393411</v>
      </c>
      <c r="R205" s="49">
        <v>923090</v>
      </c>
    </row>
    <row r="206" spans="2:18">
      <c r="B206" s="207">
        <v>42432</v>
      </c>
      <c r="C206" s="43">
        <v>0.33819444444444446</v>
      </c>
      <c r="D206" s="50">
        <v>12.48</v>
      </c>
      <c r="E206" s="50">
        <v>40.5</v>
      </c>
      <c r="F206" s="50">
        <v>10.78</v>
      </c>
      <c r="G206" s="186">
        <v>1494650</v>
      </c>
      <c r="H206" s="186">
        <v>24</v>
      </c>
      <c r="M206" s="55">
        <v>41247</v>
      </c>
      <c r="N206" s="43">
        <v>0.34097222222222223</v>
      </c>
      <c r="O206" s="50">
        <v>76.180000000000007</v>
      </c>
      <c r="P206" s="50">
        <v>31.38</v>
      </c>
      <c r="Q206" s="49">
        <v>385159</v>
      </c>
      <c r="R206" s="49">
        <v>860885</v>
      </c>
    </row>
    <row r="207" spans="2:18">
      <c r="B207" s="207">
        <v>42433</v>
      </c>
      <c r="C207" s="43">
        <v>0.3444444444444445</v>
      </c>
      <c r="D207" s="50">
        <v>11.82</v>
      </c>
      <c r="E207" s="50">
        <v>40.5</v>
      </c>
      <c r="F207" s="50">
        <v>10.49</v>
      </c>
      <c r="G207" s="186">
        <v>1450040</v>
      </c>
      <c r="H207" s="186">
        <v>24</v>
      </c>
      <c r="M207" s="55">
        <v>41248</v>
      </c>
      <c r="N207" s="43">
        <v>0.34236111111111112</v>
      </c>
      <c r="O207" s="50">
        <v>42.03</v>
      </c>
      <c r="P207" s="50">
        <v>22.82</v>
      </c>
      <c r="Q207" s="49">
        <v>378639</v>
      </c>
      <c r="R207" s="49">
        <v>678505</v>
      </c>
    </row>
    <row r="208" spans="2:18">
      <c r="B208" s="207">
        <v>42434</v>
      </c>
      <c r="C208" s="43">
        <v>0.32916666666666666</v>
      </c>
      <c r="D208" s="50">
        <v>11.34</v>
      </c>
      <c r="E208" s="50">
        <v>40.5</v>
      </c>
      <c r="F208" s="50">
        <v>9.1300000000000008</v>
      </c>
      <c r="G208" s="186">
        <v>1442210</v>
      </c>
      <c r="H208" s="186">
        <v>24</v>
      </c>
      <c r="M208" s="55">
        <v>41249</v>
      </c>
      <c r="N208" s="43">
        <v>0.33194444444444443</v>
      </c>
      <c r="O208" s="50">
        <v>15.08</v>
      </c>
      <c r="P208" s="50">
        <v>14.54</v>
      </c>
      <c r="Q208" s="49">
        <v>375942</v>
      </c>
      <c r="R208" s="49">
        <v>604530</v>
      </c>
    </row>
    <row r="209" spans="2:18">
      <c r="B209" s="207">
        <v>42436</v>
      </c>
      <c r="C209" s="43">
        <v>0.34791666666666665</v>
      </c>
      <c r="D209" s="50">
        <v>8.1999999999999993</v>
      </c>
      <c r="E209" s="50">
        <v>40.5</v>
      </c>
      <c r="F209" s="50">
        <v>8.0299999999999994</v>
      </c>
      <c r="G209" s="186">
        <v>1442210</v>
      </c>
      <c r="H209" s="186">
        <v>24</v>
      </c>
      <c r="M209" s="55">
        <v>41250</v>
      </c>
      <c r="N209" s="43">
        <v>0.34513888888888888</v>
      </c>
      <c r="O209" s="50">
        <v>0</v>
      </c>
      <c r="P209" s="50">
        <v>7.27</v>
      </c>
      <c r="Q209" s="49">
        <v>371529</v>
      </c>
      <c r="R209" s="49">
        <v>437055</v>
      </c>
    </row>
    <row r="210" spans="2:18">
      <c r="B210" s="207">
        <v>42437</v>
      </c>
      <c r="C210" s="43">
        <v>0.35138888888888892</v>
      </c>
      <c r="D210" s="50">
        <v>17.16</v>
      </c>
      <c r="E210" s="50">
        <v>20.5</v>
      </c>
      <c r="F210" s="50">
        <v>17.68</v>
      </c>
      <c r="G210" s="186">
        <v>1441900</v>
      </c>
      <c r="H210" s="186">
        <v>24</v>
      </c>
      <c r="M210" s="55">
        <v>41253</v>
      </c>
      <c r="N210" s="43">
        <v>0.34722222222222227</v>
      </c>
      <c r="O210" s="50">
        <v>352.42</v>
      </c>
      <c r="P210" s="50">
        <v>50.01</v>
      </c>
      <c r="Q210" s="49">
        <v>354452</v>
      </c>
      <c r="R210" s="49">
        <v>431995</v>
      </c>
    </row>
    <row r="211" spans="2:18">
      <c r="B211" s="207">
        <v>42438</v>
      </c>
      <c r="C211" s="43">
        <v>0.33958333333333335</v>
      </c>
      <c r="D211" s="50">
        <v>12.43</v>
      </c>
      <c r="E211" s="50">
        <v>20.5</v>
      </c>
      <c r="F211" s="50">
        <v>15.97</v>
      </c>
      <c r="G211" s="186">
        <v>1416700</v>
      </c>
      <c r="H211" s="186">
        <v>24</v>
      </c>
      <c r="M211" s="55">
        <v>41254</v>
      </c>
      <c r="N211" s="43">
        <v>0.34027777777777773</v>
      </c>
      <c r="O211" s="50">
        <v>341.04</v>
      </c>
      <c r="P211" s="50">
        <v>43.56</v>
      </c>
      <c r="Q211" s="49">
        <v>346669</v>
      </c>
      <c r="R211" s="49">
        <v>431995</v>
      </c>
    </row>
    <row r="212" spans="2:18">
      <c r="B212" s="207">
        <v>42439</v>
      </c>
      <c r="C212" s="43">
        <v>0.33680555555555558</v>
      </c>
      <c r="D212" s="50">
        <v>8.76</v>
      </c>
      <c r="E212" s="50">
        <v>20.5</v>
      </c>
      <c r="F212" s="50">
        <v>15.49</v>
      </c>
      <c r="G212" s="186">
        <v>1408520</v>
      </c>
      <c r="H212" s="186">
        <v>24</v>
      </c>
      <c r="M212" s="55">
        <v>41255</v>
      </c>
      <c r="N212" s="43">
        <v>0.36458333333333331</v>
      </c>
      <c r="O212" s="50">
        <v>329.45</v>
      </c>
      <c r="P212" s="50">
        <v>38.44</v>
      </c>
      <c r="Q212" s="49">
        <v>338047</v>
      </c>
      <c r="R212" s="49">
        <v>431995</v>
      </c>
    </row>
    <row r="213" spans="2:18">
      <c r="B213" s="207">
        <v>42440</v>
      </c>
      <c r="C213" s="43">
        <v>0.33611111111111108</v>
      </c>
      <c r="D213" s="50">
        <v>7.72</v>
      </c>
      <c r="E213" s="50">
        <v>20.5</v>
      </c>
      <c r="F213" s="50">
        <v>14.87</v>
      </c>
      <c r="G213" s="186">
        <v>1406070</v>
      </c>
      <c r="H213" s="186">
        <v>24</v>
      </c>
      <c r="M213" s="55">
        <v>41256</v>
      </c>
      <c r="N213" s="43">
        <v>0.34236111111111112</v>
      </c>
      <c r="O213" s="50">
        <v>316.97000000000003</v>
      </c>
      <c r="P213" s="50">
        <v>34.380000000000003</v>
      </c>
      <c r="Q213" s="49">
        <v>337087</v>
      </c>
      <c r="R213" s="49">
        <v>431995</v>
      </c>
    </row>
    <row r="214" spans="2:18">
      <c r="B214" s="207">
        <v>42441</v>
      </c>
      <c r="C214" s="43">
        <v>0.34861111111111115</v>
      </c>
      <c r="D214" s="50">
        <v>16.940000000000001</v>
      </c>
      <c r="E214" s="50">
        <v>60.5</v>
      </c>
      <c r="F214" s="50">
        <v>14.39</v>
      </c>
      <c r="G214" s="186">
        <v>1379930</v>
      </c>
      <c r="H214" s="186">
        <v>24</v>
      </c>
      <c r="J214" s="186">
        <v>187500</v>
      </c>
      <c r="K214" s="42" t="s">
        <v>647</v>
      </c>
      <c r="M214" s="55">
        <v>41257</v>
      </c>
      <c r="N214" s="43">
        <v>0.33333333333333331</v>
      </c>
      <c r="O214" s="50">
        <v>297.62</v>
      </c>
      <c r="P214" s="50">
        <v>27.46</v>
      </c>
      <c r="Q214" s="49">
        <v>330566</v>
      </c>
      <c r="R214" s="49">
        <v>431555</v>
      </c>
    </row>
    <row r="215" spans="2:18">
      <c r="B215" s="207">
        <v>42443</v>
      </c>
      <c r="C215" s="43">
        <v>0.4909722222222222</v>
      </c>
      <c r="D215" s="50">
        <v>15.74</v>
      </c>
      <c r="E215" s="50">
        <v>60.5</v>
      </c>
      <c r="F215" s="50">
        <v>14.34</v>
      </c>
      <c r="G215" s="186">
        <v>1357130</v>
      </c>
      <c r="H215" s="186">
        <v>24</v>
      </c>
      <c r="M215" s="55">
        <v>41258</v>
      </c>
      <c r="N215" s="43">
        <v>0.3354166666666667</v>
      </c>
      <c r="O215" s="50">
        <v>286.49</v>
      </c>
      <c r="P215" s="50">
        <v>21.67</v>
      </c>
      <c r="Q215" s="49">
        <v>327016</v>
      </c>
      <c r="R215" s="49">
        <v>431555</v>
      </c>
    </row>
    <row r="216" spans="2:18">
      <c r="B216" s="207">
        <v>42444</v>
      </c>
      <c r="C216" s="43">
        <v>0.34097222222222223</v>
      </c>
      <c r="D216" s="50">
        <v>14.86</v>
      </c>
      <c r="E216" s="50">
        <v>60.5</v>
      </c>
      <c r="F216" s="50">
        <v>13.93</v>
      </c>
      <c r="G216" s="186">
        <v>1310840</v>
      </c>
      <c r="H216" s="186">
        <v>24</v>
      </c>
      <c r="M216" s="55">
        <v>41260</v>
      </c>
      <c r="N216" s="43">
        <v>0.33611111111111108</v>
      </c>
      <c r="O216" s="50">
        <v>270.52</v>
      </c>
      <c r="P216" s="50">
        <v>13.36</v>
      </c>
      <c r="Q216" s="49">
        <v>320925</v>
      </c>
      <c r="R216" s="49">
        <v>431555</v>
      </c>
    </row>
    <row r="217" spans="2:18">
      <c r="B217" s="207">
        <v>42445</v>
      </c>
      <c r="C217" s="43">
        <v>0.33263888888888887</v>
      </c>
      <c r="D217" s="50">
        <v>9.73</v>
      </c>
      <c r="E217" s="50">
        <v>60.5</v>
      </c>
      <c r="F217" s="50">
        <v>13.74</v>
      </c>
      <c r="G217" s="186">
        <v>1279900</v>
      </c>
      <c r="H217" s="186">
        <v>24</v>
      </c>
      <c r="M217" s="55">
        <v>41261</v>
      </c>
      <c r="N217" s="43">
        <v>0.33819444444444446</v>
      </c>
      <c r="O217" s="50">
        <v>209.39</v>
      </c>
      <c r="P217" s="50">
        <v>50.99</v>
      </c>
      <c r="Q217" s="49">
        <v>310671</v>
      </c>
      <c r="R217" s="49">
        <v>431555</v>
      </c>
    </row>
    <row r="218" spans="2:18">
      <c r="B218" s="207">
        <v>42447</v>
      </c>
      <c r="C218" s="43">
        <v>0.34375</v>
      </c>
      <c r="D218" s="50">
        <v>16.91</v>
      </c>
      <c r="E218" s="50">
        <v>50.5</v>
      </c>
      <c r="F218" s="50">
        <v>12.55</v>
      </c>
      <c r="G218" s="186">
        <v>1165970</v>
      </c>
      <c r="H218" s="186">
        <v>24</v>
      </c>
      <c r="M218" s="55">
        <v>41262</v>
      </c>
      <c r="N218" s="43">
        <v>0.34375</v>
      </c>
      <c r="O218" s="50">
        <v>199.94</v>
      </c>
      <c r="P218" s="50">
        <v>42.56</v>
      </c>
      <c r="Q218" s="49">
        <v>301188</v>
      </c>
      <c r="R218" s="49">
        <v>431555</v>
      </c>
    </row>
    <row r="219" spans="2:18">
      <c r="B219" s="207">
        <v>42448</v>
      </c>
      <c r="C219" s="43">
        <v>0.35000000000000003</v>
      </c>
      <c r="D219" s="50">
        <v>17.829999999999998</v>
      </c>
      <c r="E219" s="50">
        <v>40.5</v>
      </c>
      <c r="F219" s="50">
        <v>12.25</v>
      </c>
      <c r="G219" s="186">
        <v>1112330</v>
      </c>
      <c r="H219" s="186">
        <v>24</v>
      </c>
      <c r="M219" s="55">
        <v>41263</v>
      </c>
      <c r="N219" s="43">
        <v>0.33749999999999997</v>
      </c>
      <c r="O219" s="50">
        <v>183.44</v>
      </c>
      <c r="P219" s="50">
        <v>33.99</v>
      </c>
      <c r="Q219" s="49">
        <v>296001</v>
      </c>
      <c r="R219" s="49">
        <v>431555</v>
      </c>
    </row>
    <row r="220" spans="2:18">
      <c r="B220" s="207">
        <v>42451</v>
      </c>
      <c r="C220" s="43">
        <v>0.33749999999999997</v>
      </c>
      <c r="D220" s="50">
        <v>16.11</v>
      </c>
      <c r="E220" s="50">
        <v>40.5</v>
      </c>
      <c r="F220" s="50">
        <v>10.39</v>
      </c>
      <c r="G220" s="186">
        <v>1098800</v>
      </c>
      <c r="H220" s="186">
        <v>24</v>
      </c>
      <c r="M220" s="55">
        <v>41265</v>
      </c>
      <c r="N220" s="43">
        <v>0.32569444444444445</v>
      </c>
      <c r="O220" s="50">
        <v>163</v>
      </c>
      <c r="P220" s="50">
        <v>23.81</v>
      </c>
      <c r="Q220" s="49">
        <v>262046</v>
      </c>
      <c r="R220" s="49">
        <v>431555</v>
      </c>
    </row>
    <row r="221" spans="2:18">
      <c r="B221" s="207">
        <v>42452</v>
      </c>
      <c r="C221" s="43">
        <v>0.33680555555555558</v>
      </c>
      <c r="D221" s="50">
        <v>15.27</v>
      </c>
      <c r="E221" s="50">
        <v>30.5</v>
      </c>
      <c r="F221" s="50">
        <v>19.59</v>
      </c>
      <c r="G221" s="186">
        <v>1057590</v>
      </c>
      <c r="H221" s="186">
        <v>24</v>
      </c>
      <c r="M221" s="55">
        <v>41267</v>
      </c>
      <c r="N221" s="43">
        <v>0.32500000000000001</v>
      </c>
      <c r="O221" s="50">
        <v>147.16</v>
      </c>
      <c r="P221" s="50">
        <v>18.48</v>
      </c>
      <c r="Q221" s="49">
        <v>250348</v>
      </c>
      <c r="R221" s="49">
        <v>431555</v>
      </c>
    </row>
    <row r="222" spans="2:18">
      <c r="B222" s="207">
        <v>42457</v>
      </c>
      <c r="C222" s="43">
        <v>0.33888888888888885</v>
      </c>
      <c r="D222" s="50">
        <v>13.02</v>
      </c>
      <c r="E222" s="50">
        <v>30.5</v>
      </c>
      <c r="F222" s="50">
        <v>16.34</v>
      </c>
      <c r="G222" s="186">
        <v>983116</v>
      </c>
      <c r="H222" s="186">
        <v>24</v>
      </c>
      <c r="M222" s="55">
        <v>41269</v>
      </c>
      <c r="N222" s="43">
        <v>0.34652777777777777</v>
      </c>
      <c r="O222" s="50">
        <v>94.68</v>
      </c>
      <c r="P222" s="50">
        <v>32.340000000000003</v>
      </c>
      <c r="Q222" s="49">
        <v>230099</v>
      </c>
      <c r="R222" s="49">
        <v>431555</v>
      </c>
    </row>
    <row r="223" spans="2:18">
      <c r="B223" s="207">
        <v>42458</v>
      </c>
      <c r="C223" s="43">
        <v>0.44027777777777777</v>
      </c>
      <c r="D223" s="50">
        <v>9.56</v>
      </c>
      <c r="E223" s="50">
        <v>30.5</v>
      </c>
      <c r="F223" s="50">
        <v>15.76</v>
      </c>
      <c r="G223" s="186">
        <v>939076</v>
      </c>
      <c r="H223" s="186">
        <v>24</v>
      </c>
      <c r="M223" s="55">
        <v>41270</v>
      </c>
      <c r="N223" s="43">
        <v>0.33819444444444446</v>
      </c>
      <c r="O223" s="50">
        <v>80.349999999999994</v>
      </c>
      <c r="P223" s="50">
        <v>28.28</v>
      </c>
      <c r="Q223" s="49">
        <v>222474</v>
      </c>
      <c r="R223" s="49">
        <v>431555</v>
      </c>
    </row>
    <row r="224" spans="2:18">
      <c r="B224" s="207">
        <v>42460</v>
      </c>
      <c r="C224" s="43">
        <v>0.34027777777777773</v>
      </c>
      <c r="D224" s="50">
        <v>8.0500000000000007</v>
      </c>
      <c r="E224" s="50">
        <v>30.5</v>
      </c>
      <c r="F224" s="50">
        <v>13.76</v>
      </c>
      <c r="G224" s="186">
        <v>926068</v>
      </c>
      <c r="H224" s="186">
        <v>24</v>
      </c>
      <c r="M224" s="55">
        <v>41271</v>
      </c>
      <c r="N224" s="43">
        <v>0.3298611111111111</v>
      </c>
      <c r="O224" s="50">
        <v>492.95</v>
      </c>
      <c r="P224" s="50">
        <v>74.180000000000007</v>
      </c>
      <c r="Q224" s="49">
        <v>218884</v>
      </c>
      <c r="R224" s="49">
        <v>431555</v>
      </c>
    </row>
    <row r="225" spans="2:18">
      <c r="M225" s="55">
        <v>41272</v>
      </c>
      <c r="N225" s="43">
        <v>0.33333333333333331</v>
      </c>
      <c r="O225" s="50">
        <v>476.38</v>
      </c>
      <c r="P225" s="50">
        <v>68.3</v>
      </c>
      <c r="Q225" s="49">
        <v>210527</v>
      </c>
      <c r="R225" s="49">
        <v>431555</v>
      </c>
    </row>
    <row r="226" spans="2:18">
      <c r="B226" s="207">
        <v>42461</v>
      </c>
      <c r="C226" s="43">
        <v>0.34166666666666662</v>
      </c>
      <c r="D226" s="50">
        <v>7.67</v>
      </c>
      <c r="E226" s="50">
        <v>30.5</v>
      </c>
      <c r="F226" s="50">
        <v>13.01</v>
      </c>
      <c r="G226" s="186">
        <v>920380</v>
      </c>
      <c r="H226" s="186">
        <v>24</v>
      </c>
      <c r="M226" s="55">
        <v>41274</v>
      </c>
      <c r="N226" s="43">
        <v>0.3263888888888889</v>
      </c>
      <c r="O226" s="50">
        <v>462.97</v>
      </c>
      <c r="P226" s="50">
        <v>62.28</v>
      </c>
      <c r="Q226" s="49">
        <v>202065</v>
      </c>
      <c r="R226" s="49">
        <v>431555</v>
      </c>
    </row>
    <row r="227" spans="2:18">
      <c r="B227" s="207">
        <v>42462</v>
      </c>
      <c r="C227" s="43">
        <v>0.33402777777777781</v>
      </c>
      <c r="D227" s="50">
        <v>15.19</v>
      </c>
      <c r="E227" s="50">
        <v>20.5</v>
      </c>
      <c r="F227" s="50">
        <v>12.56</v>
      </c>
      <c r="G227" s="186">
        <v>919324</v>
      </c>
      <c r="H227" s="186">
        <v>24</v>
      </c>
    </row>
    <row r="228" spans="2:18">
      <c r="B228" s="207">
        <v>42464</v>
      </c>
      <c r="C228" s="43">
        <v>0.34930555555555554</v>
      </c>
      <c r="D228" s="50">
        <v>14.94</v>
      </c>
      <c r="E228" s="50">
        <v>20.5</v>
      </c>
      <c r="F228" s="50">
        <v>11.07</v>
      </c>
      <c r="G228" s="186">
        <v>919252</v>
      </c>
      <c r="H228" s="186">
        <v>24</v>
      </c>
      <c r="M228" s="207">
        <v>41276</v>
      </c>
      <c r="N228" s="43">
        <v>0.33333333333333331</v>
      </c>
      <c r="O228" s="50">
        <v>443.22</v>
      </c>
      <c r="P228" s="50">
        <v>50.21</v>
      </c>
      <c r="Q228" s="49">
        <v>186289</v>
      </c>
      <c r="R228" s="49">
        <v>431555</v>
      </c>
    </row>
    <row r="229" spans="2:18">
      <c r="B229" s="207">
        <v>42465</v>
      </c>
      <c r="C229" s="43">
        <v>0.29583333333333334</v>
      </c>
      <c r="D229" s="50">
        <v>14.91</v>
      </c>
      <c r="E229" s="50">
        <v>20.5</v>
      </c>
      <c r="F229" s="50">
        <v>8.7100000000000009</v>
      </c>
      <c r="G229" s="186">
        <v>917740</v>
      </c>
      <c r="H229" s="186">
        <v>24</v>
      </c>
      <c r="M229" s="207">
        <v>41277</v>
      </c>
      <c r="N229" s="43">
        <v>0.34375</v>
      </c>
      <c r="O229" s="50">
        <v>433.77</v>
      </c>
      <c r="P229" s="50">
        <v>45.78</v>
      </c>
      <c r="Q229" s="49">
        <v>179215</v>
      </c>
      <c r="R229" s="49">
        <v>431555</v>
      </c>
    </row>
    <row r="230" spans="2:18">
      <c r="B230" s="207">
        <v>42466</v>
      </c>
      <c r="C230" s="43">
        <v>0.30277777777777776</v>
      </c>
      <c r="D230" s="50">
        <v>14.83</v>
      </c>
      <c r="E230" s="50">
        <v>20.5</v>
      </c>
      <c r="F230" s="50">
        <v>7.54</v>
      </c>
      <c r="G230" s="186">
        <v>903580</v>
      </c>
      <c r="H230" s="186">
        <v>24</v>
      </c>
      <c r="M230" s="207">
        <v>41278</v>
      </c>
      <c r="N230" s="43">
        <v>0.34375</v>
      </c>
      <c r="O230" s="50">
        <v>418.73</v>
      </c>
      <c r="P230" s="50">
        <v>42.57</v>
      </c>
      <c r="Q230" s="49">
        <v>177221</v>
      </c>
      <c r="R230" s="49">
        <v>431555</v>
      </c>
    </row>
    <row r="231" spans="2:18">
      <c r="B231" s="207">
        <v>42467</v>
      </c>
      <c r="C231" s="43">
        <v>0.25069444444444444</v>
      </c>
      <c r="D231" s="50">
        <v>14.73</v>
      </c>
      <c r="E231" s="50">
        <v>20.5</v>
      </c>
      <c r="F231" s="50">
        <v>5.7</v>
      </c>
      <c r="G231" s="186">
        <v>884860</v>
      </c>
      <c r="H231" s="186">
        <v>24</v>
      </c>
      <c r="M231" s="207">
        <v>40913</v>
      </c>
      <c r="N231" s="43">
        <v>0.3298611111111111</v>
      </c>
      <c r="O231" s="50">
        <v>409.48</v>
      </c>
      <c r="P231" s="50">
        <v>38.78</v>
      </c>
      <c r="Q231" s="49">
        <v>172181</v>
      </c>
      <c r="R231" s="49">
        <v>431390</v>
      </c>
    </row>
    <row r="232" spans="2:18">
      <c r="B232" s="207">
        <v>42468</v>
      </c>
      <c r="C232" s="43">
        <v>0.29444444444444445</v>
      </c>
      <c r="D232" s="50">
        <v>14.71</v>
      </c>
      <c r="E232" s="50">
        <v>20.5</v>
      </c>
      <c r="F232" s="50">
        <v>5.21</v>
      </c>
      <c r="G232" s="186">
        <v>860044</v>
      </c>
      <c r="H232" s="186">
        <v>24</v>
      </c>
      <c r="M232" s="207">
        <v>41282</v>
      </c>
      <c r="N232" s="43">
        <v>0.3298611111111111</v>
      </c>
      <c r="O232" s="50">
        <v>388.84</v>
      </c>
      <c r="P232" s="50">
        <v>34.69</v>
      </c>
      <c r="Q232" s="49">
        <v>155143</v>
      </c>
      <c r="R232" s="49">
        <v>429960</v>
      </c>
    </row>
    <row r="233" spans="2:18">
      <c r="B233" s="207">
        <v>42469</v>
      </c>
      <c r="C233" s="43">
        <v>0.32847222222222222</v>
      </c>
      <c r="D233" s="50">
        <v>13.9</v>
      </c>
      <c r="E233" s="50">
        <v>10.5</v>
      </c>
      <c r="F233" s="50">
        <v>13.65</v>
      </c>
      <c r="G233" s="186">
        <v>854068</v>
      </c>
      <c r="H233" s="186">
        <v>24</v>
      </c>
      <c r="M233" s="207">
        <v>41283</v>
      </c>
      <c r="N233" s="43">
        <v>0.32777777777777778</v>
      </c>
      <c r="O233" s="50">
        <v>377.03</v>
      </c>
      <c r="P233" s="50">
        <v>31.33</v>
      </c>
      <c r="Q233" s="49">
        <v>146563</v>
      </c>
      <c r="R233" s="49">
        <v>429960</v>
      </c>
    </row>
    <row r="234" spans="2:18">
      <c r="B234" s="207">
        <v>42471</v>
      </c>
      <c r="C234" s="43">
        <v>0.33680555555555558</v>
      </c>
      <c r="D234" s="50">
        <v>11.7</v>
      </c>
      <c r="E234" s="50">
        <v>10.5</v>
      </c>
      <c r="F234" s="50">
        <v>12.81</v>
      </c>
      <c r="G234" s="186">
        <v>849772</v>
      </c>
      <c r="H234" s="186">
        <v>24</v>
      </c>
      <c r="M234" s="207">
        <v>41284</v>
      </c>
      <c r="N234" s="43">
        <v>0.32708333333333334</v>
      </c>
      <c r="O234" s="50">
        <v>369.56</v>
      </c>
      <c r="P234" s="50">
        <v>25.09</v>
      </c>
      <c r="Q234" s="49">
        <v>141206</v>
      </c>
      <c r="R234" s="49">
        <v>429960</v>
      </c>
    </row>
    <row r="235" spans="2:18">
      <c r="B235" s="207">
        <v>42472</v>
      </c>
      <c r="C235" s="43">
        <v>0.3354166666666667</v>
      </c>
      <c r="D235" s="50">
        <v>10.34</v>
      </c>
      <c r="E235" s="50">
        <v>110.5</v>
      </c>
      <c r="F235" s="50">
        <v>10.71</v>
      </c>
      <c r="G235" s="186">
        <v>848572</v>
      </c>
      <c r="H235" s="186">
        <v>24</v>
      </c>
      <c r="J235" s="186">
        <v>355000</v>
      </c>
      <c r="K235" s="42" t="s">
        <v>628</v>
      </c>
      <c r="M235" s="207">
        <v>41285</v>
      </c>
      <c r="N235" s="43">
        <v>0.34722222222222227</v>
      </c>
      <c r="O235" s="50">
        <v>358.44</v>
      </c>
      <c r="P235" s="50">
        <v>21.1</v>
      </c>
      <c r="Q235" s="49">
        <v>136411</v>
      </c>
      <c r="R235" s="49">
        <v>429960</v>
      </c>
    </row>
    <row r="236" spans="2:18">
      <c r="B236" s="207">
        <v>42473</v>
      </c>
      <c r="C236" s="43">
        <v>0.3215277777777778</v>
      </c>
      <c r="D236" s="50">
        <v>10.17</v>
      </c>
      <c r="E236" s="50">
        <v>110.5</v>
      </c>
      <c r="F236" s="50">
        <v>7.35</v>
      </c>
      <c r="G236" s="186">
        <v>833572</v>
      </c>
      <c r="H236" s="186">
        <v>24</v>
      </c>
      <c r="M236" s="207">
        <v>41286</v>
      </c>
      <c r="N236" s="43">
        <v>0.3298611111111111</v>
      </c>
      <c r="O236" s="50">
        <v>301.31</v>
      </c>
      <c r="P236" s="50">
        <v>62.01</v>
      </c>
      <c r="Q236" s="49">
        <v>123208</v>
      </c>
      <c r="R236" s="49">
        <v>429960</v>
      </c>
    </row>
    <row r="237" spans="2:18">
      <c r="B237" s="207">
        <v>42474</v>
      </c>
      <c r="C237" s="43">
        <v>0.33888888888888885</v>
      </c>
      <c r="D237" s="50">
        <v>9.9700000000000006</v>
      </c>
      <c r="E237" s="50">
        <v>110.5</v>
      </c>
      <c r="F237" s="50">
        <v>6.65</v>
      </c>
      <c r="G237" s="186">
        <v>784636</v>
      </c>
      <c r="H237" s="186">
        <v>24</v>
      </c>
      <c r="M237" s="207">
        <v>41288</v>
      </c>
      <c r="N237" s="43">
        <v>0.32777777777777778</v>
      </c>
      <c r="O237" s="50">
        <v>288.04000000000002</v>
      </c>
      <c r="P237" s="50">
        <v>51.47</v>
      </c>
      <c r="Q237" s="49">
        <v>116820</v>
      </c>
      <c r="R237" s="49">
        <v>429960</v>
      </c>
    </row>
    <row r="238" spans="2:18">
      <c r="B238" s="207">
        <v>42475</v>
      </c>
      <c r="C238" s="43">
        <v>0.33958333333333335</v>
      </c>
      <c r="D238" s="50">
        <v>17.36</v>
      </c>
      <c r="E238" s="50">
        <v>90.5</v>
      </c>
      <c r="F238" s="50">
        <v>15.45</v>
      </c>
      <c r="G238" s="186">
        <v>784612</v>
      </c>
      <c r="H238" s="186">
        <v>24</v>
      </c>
      <c r="M238" s="207">
        <v>41289</v>
      </c>
      <c r="N238" s="43">
        <v>0.33402777777777781</v>
      </c>
      <c r="O238" s="50">
        <v>749.34</v>
      </c>
      <c r="P238" s="50">
        <v>44.3</v>
      </c>
      <c r="Q238" s="49">
        <v>114317</v>
      </c>
      <c r="R238" s="49">
        <v>429960</v>
      </c>
    </row>
    <row r="239" spans="2:18">
      <c r="B239" s="207">
        <v>42476</v>
      </c>
      <c r="C239" s="43">
        <v>0.33611111111111108</v>
      </c>
      <c r="D239" s="50">
        <v>15.77</v>
      </c>
      <c r="E239" s="50">
        <v>90.5</v>
      </c>
      <c r="F239" s="50">
        <v>15.23</v>
      </c>
      <c r="G239" s="186">
        <v>784612</v>
      </c>
      <c r="H239" s="186">
        <v>24</v>
      </c>
      <c r="M239" s="207">
        <v>41290</v>
      </c>
      <c r="N239" s="43">
        <v>0.34097222222222223</v>
      </c>
      <c r="O239" s="50">
        <v>734.26</v>
      </c>
      <c r="P239" s="50">
        <v>39.78</v>
      </c>
      <c r="Q239" s="49">
        <v>112801</v>
      </c>
      <c r="R239" s="49">
        <v>429960</v>
      </c>
    </row>
    <row r="240" spans="2:18">
      <c r="B240" s="207">
        <v>42478</v>
      </c>
      <c r="C240" s="43">
        <v>0.33749999999999997</v>
      </c>
      <c r="D240" s="50">
        <v>15.54</v>
      </c>
      <c r="E240" s="50">
        <v>90.5</v>
      </c>
      <c r="F240" s="50">
        <v>14.32</v>
      </c>
      <c r="G240" s="186">
        <v>784612</v>
      </c>
      <c r="H240" s="186">
        <v>24</v>
      </c>
      <c r="M240" s="207">
        <v>41291</v>
      </c>
      <c r="N240" s="43">
        <v>0.33194444444444443</v>
      </c>
      <c r="O240" s="50">
        <v>723.01</v>
      </c>
      <c r="P240" s="50">
        <v>31.26</v>
      </c>
      <c r="Q240" s="49">
        <v>109553</v>
      </c>
      <c r="R240" s="49">
        <v>429960</v>
      </c>
    </row>
    <row r="241" spans="2:18">
      <c r="B241" s="207">
        <v>42479</v>
      </c>
      <c r="C241" s="43">
        <v>0.34027777777777773</v>
      </c>
      <c r="D241" s="50">
        <v>11.23</v>
      </c>
      <c r="E241" s="50">
        <v>90.5</v>
      </c>
      <c r="F241" s="50">
        <v>12.67</v>
      </c>
      <c r="G241" s="186">
        <v>784612</v>
      </c>
      <c r="H241" s="186">
        <v>24</v>
      </c>
      <c r="M241" s="207">
        <v>40926</v>
      </c>
      <c r="N241" s="43">
        <v>0.34027777777777773</v>
      </c>
      <c r="O241" s="50">
        <v>714.18</v>
      </c>
      <c r="P241" s="50">
        <v>26.79</v>
      </c>
      <c r="Q241" s="49">
        <v>103491</v>
      </c>
      <c r="R241" s="49">
        <v>429960</v>
      </c>
    </row>
    <row r="242" spans="2:18">
      <c r="B242" s="207">
        <v>42480</v>
      </c>
      <c r="C242" s="43">
        <v>0.33819444444444446</v>
      </c>
      <c r="D242" s="50">
        <v>11.12</v>
      </c>
      <c r="E242" s="50">
        <v>90.5</v>
      </c>
      <c r="F242" s="50">
        <v>11.53</v>
      </c>
      <c r="G242" s="186">
        <v>771196</v>
      </c>
      <c r="H242" s="186">
        <v>24</v>
      </c>
      <c r="M242" s="207">
        <v>41293</v>
      </c>
      <c r="N242" s="43">
        <v>0.34027777777777773</v>
      </c>
      <c r="O242" s="50">
        <v>556.19000000000005</v>
      </c>
      <c r="P242" s="50">
        <v>173.17</v>
      </c>
      <c r="Q242" s="49">
        <v>598244</v>
      </c>
      <c r="R242" s="49">
        <v>429960</v>
      </c>
    </row>
    <row r="243" spans="2:18">
      <c r="B243" s="207">
        <v>42481</v>
      </c>
      <c r="C243" s="43">
        <v>0.3444444444444445</v>
      </c>
      <c r="D243" s="50">
        <v>7.48</v>
      </c>
      <c r="E243" s="50">
        <v>90.5</v>
      </c>
      <c r="F243" s="50">
        <v>9.77</v>
      </c>
      <c r="G243" s="186">
        <v>771196</v>
      </c>
      <c r="H243" s="186">
        <v>24</v>
      </c>
    </row>
    <row r="244" spans="2:18">
      <c r="B244" s="207">
        <v>42482</v>
      </c>
      <c r="C244" s="43">
        <v>0.3527777777777778</v>
      </c>
      <c r="D244" s="50">
        <v>17.43</v>
      </c>
      <c r="E244" s="50">
        <v>70.5</v>
      </c>
      <c r="F244" s="50">
        <v>18.079999999999998</v>
      </c>
      <c r="G244" s="186">
        <v>770980</v>
      </c>
      <c r="H244" s="186">
        <v>24</v>
      </c>
      <c r="M244" s="207">
        <v>41306</v>
      </c>
      <c r="N244" s="43">
        <v>0.34166666666666662</v>
      </c>
      <c r="O244" s="50">
        <v>461.01</v>
      </c>
      <c r="P244" s="50">
        <v>104.92</v>
      </c>
      <c r="Q244" s="49">
        <v>532313</v>
      </c>
      <c r="R244" s="49">
        <v>429960</v>
      </c>
    </row>
    <row r="245" spans="2:18">
      <c r="B245" s="207">
        <v>42483</v>
      </c>
      <c r="C245" s="43">
        <v>0.25625000000000003</v>
      </c>
      <c r="D245" s="50">
        <v>16.61</v>
      </c>
      <c r="E245" s="50">
        <v>70.5</v>
      </c>
      <c r="F245" s="50">
        <v>16.38</v>
      </c>
      <c r="G245" s="186">
        <v>770332</v>
      </c>
      <c r="H245" s="186">
        <v>24</v>
      </c>
      <c r="M245" s="207">
        <v>41307</v>
      </c>
      <c r="N245" s="43">
        <v>0.33888888888888885</v>
      </c>
      <c r="O245" s="50">
        <v>445.72</v>
      </c>
      <c r="P245" s="50">
        <v>103.31</v>
      </c>
      <c r="Q245" s="49">
        <v>525722</v>
      </c>
      <c r="R245" s="49">
        <v>429960</v>
      </c>
    </row>
    <row r="246" spans="2:18">
      <c r="B246" s="207">
        <v>42485</v>
      </c>
      <c r="C246" s="43">
        <v>0.34027777777777773</v>
      </c>
      <c r="D246" s="50">
        <v>16.09</v>
      </c>
      <c r="E246" s="50">
        <v>70.5</v>
      </c>
      <c r="F246" s="50">
        <v>14.96</v>
      </c>
      <c r="G246" s="186">
        <v>770332</v>
      </c>
      <c r="H246" s="186">
        <v>24</v>
      </c>
      <c r="M246" s="207">
        <v>41309</v>
      </c>
      <c r="N246" s="43">
        <v>0.3347222222222222</v>
      </c>
      <c r="O246" s="50">
        <v>429.75</v>
      </c>
      <c r="P246" s="50">
        <v>94.81</v>
      </c>
      <c r="Q246" s="49">
        <v>519684</v>
      </c>
      <c r="R246" s="49">
        <v>429960</v>
      </c>
    </row>
    <row r="247" spans="2:18">
      <c r="B247" s="207">
        <v>42486</v>
      </c>
      <c r="C247" s="43">
        <v>0.29236111111111113</v>
      </c>
      <c r="D247" s="50">
        <v>15.02</v>
      </c>
      <c r="E247" s="50">
        <v>70.5</v>
      </c>
      <c r="F247" s="50">
        <v>14.41</v>
      </c>
      <c r="G247" s="186">
        <v>719452</v>
      </c>
      <c r="H247" s="186">
        <v>24</v>
      </c>
      <c r="M247" s="207">
        <v>41310</v>
      </c>
      <c r="N247" s="43">
        <v>0.3347222222222222</v>
      </c>
      <c r="O247" s="50">
        <v>418.24</v>
      </c>
      <c r="P247" s="50">
        <v>90.17</v>
      </c>
      <c r="Q247" s="49">
        <v>514505</v>
      </c>
      <c r="R247" s="49">
        <v>429960</v>
      </c>
    </row>
    <row r="248" spans="2:18">
      <c r="B248" s="207">
        <v>42487</v>
      </c>
      <c r="C248" s="43">
        <v>0.2986111111111111</v>
      </c>
      <c r="D248" s="50">
        <v>14.39</v>
      </c>
      <c r="E248" s="50">
        <v>70.5</v>
      </c>
      <c r="F248" s="50">
        <v>13.47</v>
      </c>
      <c r="G248" s="186">
        <v>668548</v>
      </c>
      <c r="H248" s="186">
        <v>24</v>
      </c>
      <c r="M248" s="207">
        <v>41311</v>
      </c>
      <c r="N248" s="43">
        <v>0.33263888888888887</v>
      </c>
      <c r="O248" s="50">
        <v>402.78</v>
      </c>
      <c r="P248" s="50">
        <v>87.38</v>
      </c>
      <c r="Q248" s="49">
        <v>509243</v>
      </c>
      <c r="R248" s="49">
        <v>429960</v>
      </c>
    </row>
    <row r="249" spans="2:18">
      <c r="B249" s="207">
        <v>42488</v>
      </c>
      <c r="C249" s="43">
        <v>0.3430555555555555</v>
      </c>
      <c r="D249" s="50">
        <v>13.59</v>
      </c>
      <c r="E249" s="50">
        <v>70.5</v>
      </c>
      <c r="F249" s="50">
        <v>13</v>
      </c>
      <c r="G249" s="186">
        <v>668380</v>
      </c>
      <c r="H249" s="186">
        <v>24</v>
      </c>
      <c r="M249" s="207">
        <v>41312</v>
      </c>
      <c r="N249" s="43">
        <v>0.32916666666666666</v>
      </c>
      <c r="O249" s="50">
        <v>395.64</v>
      </c>
      <c r="P249" s="50">
        <v>79.849999999999994</v>
      </c>
      <c r="Q249" s="49">
        <v>506168</v>
      </c>
      <c r="R249" s="49">
        <v>429960</v>
      </c>
    </row>
    <row r="250" spans="2:18">
      <c r="B250" s="207">
        <v>42489</v>
      </c>
      <c r="C250" s="43">
        <v>0.33333333333333331</v>
      </c>
      <c r="D250" s="50">
        <v>12.48</v>
      </c>
      <c r="E250" s="50">
        <v>70.5</v>
      </c>
      <c r="F250" s="50">
        <v>12.92</v>
      </c>
      <c r="G250" s="186">
        <v>668356</v>
      </c>
      <c r="H250" s="186">
        <v>24</v>
      </c>
      <c r="M250" s="207">
        <v>41313</v>
      </c>
      <c r="N250" s="43">
        <v>0.33263888888888887</v>
      </c>
      <c r="O250" s="50">
        <v>389.7</v>
      </c>
      <c r="P250" s="50">
        <v>70.69</v>
      </c>
      <c r="Q250" s="49">
        <v>499259</v>
      </c>
      <c r="R250" s="49">
        <v>429960</v>
      </c>
    </row>
    <row r="251" spans="2:18">
      <c r="M251" s="207">
        <v>41314</v>
      </c>
      <c r="N251" s="43">
        <v>0.33124999999999999</v>
      </c>
      <c r="O251" s="50">
        <v>374.53</v>
      </c>
      <c r="P251" s="50">
        <v>63.77</v>
      </c>
      <c r="Q251" s="49">
        <v>494047</v>
      </c>
      <c r="R251" s="49">
        <v>429960</v>
      </c>
    </row>
    <row r="252" spans="2:18">
      <c r="B252" s="207">
        <v>42493</v>
      </c>
      <c r="C252" s="43">
        <v>0.33958333333333335</v>
      </c>
      <c r="D252" s="50">
        <v>8.59</v>
      </c>
      <c r="E252" s="50">
        <v>70.5</v>
      </c>
      <c r="F252" s="50">
        <v>8.3000000000000007</v>
      </c>
      <c r="G252" s="186">
        <v>662500</v>
      </c>
      <c r="H252" s="186">
        <v>24</v>
      </c>
      <c r="M252" s="207">
        <v>41316</v>
      </c>
      <c r="N252" s="43">
        <v>0.33124999999999999</v>
      </c>
      <c r="O252" s="50">
        <v>362.76</v>
      </c>
      <c r="P252" s="50">
        <v>50.99</v>
      </c>
      <c r="Q252" s="49">
        <v>487609</v>
      </c>
      <c r="R252" s="49">
        <v>429960</v>
      </c>
    </row>
    <row r="253" spans="2:18">
      <c r="B253" s="207">
        <v>42494</v>
      </c>
      <c r="C253" s="43">
        <v>0.3444444444444445</v>
      </c>
      <c r="D253" s="50">
        <v>8.2799999999999994</v>
      </c>
      <c r="E253" s="50">
        <v>70.5</v>
      </c>
      <c r="F253" s="50">
        <v>8.3000000000000007</v>
      </c>
      <c r="G253" s="186">
        <v>627460</v>
      </c>
      <c r="H253" s="186">
        <v>24</v>
      </c>
      <c r="M253" s="207">
        <v>41317</v>
      </c>
      <c r="N253" s="43">
        <v>0.32847222222222222</v>
      </c>
      <c r="O253" s="50">
        <v>355.1</v>
      </c>
      <c r="P253" s="50">
        <v>41.08</v>
      </c>
      <c r="Q253" s="49">
        <v>481795</v>
      </c>
      <c r="R253" s="49">
        <v>429960</v>
      </c>
    </row>
    <row r="254" spans="2:18">
      <c r="B254" s="207">
        <v>42495</v>
      </c>
      <c r="C254" s="43">
        <v>0.3354166666666667</v>
      </c>
      <c r="D254" s="50">
        <v>6.68</v>
      </c>
      <c r="E254" s="50">
        <v>70.5</v>
      </c>
      <c r="F254" s="50">
        <v>8.3000000000000007</v>
      </c>
      <c r="G254" s="186">
        <v>615148</v>
      </c>
      <c r="H254" s="186">
        <v>24</v>
      </c>
      <c r="M254" s="207">
        <v>41318</v>
      </c>
      <c r="N254" s="43">
        <v>0.33055555555555555</v>
      </c>
      <c r="O254" s="50">
        <v>347.15</v>
      </c>
      <c r="P254" s="50">
        <v>34.909999999999997</v>
      </c>
      <c r="Q254" s="49">
        <v>478237</v>
      </c>
      <c r="R254" s="49">
        <v>429960</v>
      </c>
    </row>
    <row r="255" spans="2:18">
      <c r="B255" s="207">
        <v>42496</v>
      </c>
      <c r="C255" s="43">
        <v>0.33402777777777781</v>
      </c>
      <c r="D255" s="50">
        <v>5.71</v>
      </c>
      <c r="E255" s="50">
        <v>70.5</v>
      </c>
      <c r="F255" s="50">
        <v>7.87</v>
      </c>
      <c r="G255" s="186">
        <v>540076</v>
      </c>
      <c r="H255" s="186">
        <v>24</v>
      </c>
      <c r="M255" s="207">
        <v>41319</v>
      </c>
      <c r="N255" s="43">
        <v>0.33124999999999999</v>
      </c>
      <c r="O255" s="50">
        <v>339.68</v>
      </c>
      <c r="P255" s="50">
        <v>24.42</v>
      </c>
      <c r="Q255" s="49">
        <v>473207</v>
      </c>
      <c r="R255" s="49">
        <v>429960</v>
      </c>
    </row>
    <row r="256" spans="2:18">
      <c r="B256" s="207">
        <v>42497</v>
      </c>
      <c r="C256" s="43">
        <v>0.34791666666666665</v>
      </c>
      <c r="D256" s="50">
        <v>15.43</v>
      </c>
      <c r="E256" s="50">
        <v>50.5</v>
      </c>
      <c r="F256" s="50">
        <v>15.08</v>
      </c>
      <c r="G256" s="186">
        <v>532636</v>
      </c>
      <c r="H256" s="186">
        <v>24</v>
      </c>
      <c r="M256" s="207">
        <v>41320</v>
      </c>
      <c r="N256" s="43">
        <v>0.33819444444444446</v>
      </c>
      <c r="O256" s="50">
        <v>329.41</v>
      </c>
      <c r="P256" s="50">
        <v>17.07</v>
      </c>
      <c r="Q256" s="49">
        <v>467101</v>
      </c>
      <c r="R256" s="49">
        <v>429960</v>
      </c>
    </row>
    <row r="257" spans="2:18">
      <c r="B257" s="207">
        <v>42500</v>
      </c>
      <c r="C257" s="43">
        <v>0.33888888888888885</v>
      </c>
      <c r="D257" s="50">
        <v>13.03</v>
      </c>
      <c r="E257" s="50">
        <v>50.5</v>
      </c>
      <c r="F257" s="50">
        <v>11.29</v>
      </c>
      <c r="G257" s="186">
        <v>532636</v>
      </c>
      <c r="H257" s="186">
        <v>24</v>
      </c>
      <c r="M257" s="207">
        <v>41321</v>
      </c>
      <c r="N257" s="43">
        <v>0.33333333333333331</v>
      </c>
      <c r="O257" s="50">
        <v>216.3</v>
      </c>
      <c r="P257" s="50">
        <v>112.04</v>
      </c>
      <c r="Q257" s="49">
        <v>459954</v>
      </c>
      <c r="R257" s="49">
        <v>429960</v>
      </c>
    </row>
    <row r="258" spans="2:18">
      <c r="B258" s="207">
        <v>42502</v>
      </c>
      <c r="C258" s="43">
        <v>0.33819444444444446</v>
      </c>
      <c r="D258" s="50">
        <v>11.62</v>
      </c>
      <c r="E258" s="50">
        <v>50.5</v>
      </c>
      <c r="F258" s="50">
        <v>9.75</v>
      </c>
      <c r="G258" s="186">
        <v>528484</v>
      </c>
      <c r="H258" s="186">
        <v>24</v>
      </c>
      <c r="M258" s="207">
        <v>41323</v>
      </c>
      <c r="N258" s="43">
        <v>0.33124999999999999</v>
      </c>
      <c r="O258" s="50">
        <v>203.86</v>
      </c>
      <c r="P258" s="50">
        <v>103.72</v>
      </c>
      <c r="Q258" s="49">
        <v>447842</v>
      </c>
      <c r="R258" s="49">
        <v>429960</v>
      </c>
    </row>
    <row r="259" spans="2:18">
      <c r="B259" s="207">
        <v>42503</v>
      </c>
      <c r="C259" s="43">
        <v>0.33749999999999997</v>
      </c>
      <c r="D259" s="50">
        <v>11.56</v>
      </c>
      <c r="E259" s="50">
        <v>50.5</v>
      </c>
      <c r="F259" s="50">
        <v>9.75</v>
      </c>
      <c r="G259" s="186">
        <v>526708</v>
      </c>
      <c r="H259" s="186">
        <v>24</v>
      </c>
      <c r="M259" s="207">
        <v>41324</v>
      </c>
      <c r="N259" s="43">
        <v>0.33333333333333331</v>
      </c>
      <c r="O259" s="50">
        <v>189.2</v>
      </c>
      <c r="P259" s="50">
        <v>97.58</v>
      </c>
      <c r="Q259" s="49">
        <v>447842</v>
      </c>
      <c r="R259" s="49">
        <v>429960</v>
      </c>
    </row>
    <row r="260" spans="2:18">
      <c r="B260" s="207">
        <v>42504</v>
      </c>
      <c r="C260" s="43">
        <v>0.3354166666666667</v>
      </c>
      <c r="D260" s="50">
        <v>11.45</v>
      </c>
      <c r="E260" s="50">
        <v>50.5</v>
      </c>
      <c r="F260" s="50">
        <v>8.14</v>
      </c>
      <c r="G260" s="186">
        <v>517492</v>
      </c>
      <c r="H260" s="186">
        <v>24</v>
      </c>
      <c r="M260" s="207">
        <v>41325</v>
      </c>
      <c r="N260" s="43">
        <v>0.3347222222222222</v>
      </c>
      <c r="O260" s="50">
        <v>180.77</v>
      </c>
      <c r="P260" s="50">
        <v>84.12</v>
      </c>
      <c r="Q260" s="49">
        <v>442449</v>
      </c>
      <c r="R260" s="49">
        <v>429960</v>
      </c>
    </row>
    <row r="261" spans="2:18">
      <c r="B261" s="207">
        <v>42506</v>
      </c>
      <c r="C261" s="43">
        <v>0.33888888888888885</v>
      </c>
      <c r="D261" s="50">
        <v>10.76</v>
      </c>
      <c r="E261" s="50">
        <v>50.5</v>
      </c>
      <c r="F261" s="50">
        <v>7.77</v>
      </c>
      <c r="G261" s="186">
        <v>517492</v>
      </c>
      <c r="H261" s="186">
        <v>24</v>
      </c>
      <c r="M261" s="207">
        <v>41326</v>
      </c>
      <c r="N261" s="43">
        <v>0.3347222222222222</v>
      </c>
      <c r="O261" s="50">
        <v>543.9</v>
      </c>
      <c r="P261" s="50">
        <v>177.43</v>
      </c>
      <c r="Q261" s="49">
        <v>436076</v>
      </c>
      <c r="R261" s="49">
        <v>419152</v>
      </c>
    </row>
    <row r="262" spans="2:18">
      <c r="B262" s="207">
        <v>42507</v>
      </c>
      <c r="C262" s="43">
        <v>0.3430555555555555</v>
      </c>
      <c r="D262" s="50">
        <v>10.6</v>
      </c>
      <c r="E262" s="50">
        <v>50.5</v>
      </c>
      <c r="F262" s="50">
        <v>7.68</v>
      </c>
      <c r="G262" s="186">
        <v>514516</v>
      </c>
      <c r="H262" s="186">
        <v>24</v>
      </c>
      <c r="M262" s="207">
        <v>41327</v>
      </c>
      <c r="N262" s="43">
        <v>0.32916666666666666</v>
      </c>
      <c r="O262" s="50">
        <v>533.04999999999995</v>
      </c>
      <c r="P262" s="50">
        <v>173.44</v>
      </c>
      <c r="Q262" s="49">
        <v>436076</v>
      </c>
      <c r="R262" s="49">
        <v>414056</v>
      </c>
    </row>
    <row r="263" spans="2:18">
      <c r="B263" s="207">
        <v>42508</v>
      </c>
      <c r="C263" s="43">
        <v>0.33333333333333331</v>
      </c>
      <c r="D263" s="50">
        <v>9.3800000000000008</v>
      </c>
      <c r="E263" s="50">
        <v>50.5</v>
      </c>
      <c r="F263" s="50">
        <v>7.61</v>
      </c>
      <c r="G263" s="186">
        <v>507460</v>
      </c>
      <c r="H263" s="186">
        <v>24</v>
      </c>
      <c r="M263" s="207">
        <v>41328</v>
      </c>
      <c r="N263" s="43">
        <v>0.36458333333333331</v>
      </c>
      <c r="O263" s="50">
        <v>521.38</v>
      </c>
      <c r="P263" s="50">
        <v>166.39</v>
      </c>
      <c r="Q263" s="49">
        <v>436076</v>
      </c>
      <c r="R263" s="49">
        <v>414001</v>
      </c>
    </row>
    <row r="264" spans="2:18">
      <c r="B264" s="207">
        <v>42509</v>
      </c>
      <c r="C264" s="43">
        <v>0.3298611111111111</v>
      </c>
      <c r="D264" s="50">
        <v>7.77</v>
      </c>
      <c r="E264" s="50">
        <v>50.5</v>
      </c>
      <c r="F264" s="50">
        <v>7.13</v>
      </c>
      <c r="G264" s="186">
        <v>498388</v>
      </c>
      <c r="H264" s="186">
        <v>24</v>
      </c>
      <c r="M264" s="207">
        <v>41330</v>
      </c>
      <c r="N264" s="43">
        <v>0.32916666666666666</v>
      </c>
      <c r="O264" s="50">
        <v>500.7</v>
      </c>
      <c r="P264" s="50">
        <v>154.94999999999999</v>
      </c>
      <c r="Q264" s="49">
        <v>436076</v>
      </c>
      <c r="R264" s="49">
        <v>414001</v>
      </c>
    </row>
    <row r="265" spans="2:18">
      <c r="B265" s="207">
        <v>42510</v>
      </c>
      <c r="C265" s="43">
        <v>0.35347222222222219</v>
      </c>
      <c r="D265" s="50">
        <v>10.09</v>
      </c>
      <c r="E265" s="50">
        <v>40.5</v>
      </c>
      <c r="F265" s="50">
        <v>7.07</v>
      </c>
      <c r="G265" s="186">
        <v>438628</v>
      </c>
      <c r="H265" s="186">
        <v>24</v>
      </c>
      <c r="M265" s="207">
        <v>41331</v>
      </c>
      <c r="N265" s="43">
        <v>0.33194444444444443</v>
      </c>
      <c r="O265" s="50">
        <v>493.55</v>
      </c>
      <c r="P265" s="50">
        <v>144.4</v>
      </c>
      <c r="Q265" s="49">
        <v>436076</v>
      </c>
      <c r="R265" s="49">
        <v>414001</v>
      </c>
    </row>
    <row r="266" spans="2:18">
      <c r="B266" s="207">
        <v>42513</v>
      </c>
      <c r="C266" s="43">
        <v>0.34652777777777777</v>
      </c>
      <c r="D266" s="50">
        <v>18.559999999999999</v>
      </c>
      <c r="E266" s="50">
        <v>10.5</v>
      </c>
      <c r="F266" s="50">
        <v>15.54</v>
      </c>
      <c r="G266" s="186">
        <v>423148</v>
      </c>
      <c r="H266" s="186">
        <v>24</v>
      </c>
      <c r="J266" s="186">
        <v>350000</v>
      </c>
      <c r="K266" s="42" t="s">
        <v>628</v>
      </c>
      <c r="M266" s="207">
        <v>41332</v>
      </c>
      <c r="N266" s="43">
        <v>0.32777777777777778</v>
      </c>
      <c r="O266" s="50">
        <v>482.27</v>
      </c>
      <c r="P266" s="50">
        <v>137.25</v>
      </c>
      <c r="Q266" s="49">
        <v>436076</v>
      </c>
      <c r="R266" s="49">
        <v>356856</v>
      </c>
    </row>
    <row r="267" spans="2:18">
      <c r="B267" s="207">
        <v>42514</v>
      </c>
      <c r="C267" s="43">
        <v>0.33888888888888885</v>
      </c>
      <c r="D267" s="50">
        <v>24.15</v>
      </c>
      <c r="E267" s="50">
        <v>90.5</v>
      </c>
      <c r="F267" s="50">
        <v>15.19</v>
      </c>
      <c r="G267" s="186">
        <v>423148</v>
      </c>
      <c r="H267" s="186">
        <v>24</v>
      </c>
      <c r="M267" s="207">
        <v>41333</v>
      </c>
      <c r="N267" s="43">
        <v>0.33263888888888887</v>
      </c>
      <c r="O267" s="50">
        <v>465.24</v>
      </c>
      <c r="P267" s="50">
        <v>133.07</v>
      </c>
      <c r="Q267" s="49">
        <v>434895</v>
      </c>
      <c r="R267" s="49">
        <v>199446</v>
      </c>
    </row>
    <row r="268" spans="2:18">
      <c r="B268" s="207">
        <v>42515</v>
      </c>
      <c r="C268" s="43">
        <v>0.3354166666666667</v>
      </c>
      <c r="D268" s="50">
        <v>20.04</v>
      </c>
      <c r="E268" s="50">
        <v>90.5</v>
      </c>
      <c r="F268" s="50">
        <v>15.19</v>
      </c>
      <c r="G268" s="186">
        <v>423148</v>
      </c>
      <c r="H268" s="186">
        <v>24</v>
      </c>
    </row>
    <row r="269" spans="2:18">
      <c r="B269" s="207">
        <v>42516</v>
      </c>
      <c r="C269" s="43">
        <v>0.34166666666666662</v>
      </c>
      <c r="D269" s="50">
        <v>18.420000000000002</v>
      </c>
      <c r="E269" s="50">
        <v>90.5</v>
      </c>
      <c r="F269" s="50">
        <v>15.13</v>
      </c>
      <c r="G269" s="186">
        <v>423148</v>
      </c>
      <c r="H269" s="186">
        <v>24</v>
      </c>
      <c r="M269" s="207">
        <v>41334</v>
      </c>
      <c r="N269" s="43">
        <v>0.33263888888888887</v>
      </c>
      <c r="O269" s="50">
        <v>456.59</v>
      </c>
      <c r="P269" s="50">
        <v>130.05000000000001</v>
      </c>
      <c r="Q269" s="49">
        <v>432551</v>
      </c>
      <c r="R269" s="49">
        <v>36536</v>
      </c>
    </row>
    <row r="270" spans="2:18">
      <c r="B270" s="207">
        <v>42517</v>
      </c>
      <c r="C270" s="43">
        <v>0.3347222222222222</v>
      </c>
      <c r="D270" s="50">
        <v>21.04</v>
      </c>
      <c r="E270" s="50">
        <v>80.5</v>
      </c>
      <c r="F270" s="50">
        <v>14.66</v>
      </c>
      <c r="G270" s="186">
        <v>423148</v>
      </c>
      <c r="H270" s="186">
        <v>24</v>
      </c>
      <c r="M270" s="207">
        <v>41335</v>
      </c>
      <c r="N270" s="43">
        <v>0.35625000000000001</v>
      </c>
      <c r="O270" s="50">
        <v>441.23</v>
      </c>
      <c r="P270" s="50">
        <v>123.47</v>
      </c>
      <c r="Q270" s="49">
        <v>429527</v>
      </c>
      <c r="R270" s="49">
        <v>907231</v>
      </c>
    </row>
    <row r="271" spans="2:18">
      <c r="B271" s="207">
        <v>42518</v>
      </c>
      <c r="C271" s="43">
        <v>0.32291666666666669</v>
      </c>
      <c r="D271" s="50">
        <v>21.03</v>
      </c>
      <c r="E271" s="50">
        <v>80.5</v>
      </c>
      <c r="F271" s="50">
        <v>14.13</v>
      </c>
      <c r="G271" s="186">
        <v>423148</v>
      </c>
      <c r="H271" s="186">
        <v>24</v>
      </c>
      <c r="M271" s="207">
        <v>41337</v>
      </c>
      <c r="N271" s="43">
        <v>0.33194444444444443</v>
      </c>
      <c r="O271" s="50">
        <v>430.88</v>
      </c>
      <c r="P271" s="50">
        <v>117.6</v>
      </c>
      <c r="Q271" s="49">
        <v>422746</v>
      </c>
      <c r="R271" s="49">
        <v>809166</v>
      </c>
    </row>
    <row r="272" spans="2:18">
      <c r="B272" s="207">
        <v>42521</v>
      </c>
      <c r="C272" s="43">
        <v>0.33749999999999997</v>
      </c>
      <c r="D272" s="50">
        <v>20.87</v>
      </c>
      <c r="E272" s="50">
        <v>80.5</v>
      </c>
      <c r="F272" s="50">
        <v>13.76</v>
      </c>
      <c r="G272" s="186">
        <v>1423150</v>
      </c>
      <c r="H272" s="186">
        <v>24</v>
      </c>
      <c r="M272" s="207">
        <v>41338</v>
      </c>
      <c r="N272" s="43">
        <v>0.3263888888888889</v>
      </c>
      <c r="O272" s="50">
        <v>423.89</v>
      </c>
      <c r="P272" s="50">
        <v>113.73</v>
      </c>
      <c r="Q272" s="49">
        <v>421270</v>
      </c>
      <c r="R272" s="49">
        <v>702741</v>
      </c>
    </row>
    <row r="273" spans="2:18">
      <c r="M273" s="207">
        <v>41339</v>
      </c>
      <c r="N273" s="43">
        <v>0.32777777777777778</v>
      </c>
      <c r="O273" s="50">
        <v>414.62</v>
      </c>
      <c r="P273" s="50">
        <v>107.66</v>
      </c>
      <c r="Q273" s="49">
        <v>417703</v>
      </c>
      <c r="R273" s="49">
        <v>596371</v>
      </c>
    </row>
    <row r="274" spans="2:18">
      <c r="B274" s="207">
        <v>42522</v>
      </c>
      <c r="C274" s="43">
        <v>0.33749999999999997</v>
      </c>
      <c r="D274" s="50">
        <v>20.03</v>
      </c>
      <c r="E274" s="50">
        <v>80.5</v>
      </c>
      <c r="F274" s="50">
        <v>13.76</v>
      </c>
      <c r="G274" s="186">
        <v>1423150</v>
      </c>
      <c r="H274" s="186">
        <v>24</v>
      </c>
      <c r="M274" s="207">
        <v>41340</v>
      </c>
      <c r="N274" s="43">
        <v>0.32569444444444445</v>
      </c>
      <c r="O274" s="50">
        <v>408.64</v>
      </c>
      <c r="P274" s="50">
        <v>101.15</v>
      </c>
      <c r="Q274" s="49">
        <v>411630</v>
      </c>
      <c r="R274" s="49">
        <v>482851</v>
      </c>
    </row>
    <row r="275" spans="2:18">
      <c r="B275" s="207">
        <v>42524</v>
      </c>
      <c r="C275" s="43">
        <v>0.3298611111111111</v>
      </c>
      <c r="D275" s="50">
        <v>19.53</v>
      </c>
      <c r="E275" s="50">
        <v>80.5</v>
      </c>
      <c r="F275" s="50">
        <v>10.31</v>
      </c>
      <c r="G275" s="186">
        <v>1423150</v>
      </c>
      <c r="H275" s="186">
        <v>24</v>
      </c>
      <c r="M275" s="207">
        <v>41341</v>
      </c>
      <c r="N275" s="43">
        <v>0.33333333333333331</v>
      </c>
      <c r="O275" s="50">
        <v>399.99</v>
      </c>
      <c r="P275" s="50">
        <v>97.96</v>
      </c>
      <c r="Q275" s="49">
        <v>410281</v>
      </c>
      <c r="R275" s="49">
        <v>355196</v>
      </c>
    </row>
    <row r="276" spans="2:18">
      <c r="B276" s="207">
        <v>42525</v>
      </c>
      <c r="C276" s="43">
        <v>0.33055555555555555</v>
      </c>
      <c r="D276" s="50">
        <v>19.489999999999998</v>
      </c>
      <c r="E276" s="50">
        <v>80.5</v>
      </c>
      <c r="F276" s="50">
        <v>9.4600000000000009</v>
      </c>
      <c r="G276" s="186">
        <v>1409220</v>
      </c>
      <c r="H276" s="186">
        <v>24</v>
      </c>
      <c r="M276" s="207">
        <v>41342</v>
      </c>
      <c r="N276" s="43">
        <v>0.33611111111111108</v>
      </c>
      <c r="O276" s="50">
        <v>388.27</v>
      </c>
      <c r="P276" s="50">
        <v>93.16</v>
      </c>
      <c r="Q276" s="49">
        <v>408034</v>
      </c>
      <c r="R276" s="49">
        <v>229136</v>
      </c>
    </row>
    <row r="277" spans="2:18">
      <c r="B277" s="207">
        <v>42528</v>
      </c>
      <c r="C277" s="43">
        <v>0.33402777777777781</v>
      </c>
      <c r="D277" s="50">
        <v>17.940000000000001</v>
      </c>
      <c r="E277" s="50">
        <v>80.5</v>
      </c>
      <c r="F277" s="50">
        <v>8.76</v>
      </c>
      <c r="G277" s="186">
        <v>1409100</v>
      </c>
      <c r="H277" s="186">
        <v>24</v>
      </c>
      <c r="M277" s="207">
        <v>41344</v>
      </c>
      <c r="N277" s="43">
        <v>0.34027777777777773</v>
      </c>
      <c r="O277" s="50">
        <v>375.69</v>
      </c>
      <c r="P277" s="50">
        <v>85.35</v>
      </c>
      <c r="Q277" s="49">
        <v>401269</v>
      </c>
      <c r="R277" s="49">
        <v>113636</v>
      </c>
    </row>
    <row r="278" spans="2:18">
      <c r="B278" s="207">
        <v>42529</v>
      </c>
      <c r="C278" s="43">
        <v>0.32500000000000001</v>
      </c>
      <c r="D278" s="50">
        <v>17.940000000000001</v>
      </c>
      <c r="E278" s="50">
        <v>80.5</v>
      </c>
      <c r="F278" s="50">
        <v>7.65</v>
      </c>
      <c r="G278" s="186">
        <v>1407500</v>
      </c>
      <c r="H278" s="186">
        <v>24</v>
      </c>
      <c r="M278" s="207">
        <v>41345</v>
      </c>
      <c r="N278" s="43">
        <v>0.33333333333333331</v>
      </c>
      <c r="O278" s="50">
        <v>367.78</v>
      </c>
      <c r="P278" s="50">
        <v>80.58</v>
      </c>
      <c r="Q278" s="49">
        <v>394677</v>
      </c>
      <c r="R278" s="49">
        <v>975071</v>
      </c>
    </row>
    <row r="279" spans="2:18">
      <c r="B279" s="207">
        <v>42530</v>
      </c>
      <c r="C279" s="43">
        <v>0.34930555555555554</v>
      </c>
      <c r="D279" s="50">
        <v>17.84</v>
      </c>
      <c r="E279" s="50">
        <v>80.5</v>
      </c>
      <c r="F279" s="50">
        <v>6.01</v>
      </c>
      <c r="G279" s="186">
        <v>1326940</v>
      </c>
      <c r="H279" s="186">
        <v>24</v>
      </c>
      <c r="M279" s="207">
        <v>41346</v>
      </c>
      <c r="N279" s="43">
        <v>0.33055555555555555</v>
      </c>
      <c r="O279" s="50">
        <v>357.53</v>
      </c>
      <c r="P279" s="50">
        <v>75.209999999999994</v>
      </c>
      <c r="Q279" s="49">
        <v>391287</v>
      </c>
      <c r="R279" s="49">
        <v>942146</v>
      </c>
    </row>
    <row r="280" spans="2:18">
      <c r="B280" s="207">
        <v>42531</v>
      </c>
      <c r="C280" s="43">
        <v>0.33611111111111108</v>
      </c>
      <c r="D280" s="50">
        <v>17.84</v>
      </c>
      <c r="E280" s="50">
        <v>70.5</v>
      </c>
      <c r="F280" s="50">
        <v>15.87</v>
      </c>
      <c r="G280" s="186">
        <v>1277520</v>
      </c>
      <c r="H280" s="186">
        <v>24</v>
      </c>
      <c r="M280" s="207">
        <v>41347</v>
      </c>
      <c r="N280" s="43">
        <v>0.32708333333333334</v>
      </c>
      <c r="O280" s="50">
        <v>349.57</v>
      </c>
      <c r="P280" s="50">
        <v>66.489999999999995</v>
      </c>
      <c r="Q280" s="49">
        <v>384211</v>
      </c>
      <c r="R280" s="49">
        <v>941706</v>
      </c>
    </row>
    <row r="281" spans="2:18">
      <c r="B281" s="207">
        <v>42532</v>
      </c>
      <c r="C281" s="43">
        <v>0.34236111111111112</v>
      </c>
      <c r="D281" s="50">
        <v>17.739999999999998</v>
      </c>
      <c r="E281" s="50">
        <v>70.5</v>
      </c>
      <c r="F281" s="50">
        <v>15.26</v>
      </c>
      <c r="G281" s="186">
        <v>1277520</v>
      </c>
      <c r="H281" s="186">
        <v>24</v>
      </c>
      <c r="M281" s="207">
        <v>41348</v>
      </c>
      <c r="N281" s="43">
        <v>0.33402777777777781</v>
      </c>
      <c r="O281" s="50">
        <v>344.28</v>
      </c>
      <c r="P281" s="50">
        <v>60.18</v>
      </c>
      <c r="Q281" s="49">
        <v>376782</v>
      </c>
      <c r="R281" s="49">
        <v>941101</v>
      </c>
    </row>
    <row r="282" spans="2:18">
      <c r="B282" s="207">
        <v>42534</v>
      </c>
      <c r="C282" s="43">
        <v>0.375</v>
      </c>
      <c r="D282" s="50">
        <v>17.73</v>
      </c>
      <c r="E282" s="50">
        <v>70.5</v>
      </c>
      <c r="F282" s="50">
        <v>14.61</v>
      </c>
      <c r="G282" s="186">
        <v>1274470</v>
      </c>
      <c r="H282" s="186">
        <v>24</v>
      </c>
      <c r="M282" s="207">
        <v>41349</v>
      </c>
      <c r="N282" s="43">
        <v>0.39444444444444443</v>
      </c>
      <c r="O282" s="50">
        <v>336.51</v>
      </c>
      <c r="P282" s="50">
        <v>49.85</v>
      </c>
      <c r="Q282" s="49">
        <v>370863</v>
      </c>
      <c r="R282" s="49">
        <v>941101</v>
      </c>
    </row>
    <row r="283" spans="2:18">
      <c r="B283" s="207">
        <v>42535</v>
      </c>
      <c r="C283" s="43">
        <v>0.3263888888888889</v>
      </c>
      <c r="D283" s="50">
        <v>17.52</v>
      </c>
      <c r="E283" s="50">
        <v>70.5</v>
      </c>
      <c r="F283" s="50">
        <v>14.61</v>
      </c>
      <c r="G283" s="186">
        <v>1076490</v>
      </c>
      <c r="H283" s="186">
        <v>24</v>
      </c>
      <c r="M283" s="207">
        <v>41351</v>
      </c>
      <c r="N283" s="43">
        <v>0.33055555555555555</v>
      </c>
      <c r="O283" s="50">
        <v>317.57</v>
      </c>
      <c r="P283" s="50">
        <v>42.54</v>
      </c>
      <c r="Q283" s="49">
        <v>362447</v>
      </c>
      <c r="R283" s="49">
        <v>941101</v>
      </c>
    </row>
    <row r="284" spans="2:18">
      <c r="B284" s="207">
        <v>42536</v>
      </c>
      <c r="C284" s="43">
        <v>0.34097222222222223</v>
      </c>
      <c r="D284" s="50">
        <v>17.5</v>
      </c>
      <c r="E284" s="50">
        <v>70.5</v>
      </c>
      <c r="F284" s="50">
        <v>13.83</v>
      </c>
      <c r="G284" s="186">
        <v>1046200</v>
      </c>
      <c r="H284" s="186">
        <v>24</v>
      </c>
      <c r="M284" s="207">
        <v>41352</v>
      </c>
      <c r="N284" s="43">
        <v>0.33611111111111108</v>
      </c>
      <c r="O284" s="50">
        <v>311.39</v>
      </c>
      <c r="P284" s="50">
        <v>38.11</v>
      </c>
      <c r="Q284" s="49">
        <v>356126</v>
      </c>
      <c r="R284" s="49">
        <v>941101</v>
      </c>
    </row>
    <row r="285" spans="2:18">
      <c r="B285" s="207">
        <v>42537</v>
      </c>
      <c r="C285" s="43">
        <v>0.43263888888888885</v>
      </c>
      <c r="D285" s="50">
        <v>17.48</v>
      </c>
      <c r="E285" s="50">
        <v>70.5</v>
      </c>
      <c r="F285" s="50">
        <v>12.98</v>
      </c>
      <c r="G285" s="186">
        <v>1042440</v>
      </c>
      <c r="H285" s="186">
        <v>24</v>
      </c>
      <c r="M285" s="207">
        <v>41353</v>
      </c>
      <c r="N285" s="43">
        <v>0.32708333333333334</v>
      </c>
      <c r="O285" s="50">
        <v>305.93</v>
      </c>
      <c r="P285" s="50">
        <v>31.31</v>
      </c>
      <c r="Q285" s="49">
        <v>352401</v>
      </c>
      <c r="R285" s="49">
        <v>941101</v>
      </c>
    </row>
    <row r="286" spans="2:18">
      <c r="B286" s="207">
        <v>42538</v>
      </c>
      <c r="C286" s="43">
        <v>0.34375</v>
      </c>
      <c r="D286" s="50">
        <v>16.940000000000001</v>
      </c>
      <c r="E286" s="50">
        <v>70.5</v>
      </c>
      <c r="F286" s="50">
        <v>12.23</v>
      </c>
      <c r="G286" s="186">
        <v>1014410</v>
      </c>
      <c r="H286" s="186">
        <v>24</v>
      </c>
      <c r="M286" s="207">
        <v>41354</v>
      </c>
      <c r="N286" s="43">
        <v>0.32916666666666666</v>
      </c>
      <c r="O286" s="50">
        <v>298.77999999999997</v>
      </c>
      <c r="P286" s="50">
        <v>28.96</v>
      </c>
      <c r="Q286" s="49">
        <v>347453</v>
      </c>
      <c r="R286" s="49">
        <v>941101</v>
      </c>
    </row>
    <row r="287" spans="2:18">
      <c r="B287" s="207">
        <v>42539</v>
      </c>
      <c r="C287" s="43">
        <v>0.32847222222222222</v>
      </c>
      <c r="D287" s="50">
        <v>16.649999999999999</v>
      </c>
      <c r="E287" s="50">
        <v>70.5</v>
      </c>
      <c r="F287" s="50">
        <v>11.81</v>
      </c>
      <c r="G287" s="186">
        <v>1004980</v>
      </c>
      <c r="H287" s="186">
        <v>24</v>
      </c>
      <c r="M287" s="207">
        <v>41355</v>
      </c>
      <c r="N287" s="43">
        <v>0.44930555555555557</v>
      </c>
      <c r="O287" s="50">
        <v>561.78</v>
      </c>
      <c r="P287" s="50">
        <v>223.88</v>
      </c>
      <c r="Q287" s="49">
        <v>344486</v>
      </c>
      <c r="R287" s="49">
        <v>941101</v>
      </c>
    </row>
    <row r="288" spans="2:18">
      <c r="B288" s="207">
        <v>42541</v>
      </c>
      <c r="C288" s="43">
        <v>0.33402777777777781</v>
      </c>
      <c r="D288" s="50">
        <v>16.63</v>
      </c>
      <c r="E288" s="50">
        <v>70.5</v>
      </c>
      <c r="F288" s="50">
        <v>11.68</v>
      </c>
      <c r="G288" s="186">
        <v>1004980</v>
      </c>
      <c r="H288" s="186">
        <v>24</v>
      </c>
      <c r="M288" s="207">
        <v>41356</v>
      </c>
      <c r="N288" s="43">
        <v>0.3298611111111111</v>
      </c>
      <c r="O288" s="50">
        <v>557.84</v>
      </c>
      <c r="P288" s="50">
        <v>218.39</v>
      </c>
      <c r="Q288" s="49">
        <v>342867</v>
      </c>
      <c r="R288" s="49">
        <v>940716</v>
      </c>
    </row>
    <row r="289" spans="2:18">
      <c r="B289" s="207">
        <v>42542</v>
      </c>
      <c r="C289" s="43">
        <v>0.34236111111111112</v>
      </c>
      <c r="D289" s="50">
        <v>16.59</v>
      </c>
      <c r="E289" s="50">
        <v>70.5</v>
      </c>
      <c r="F289" s="50">
        <v>11.46</v>
      </c>
      <c r="G289" s="186">
        <v>979676</v>
      </c>
      <c r="H289" s="186">
        <v>24</v>
      </c>
      <c r="M289" s="207">
        <v>41359</v>
      </c>
      <c r="N289" s="43">
        <v>0.33194444444444443</v>
      </c>
      <c r="O289" s="50">
        <v>547.54</v>
      </c>
      <c r="P289" s="50">
        <v>207.71</v>
      </c>
      <c r="Q289" s="49">
        <v>330687</v>
      </c>
      <c r="R289" s="49">
        <v>940716</v>
      </c>
    </row>
    <row r="290" spans="2:18">
      <c r="B290" s="207">
        <v>42543</v>
      </c>
      <c r="C290" s="43">
        <v>0.33819444444444446</v>
      </c>
      <c r="D290" s="50">
        <v>16.559999999999999</v>
      </c>
      <c r="E290" s="50">
        <v>70.5</v>
      </c>
      <c r="F290" s="50">
        <v>11.23</v>
      </c>
      <c r="G290" s="186">
        <v>950670</v>
      </c>
      <c r="H290" s="186">
        <v>24</v>
      </c>
      <c r="M290" s="207">
        <v>41360</v>
      </c>
      <c r="N290" s="43">
        <v>0.32361111111111113</v>
      </c>
      <c r="O290" s="50">
        <v>544.12</v>
      </c>
      <c r="P290" s="50">
        <v>203.77</v>
      </c>
      <c r="Q290" s="49">
        <v>326888</v>
      </c>
      <c r="R290" s="49">
        <v>940716</v>
      </c>
    </row>
    <row r="291" spans="2:18">
      <c r="B291" s="207">
        <v>42545</v>
      </c>
      <c r="C291" s="43">
        <v>0.33263888888888887</v>
      </c>
      <c r="D291" s="50">
        <v>16</v>
      </c>
      <c r="E291" s="50">
        <v>70.5</v>
      </c>
      <c r="F291" s="50">
        <v>10.57</v>
      </c>
      <c r="G291" s="186">
        <v>900416</v>
      </c>
      <c r="H291" s="186">
        <v>24</v>
      </c>
    </row>
    <row r="292" spans="2:18">
      <c r="B292" s="207">
        <v>42546</v>
      </c>
      <c r="C292" s="43">
        <v>0.33680555555555558</v>
      </c>
      <c r="D292" s="50">
        <v>30.77</v>
      </c>
      <c r="E292" s="50">
        <v>40.5</v>
      </c>
      <c r="F292" s="50">
        <v>25.49</v>
      </c>
      <c r="G292" s="186">
        <v>899841</v>
      </c>
      <c r="H292" s="186">
        <v>24</v>
      </c>
      <c r="M292" s="207">
        <v>41365</v>
      </c>
      <c r="N292" s="43">
        <v>0.33402777777777781</v>
      </c>
      <c r="O292" s="50">
        <v>526.80999999999995</v>
      </c>
      <c r="P292" s="50">
        <v>194.17</v>
      </c>
      <c r="Q292" s="49">
        <v>312582</v>
      </c>
      <c r="R292" s="49">
        <v>940716</v>
      </c>
    </row>
    <row r="293" spans="2:18">
      <c r="M293" s="207">
        <v>41366</v>
      </c>
      <c r="N293" s="43">
        <v>0.36249999999999999</v>
      </c>
      <c r="O293" s="50">
        <v>515.84</v>
      </c>
      <c r="P293" s="50">
        <v>186.89</v>
      </c>
      <c r="Q293" s="49">
        <v>306976</v>
      </c>
      <c r="R293" s="49">
        <v>940716</v>
      </c>
    </row>
    <row r="294" spans="2:18">
      <c r="B294" s="207">
        <v>42557</v>
      </c>
      <c r="C294" s="43">
        <v>0.3298611111111111</v>
      </c>
      <c r="D294" s="50">
        <v>29.75</v>
      </c>
      <c r="E294" s="50">
        <v>40.5</v>
      </c>
      <c r="F294" s="50">
        <v>19.59</v>
      </c>
      <c r="G294" s="186">
        <v>750545</v>
      </c>
      <c r="H294" s="186">
        <v>21</v>
      </c>
      <c r="M294" s="207">
        <v>41367</v>
      </c>
      <c r="N294" s="43">
        <v>0.32916666666666666</v>
      </c>
      <c r="O294" s="50">
        <v>506.69</v>
      </c>
      <c r="P294" s="50">
        <v>183.19</v>
      </c>
      <c r="Q294" s="49">
        <v>302065</v>
      </c>
      <c r="R294" s="49">
        <v>940716</v>
      </c>
    </row>
    <row r="295" spans="2:18">
      <c r="B295" s="207">
        <v>42558</v>
      </c>
      <c r="C295" s="43">
        <v>0.33333333333333331</v>
      </c>
      <c r="D295" s="50">
        <v>28.99</v>
      </c>
      <c r="E295" s="50">
        <v>40.5</v>
      </c>
      <c r="F295" s="50">
        <v>19.05</v>
      </c>
      <c r="G295" s="186">
        <v>749726</v>
      </c>
      <c r="H295" s="186">
        <v>21</v>
      </c>
      <c r="M295" s="207">
        <v>41368</v>
      </c>
      <c r="N295" s="43">
        <v>0.33263888888888887</v>
      </c>
      <c r="O295" s="50">
        <v>498.03</v>
      </c>
      <c r="P295" s="50">
        <v>179.28</v>
      </c>
      <c r="Q295" s="49">
        <v>299230</v>
      </c>
      <c r="R295" s="49">
        <v>940716</v>
      </c>
    </row>
    <row r="296" spans="2:18">
      <c r="B296" s="207">
        <v>42559</v>
      </c>
      <c r="C296" s="43">
        <v>0.35347222222222219</v>
      </c>
      <c r="D296" s="50">
        <v>28.92</v>
      </c>
      <c r="E296" s="50">
        <v>40.5</v>
      </c>
      <c r="F296" s="50">
        <v>18.16</v>
      </c>
      <c r="G296" s="186">
        <v>709908</v>
      </c>
      <c r="H296" s="186">
        <v>21</v>
      </c>
      <c r="M296" s="207">
        <v>41369</v>
      </c>
      <c r="N296" s="43">
        <v>0.32708333333333334</v>
      </c>
      <c r="O296" s="50">
        <v>491.68</v>
      </c>
      <c r="P296" s="50">
        <v>173.53</v>
      </c>
      <c r="Q296" s="49">
        <v>295311</v>
      </c>
      <c r="R296" s="49">
        <v>940716</v>
      </c>
    </row>
    <row r="297" spans="2:18">
      <c r="B297" s="207">
        <v>42560</v>
      </c>
      <c r="C297" s="43">
        <v>0.3263888888888889</v>
      </c>
      <c r="D297" s="50">
        <v>28.6</v>
      </c>
      <c r="E297" s="50">
        <v>40.5</v>
      </c>
      <c r="F297" s="50">
        <v>17.760000000000002</v>
      </c>
      <c r="G297" s="186">
        <v>709908</v>
      </c>
      <c r="H297" s="186">
        <v>21</v>
      </c>
      <c r="M297" s="207">
        <v>41370</v>
      </c>
      <c r="N297" s="43">
        <v>0.33194444444444443</v>
      </c>
      <c r="O297" s="50">
        <v>484.71</v>
      </c>
      <c r="P297" s="50">
        <v>167.59</v>
      </c>
      <c r="Q297" s="49">
        <v>290502</v>
      </c>
      <c r="R297" s="49">
        <v>940716</v>
      </c>
    </row>
    <row r="298" spans="2:18">
      <c r="B298" s="207">
        <v>42562</v>
      </c>
      <c r="C298" s="43">
        <v>0.43055555555555558</v>
      </c>
      <c r="D298" s="50">
        <v>28.6</v>
      </c>
      <c r="E298" s="50">
        <v>40.5</v>
      </c>
      <c r="F298" s="50">
        <v>16.12</v>
      </c>
      <c r="G298" s="186">
        <v>709908</v>
      </c>
      <c r="H298" s="186">
        <v>21</v>
      </c>
      <c r="M298" s="207">
        <v>41372</v>
      </c>
      <c r="N298" s="43">
        <v>0.32777777777777778</v>
      </c>
      <c r="O298" s="50">
        <v>476.68</v>
      </c>
      <c r="P298" s="50">
        <v>162.52000000000001</v>
      </c>
      <c r="Q298" s="49">
        <v>280222</v>
      </c>
      <c r="R298" s="49">
        <v>940716</v>
      </c>
    </row>
    <row r="299" spans="2:18">
      <c r="B299" s="207">
        <v>42563</v>
      </c>
      <c r="C299" s="43">
        <v>0.33680555555555558</v>
      </c>
      <c r="D299" s="50">
        <v>28.35</v>
      </c>
      <c r="E299" s="50">
        <v>40.5</v>
      </c>
      <c r="F299" s="50">
        <v>16.07</v>
      </c>
      <c r="G299" s="186">
        <v>709845</v>
      </c>
      <c r="H299" s="186">
        <v>21</v>
      </c>
      <c r="M299" s="207">
        <v>41373</v>
      </c>
      <c r="N299" s="43">
        <v>0.34791666666666665</v>
      </c>
      <c r="O299" s="50">
        <v>470.06</v>
      </c>
      <c r="P299" s="50">
        <v>159.69</v>
      </c>
      <c r="Q299" s="49">
        <v>277770</v>
      </c>
      <c r="R299" s="49">
        <v>940716</v>
      </c>
    </row>
    <row r="300" spans="2:18">
      <c r="B300" s="207">
        <v>42564</v>
      </c>
      <c r="C300" s="43">
        <v>0.34027777777777773</v>
      </c>
      <c r="D300" s="50">
        <v>28.26</v>
      </c>
      <c r="E300" s="50">
        <v>40.5</v>
      </c>
      <c r="F300" s="50">
        <v>16.07</v>
      </c>
      <c r="G300" s="186">
        <v>705057</v>
      </c>
      <c r="H300" s="186">
        <v>21</v>
      </c>
      <c r="M300" s="207">
        <v>41374</v>
      </c>
      <c r="N300" s="43">
        <v>0.33194444444444443</v>
      </c>
      <c r="O300" s="50">
        <v>462.76</v>
      </c>
      <c r="P300" s="50">
        <v>150.65</v>
      </c>
      <c r="Q300" s="49">
        <v>276071</v>
      </c>
      <c r="R300" s="49">
        <v>940716</v>
      </c>
    </row>
    <row r="301" spans="2:18">
      <c r="B301" s="207">
        <v>42565</v>
      </c>
      <c r="C301" s="43">
        <v>0.33680555555555558</v>
      </c>
      <c r="D301" s="50">
        <v>28.18</v>
      </c>
      <c r="E301" s="50">
        <v>40.5</v>
      </c>
      <c r="F301" s="50">
        <v>15.4</v>
      </c>
      <c r="G301" s="186">
        <v>704133</v>
      </c>
      <c r="H301" s="186">
        <v>21</v>
      </c>
      <c r="M301" s="207">
        <v>41375</v>
      </c>
      <c r="N301" s="43">
        <v>0.32916666666666666</v>
      </c>
      <c r="O301" s="50">
        <v>455.88</v>
      </c>
      <c r="P301" s="50">
        <v>143.35</v>
      </c>
      <c r="Q301" s="49">
        <v>269890</v>
      </c>
      <c r="R301" s="49">
        <v>940716</v>
      </c>
    </row>
    <row r="302" spans="2:18">
      <c r="B302" s="207">
        <v>42566</v>
      </c>
      <c r="C302" s="43">
        <v>0.34166666666666662</v>
      </c>
      <c r="D302" s="50">
        <v>28.15</v>
      </c>
      <c r="E302" s="50">
        <v>40.5</v>
      </c>
      <c r="F302" s="50">
        <v>13.98</v>
      </c>
      <c r="G302" s="186">
        <v>703029</v>
      </c>
      <c r="H302" s="186">
        <v>21</v>
      </c>
      <c r="M302" s="207">
        <v>41376</v>
      </c>
      <c r="N302" s="43">
        <v>0.33611111111111108</v>
      </c>
      <c r="O302" s="50">
        <v>450.98</v>
      </c>
      <c r="P302" s="50">
        <v>137.22</v>
      </c>
      <c r="Q302" s="49">
        <v>261931</v>
      </c>
      <c r="R302" s="49">
        <v>940716</v>
      </c>
    </row>
    <row r="303" spans="2:18">
      <c r="B303" s="207">
        <v>42567</v>
      </c>
      <c r="C303" s="43">
        <v>0.32013888888888892</v>
      </c>
      <c r="D303" s="50">
        <v>28.08</v>
      </c>
      <c r="E303" s="50">
        <v>40.5</v>
      </c>
      <c r="F303" s="50">
        <v>13.3</v>
      </c>
      <c r="G303" s="186">
        <v>699888</v>
      </c>
      <c r="H303" s="186">
        <v>21</v>
      </c>
      <c r="M303" s="207">
        <v>41377</v>
      </c>
      <c r="N303" s="43">
        <v>0.32777777777777778</v>
      </c>
      <c r="O303" s="50">
        <v>444.84</v>
      </c>
      <c r="P303" s="50">
        <v>130.97999999999999</v>
      </c>
      <c r="Q303" s="49">
        <v>258060</v>
      </c>
      <c r="R303" s="49">
        <v>940716</v>
      </c>
    </row>
    <row r="304" spans="2:18">
      <c r="B304" s="207">
        <v>42569</v>
      </c>
      <c r="C304" s="43">
        <v>0.3888888888888889</v>
      </c>
      <c r="D304" s="50">
        <v>27.99</v>
      </c>
      <c r="E304" s="50">
        <v>0.5</v>
      </c>
      <c r="F304" s="50">
        <v>13.15</v>
      </c>
      <c r="G304" s="186">
        <v>699846</v>
      </c>
      <c r="H304" s="186">
        <v>21</v>
      </c>
      <c r="I304" s="50">
        <v>40</v>
      </c>
      <c r="J304" s="42" t="s">
        <v>692</v>
      </c>
      <c r="M304" s="207">
        <v>41379</v>
      </c>
      <c r="N304" s="43">
        <v>0.34722222222222227</v>
      </c>
      <c r="O304" s="50">
        <v>430.45</v>
      </c>
      <c r="P304" s="50">
        <v>121.58</v>
      </c>
      <c r="Q304" s="49">
        <v>253447</v>
      </c>
      <c r="R304" s="49">
        <v>940661</v>
      </c>
    </row>
    <row r="305" spans="2:19">
      <c r="B305" s="207">
        <v>42570</v>
      </c>
      <c r="C305" s="43">
        <v>0.34236111111111112</v>
      </c>
      <c r="D305" s="50">
        <v>27.93</v>
      </c>
      <c r="E305" s="50">
        <v>0.5</v>
      </c>
      <c r="F305" s="50">
        <v>10.130000000000001</v>
      </c>
      <c r="G305" s="186">
        <v>698969</v>
      </c>
      <c r="H305" s="186">
        <v>21</v>
      </c>
      <c r="M305" s="207">
        <v>41380</v>
      </c>
      <c r="N305" s="43">
        <v>0.33194444444444443</v>
      </c>
      <c r="O305" s="50">
        <v>422.53</v>
      </c>
      <c r="P305" s="50">
        <v>118.41</v>
      </c>
      <c r="Q305" s="49">
        <v>248560</v>
      </c>
      <c r="R305" s="49">
        <v>940166</v>
      </c>
    </row>
    <row r="306" spans="2:19">
      <c r="B306" s="207">
        <v>42571</v>
      </c>
      <c r="C306" s="43">
        <v>0.29375000000000001</v>
      </c>
      <c r="D306" s="50">
        <v>27.73</v>
      </c>
      <c r="E306" s="50">
        <v>0.5</v>
      </c>
      <c r="F306" s="50">
        <v>8.1300000000000008</v>
      </c>
      <c r="G306" s="186">
        <v>639298</v>
      </c>
      <c r="H306" s="186">
        <v>21</v>
      </c>
      <c r="M306" s="207">
        <v>41381</v>
      </c>
      <c r="N306" s="43">
        <v>0.32500000000000001</v>
      </c>
      <c r="O306" s="50">
        <v>415.92</v>
      </c>
      <c r="P306" s="50">
        <v>113.36</v>
      </c>
      <c r="Q306" s="49">
        <v>244469</v>
      </c>
      <c r="R306" s="49">
        <v>940166</v>
      </c>
    </row>
    <row r="307" spans="2:19">
      <c r="B307" s="207">
        <v>42572</v>
      </c>
      <c r="C307" s="43">
        <v>0.33333333333333331</v>
      </c>
      <c r="D307" s="50">
        <v>27.69</v>
      </c>
      <c r="E307" s="50">
        <v>0.5</v>
      </c>
      <c r="F307" s="50">
        <v>8.1300000000000008</v>
      </c>
      <c r="G307" s="186">
        <v>639298</v>
      </c>
      <c r="H307" s="186">
        <v>21</v>
      </c>
      <c r="M307" s="207">
        <v>41382</v>
      </c>
      <c r="N307" s="43">
        <v>0.34166666666666662</v>
      </c>
      <c r="O307" s="50">
        <v>411.37</v>
      </c>
      <c r="P307" s="50">
        <v>109.78</v>
      </c>
      <c r="Q307" s="49">
        <v>240971</v>
      </c>
      <c r="R307" s="49">
        <v>940166</v>
      </c>
    </row>
    <row r="308" spans="2:19">
      <c r="B308" s="207">
        <v>42573</v>
      </c>
      <c r="C308" s="43">
        <v>0.33333333333333331</v>
      </c>
      <c r="D308" s="50">
        <v>27.41</v>
      </c>
      <c r="E308" s="50">
        <v>0.5</v>
      </c>
      <c r="F308" s="50">
        <v>7.46</v>
      </c>
      <c r="G308" s="186">
        <v>638689</v>
      </c>
      <c r="H308" s="186">
        <v>21</v>
      </c>
      <c r="J308" s="186">
        <v>175000</v>
      </c>
      <c r="K308" s="42" t="s">
        <v>647</v>
      </c>
      <c r="M308" s="207">
        <v>41383</v>
      </c>
      <c r="N308" s="43">
        <v>0.33194444444444443</v>
      </c>
      <c r="O308" s="50">
        <v>406.14</v>
      </c>
      <c r="P308" s="50">
        <v>106.64</v>
      </c>
      <c r="Q308" s="49">
        <v>236589</v>
      </c>
      <c r="R308" s="49">
        <v>940166</v>
      </c>
    </row>
    <row r="309" spans="2:19">
      <c r="B309" s="207">
        <v>42574</v>
      </c>
      <c r="C309" s="43">
        <v>0.44722222222222219</v>
      </c>
      <c r="D309" s="50">
        <v>27.41</v>
      </c>
      <c r="E309" s="50">
        <v>40.5</v>
      </c>
      <c r="F309" s="50">
        <v>15.81</v>
      </c>
      <c r="G309" s="186">
        <v>638521</v>
      </c>
      <c r="H309" s="186">
        <v>21</v>
      </c>
      <c r="I309" s="50">
        <v>20</v>
      </c>
      <c r="J309" s="42" t="s">
        <v>692</v>
      </c>
      <c r="K309" s="207">
        <v>42576</v>
      </c>
      <c r="M309" s="207">
        <v>41384</v>
      </c>
      <c r="N309" s="43">
        <v>0.34166666666666662</v>
      </c>
      <c r="O309" s="50">
        <v>398.77</v>
      </c>
      <c r="P309" s="50">
        <v>100.7</v>
      </c>
      <c r="Q309" s="49">
        <v>234384</v>
      </c>
      <c r="R309" s="49">
        <v>940166</v>
      </c>
    </row>
    <row r="310" spans="2:19">
      <c r="B310" s="207">
        <v>42578</v>
      </c>
      <c r="C310" s="43">
        <v>0.40277777777777773</v>
      </c>
      <c r="D310" s="50">
        <v>22.3</v>
      </c>
      <c r="E310" s="50">
        <v>20.5</v>
      </c>
      <c r="F310" s="50">
        <v>13.89</v>
      </c>
      <c r="G310" s="186">
        <v>553424</v>
      </c>
      <c r="H310" s="186">
        <v>21</v>
      </c>
      <c r="J310" s="186">
        <v>350000</v>
      </c>
      <c r="K310" s="42" t="s">
        <v>628</v>
      </c>
      <c r="M310" s="207">
        <v>41386</v>
      </c>
      <c r="N310" s="43">
        <v>0.31875000000000003</v>
      </c>
      <c r="O310" s="50">
        <v>392.72</v>
      </c>
      <c r="P310" s="50">
        <v>91.32</v>
      </c>
      <c r="Q310" s="49">
        <v>226403</v>
      </c>
      <c r="R310" s="49">
        <v>940166</v>
      </c>
    </row>
    <row r="311" spans="2:19">
      <c r="B311" s="207">
        <v>42579</v>
      </c>
      <c r="C311" s="43">
        <v>0.36874999999999997</v>
      </c>
      <c r="D311" s="50">
        <v>21.78</v>
      </c>
      <c r="E311" s="50">
        <v>80.5</v>
      </c>
      <c r="F311" s="50">
        <v>13.08</v>
      </c>
      <c r="G311" s="186">
        <v>496676</v>
      </c>
      <c r="H311" s="186">
        <v>21</v>
      </c>
      <c r="I311" s="50">
        <v>40</v>
      </c>
      <c r="J311" s="42" t="s">
        <v>692</v>
      </c>
      <c r="M311" s="207">
        <v>41387</v>
      </c>
      <c r="N311" s="43">
        <v>0.33333333333333331</v>
      </c>
      <c r="O311" s="50">
        <v>380.65</v>
      </c>
      <c r="P311" s="50">
        <v>84.49</v>
      </c>
      <c r="Q311" s="49">
        <v>215668</v>
      </c>
      <c r="R311" s="49">
        <v>938901</v>
      </c>
    </row>
    <row r="312" spans="2:19">
      <c r="B312" s="207">
        <v>42580</v>
      </c>
      <c r="C312" s="43">
        <v>0.3347222222222222</v>
      </c>
      <c r="D312" s="50">
        <v>21.65</v>
      </c>
      <c r="E312" s="50">
        <v>80.5</v>
      </c>
      <c r="F312" s="50">
        <v>12.63</v>
      </c>
      <c r="G312" s="186">
        <v>442737</v>
      </c>
      <c r="H312" s="186">
        <v>21</v>
      </c>
      <c r="M312" s="207">
        <v>41388</v>
      </c>
      <c r="N312" s="43">
        <v>0.33263888888888887</v>
      </c>
      <c r="O312" s="50">
        <v>374.55</v>
      </c>
      <c r="P312" s="50">
        <v>80.09</v>
      </c>
      <c r="Q312" s="49">
        <v>211442</v>
      </c>
      <c r="R312" s="49">
        <v>938571</v>
      </c>
    </row>
    <row r="313" spans="2:19">
      <c r="M313" s="207">
        <v>41389</v>
      </c>
      <c r="N313" s="43">
        <v>0.33611111111111108</v>
      </c>
      <c r="O313" s="50">
        <v>368.42</v>
      </c>
      <c r="P313" s="50">
        <v>72.69</v>
      </c>
      <c r="Q313" s="49">
        <v>204664</v>
      </c>
      <c r="R313" s="49">
        <v>937471</v>
      </c>
    </row>
    <row r="314" spans="2:19">
      <c r="B314" s="207">
        <v>42583</v>
      </c>
      <c r="C314" s="43">
        <v>0.33611111111111108</v>
      </c>
      <c r="D314" s="50">
        <v>21.61</v>
      </c>
      <c r="E314" s="50">
        <v>80.5</v>
      </c>
      <c r="F314" s="50">
        <v>11.32</v>
      </c>
      <c r="G314" s="186">
        <v>428317</v>
      </c>
      <c r="H314" s="186">
        <v>21</v>
      </c>
      <c r="M314" s="207">
        <v>41390</v>
      </c>
      <c r="N314" s="43">
        <v>0.32708333333333334</v>
      </c>
      <c r="O314" s="50">
        <v>363.58</v>
      </c>
      <c r="P314" s="50">
        <v>65.44</v>
      </c>
      <c r="Q314" s="49">
        <v>201690</v>
      </c>
      <c r="R314" s="49">
        <v>937471</v>
      </c>
    </row>
    <row r="315" spans="2:19">
      <c r="B315" s="207">
        <v>41488</v>
      </c>
      <c r="C315" s="43">
        <v>0.43194444444444446</v>
      </c>
      <c r="D315" s="50">
        <v>20.47</v>
      </c>
      <c r="E315" s="50">
        <v>80.5</v>
      </c>
      <c r="F315" s="50">
        <v>10.97</v>
      </c>
      <c r="G315" s="186">
        <v>421513</v>
      </c>
      <c r="H315" s="186">
        <v>21</v>
      </c>
      <c r="M315" s="207">
        <v>41391</v>
      </c>
      <c r="N315" s="43">
        <v>0.34097222222222223</v>
      </c>
      <c r="O315" s="50">
        <v>359.94</v>
      </c>
      <c r="P315" s="50">
        <v>58.08</v>
      </c>
      <c r="Q315" s="49">
        <v>193327</v>
      </c>
      <c r="R315" s="49">
        <v>936351</v>
      </c>
    </row>
    <row r="316" spans="2:19">
      <c r="B316" s="207">
        <v>42585</v>
      </c>
      <c r="C316" s="43">
        <v>0.32777777777777778</v>
      </c>
      <c r="D316" s="50">
        <v>20.46</v>
      </c>
      <c r="E316" s="50">
        <v>80.5</v>
      </c>
      <c r="F316" s="50">
        <v>9.06</v>
      </c>
      <c r="G316" s="186">
        <v>415272</v>
      </c>
      <c r="H316" s="186">
        <v>21</v>
      </c>
      <c r="M316" s="207">
        <v>41393</v>
      </c>
      <c r="N316" s="43">
        <v>0.3298611111111111</v>
      </c>
      <c r="O316" s="50">
        <v>350.95</v>
      </c>
      <c r="P316" s="50">
        <v>50.41</v>
      </c>
      <c r="Q316" s="49">
        <v>189253</v>
      </c>
      <c r="R316" s="49">
        <v>935455</v>
      </c>
    </row>
    <row r="317" spans="2:19">
      <c r="B317" s="207">
        <v>42586</v>
      </c>
      <c r="C317" s="43">
        <v>0.33263888888888887</v>
      </c>
      <c r="D317" s="50">
        <v>18.239999999999998</v>
      </c>
      <c r="E317" s="50">
        <v>80.5</v>
      </c>
      <c r="F317" s="50">
        <v>8.36</v>
      </c>
      <c r="G317" s="186">
        <v>1406510</v>
      </c>
      <c r="H317" s="186">
        <v>21</v>
      </c>
      <c r="M317" s="207">
        <v>41394</v>
      </c>
      <c r="N317" s="43">
        <v>0.33124999999999999</v>
      </c>
      <c r="O317" s="50">
        <v>341.5</v>
      </c>
      <c r="P317" s="50">
        <v>48.16</v>
      </c>
      <c r="Q317" s="49">
        <v>186821</v>
      </c>
      <c r="R317" s="49">
        <v>935455</v>
      </c>
    </row>
    <row r="318" spans="2:19">
      <c r="B318" s="207">
        <v>42587</v>
      </c>
      <c r="C318" s="43">
        <v>0.34166666666666662</v>
      </c>
      <c r="D318" s="50">
        <v>18.18</v>
      </c>
      <c r="E318" s="50">
        <v>80.5</v>
      </c>
      <c r="F318" s="50">
        <v>7.89</v>
      </c>
      <c r="G318" s="186">
        <v>1398020</v>
      </c>
      <c r="H318" s="186">
        <v>21</v>
      </c>
    </row>
    <row r="319" spans="2:19">
      <c r="B319" s="207">
        <v>42588</v>
      </c>
      <c r="C319" s="43">
        <v>0.33611111111111108</v>
      </c>
      <c r="D319" s="50">
        <v>18.04</v>
      </c>
      <c r="E319" s="50">
        <v>80.5</v>
      </c>
      <c r="F319" s="50">
        <v>7.57</v>
      </c>
      <c r="G319" s="186">
        <v>1348270</v>
      </c>
      <c r="H319" s="186">
        <v>21</v>
      </c>
      <c r="I319" s="186">
        <v>360000</v>
      </c>
      <c r="J319" s="42" t="s">
        <v>628</v>
      </c>
      <c r="K319" s="50">
        <v>100</v>
      </c>
      <c r="L319" s="42" t="s">
        <v>692</v>
      </c>
      <c r="M319" s="207">
        <v>41396</v>
      </c>
      <c r="N319" s="43">
        <v>0.33055555555555555</v>
      </c>
      <c r="O319" s="50">
        <v>606.66</v>
      </c>
      <c r="P319" s="50">
        <v>238.57</v>
      </c>
      <c r="Q319" s="49">
        <v>180354</v>
      </c>
      <c r="R319" s="49">
        <v>935455</v>
      </c>
    </row>
    <row r="320" spans="2:19">
      <c r="B320" s="207">
        <v>42590</v>
      </c>
      <c r="C320" s="43">
        <v>0.3743055555555555</v>
      </c>
      <c r="D320" s="50">
        <v>17.7</v>
      </c>
      <c r="E320" s="50">
        <v>70.5</v>
      </c>
      <c r="F320" s="50">
        <v>16.72</v>
      </c>
      <c r="G320" s="186">
        <v>1331310</v>
      </c>
      <c r="H320" s="186">
        <v>21</v>
      </c>
      <c r="M320" s="207">
        <v>41397</v>
      </c>
      <c r="N320" s="43">
        <v>0.3347222222222222</v>
      </c>
      <c r="O320" s="50">
        <v>599.01</v>
      </c>
      <c r="P320" s="50">
        <v>235.52</v>
      </c>
      <c r="Q320" s="49">
        <v>174800</v>
      </c>
      <c r="R320" s="49">
        <v>935455</v>
      </c>
      <c r="S320" s="49"/>
    </row>
    <row r="321" spans="2:19">
      <c r="B321" s="207">
        <v>42591</v>
      </c>
      <c r="C321" s="43">
        <v>0.33958333333333335</v>
      </c>
      <c r="D321" s="50">
        <v>17.61</v>
      </c>
      <c r="E321" s="50">
        <v>70.5</v>
      </c>
      <c r="F321" s="50">
        <v>13.15</v>
      </c>
      <c r="G321" s="186">
        <v>1313180</v>
      </c>
      <c r="H321" s="186">
        <v>21</v>
      </c>
      <c r="M321" s="207">
        <v>41398</v>
      </c>
      <c r="N321" s="43">
        <v>0.32708333333333334</v>
      </c>
      <c r="O321" s="50">
        <v>589.55999999999995</v>
      </c>
      <c r="P321" s="50">
        <v>230.8</v>
      </c>
      <c r="Q321" s="49">
        <v>171820</v>
      </c>
      <c r="R321" s="49">
        <v>935455</v>
      </c>
      <c r="S321" s="49"/>
    </row>
    <row r="322" spans="2:19">
      <c r="B322" s="207">
        <v>42592</v>
      </c>
      <c r="C322" s="43">
        <v>0.3430555555555555</v>
      </c>
      <c r="D322" s="50">
        <v>20</v>
      </c>
      <c r="E322" s="50">
        <v>50.5</v>
      </c>
      <c r="F322" s="50">
        <v>12</v>
      </c>
      <c r="G322" s="186">
        <v>1292000</v>
      </c>
      <c r="H322" s="186">
        <v>21</v>
      </c>
      <c r="M322" s="207">
        <v>41400</v>
      </c>
      <c r="N322" s="43">
        <v>0.34027777777777773</v>
      </c>
      <c r="O322" s="50">
        <v>577.6</v>
      </c>
      <c r="P322" s="50">
        <v>224.51</v>
      </c>
      <c r="Q322" s="49">
        <v>168027</v>
      </c>
      <c r="R322" s="49">
        <v>935455</v>
      </c>
      <c r="S322" s="49"/>
    </row>
    <row r="323" spans="2:19">
      <c r="B323" s="207">
        <v>42593</v>
      </c>
      <c r="C323" s="43">
        <v>0.33819444444444446</v>
      </c>
      <c r="D323" s="50">
        <v>20.059999999999999</v>
      </c>
      <c r="E323" s="50">
        <v>20.5</v>
      </c>
      <c r="F323" s="50">
        <v>10.32</v>
      </c>
      <c r="G323" s="186">
        <v>1254740</v>
      </c>
      <c r="H323" s="186">
        <v>21</v>
      </c>
      <c r="M323" s="207">
        <v>41401</v>
      </c>
      <c r="N323" s="43">
        <v>0.3444444444444445</v>
      </c>
      <c r="O323" s="50">
        <v>571.98</v>
      </c>
      <c r="P323" s="50">
        <v>221.19</v>
      </c>
      <c r="Q323" s="49">
        <v>164567</v>
      </c>
      <c r="R323" s="49">
        <v>935455</v>
      </c>
      <c r="S323" s="49"/>
    </row>
    <row r="324" spans="2:19">
      <c r="B324" s="207">
        <v>42594</v>
      </c>
      <c r="C324" s="43">
        <v>0.3354166666666667</v>
      </c>
      <c r="D324" s="50">
        <v>10.5</v>
      </c>
      <c r="E324" s="50">
        <v>10.5</v>
      </c>
      <c r="F324" s="50">
        <v>10.32</v>
      </c>
      <c r="G324" s="186">
        <v>1225120</v>
      </c>
      <c r="H324" s="186">
        <v>21</v>
      </c>
      <c r="M324" s="207">
        <v>41402</v>
      </c>
      <c r="N324" s="43">
        <v>0.33194444444444443</v>
      </c>
      <c r="O324" s="50">
        <v>566.05999999999995</v>
      </c>
      <c r="P324" s="50">
        <v>217.83</v>
      </c>
      <c r="Q324" s="49">
        <v>162249</v>
      </c>
      <c r="R324" s="49">
        <v>935455</v>
      </c>
      <c r="S324" s="49"/>
    </row>
    <row r="325" spans="2:19">
      <c r="B325" s="207">
        <v>42595</v>
      </c>
      <c r="C325" s="43">
        <v>0.32777777777777778</v>
      </c>
      <c r="D325" s="50">
        <v>18.059999999999999</v>
      </c>
      <c r="E325" s="50">
        <v>90.5</v>
      </c>
      <c r="F325" s="50">
        <v>9.4700000000000006</v>
      </c>
      <c r="G325" s="186">
        <v>1214960</v>
      </c>
      <c r="H325" s="186">
        <v>21</v>
      </c>
      <c r="J325" s="42" t="s">
        <v>628</v>
      </c>
      <c r="K325" s="42" t="s">
        <v>693</v>
      </c>
      <c r="M325" s="207">
        <v>41403</v>
      </c>
      <c r="N325" s="43">
        <v>0.33333333333333331</v>
      </c>
      <c r="O325" s="50">
        <v>561.02</v>
      </c>
      <c r="P325" s="50">
        <v>214.36</v>
      </c>
      <c r="Q325" s="49">
        <v>159474</v>
      </c>
      <c r="R325" s="49">
        <v>935455</v>
      </c>
      <c r="S325" s="49"/>
    </row>
    <row r="326" spans="2:19">
      <c r="B326" s="207">
        <v>42598</v>
      </c>
      <c r="C326" s="43">
        <v>0.33819444444444446</v>
      </c>
      <c r="D326" s="50">
        <v>27.91</v>
      </c>
      <c r="E326" s="50">
        <v>70.5</v>
      </c>
      <c r="F326" s="50">
        <v>9.4700000000000006</v>
      </c>
      <c r="G326" s="186">
        <v>1214500</v>
      </c>
      <c r="H326" s="186">
        <v>21</v>
      </c>
      <c r="M326" s="207">
        <v>41404</v>
      </c>
      <c r="N326" s="43">
        <v>0.33194444444444443</v>
      </c>
      <c r="O326" s="50">
        <v>552.97</v>
      </c>
      <c r="P326" s="50">
        <v>209.19</v>
      </c>
      <c r="Q326" s="49">
        <v>157551</v>
      </c>
      <c r="R326" s="49">
        <v>911431</v>
      </c>
      <c r="S326" s="49"/>
    </row>
    <row r="327" spans="2:19">
      <c r="B327" s="207">
        <v>42599</v>
      </c>
      <c r="C327" s="43">
        <v>0.35000000000000003</v>
      </c>
      <c r="D327" s="50">
        <v>20.010000000000002</v>
      </c>
      <c r="E327" s="50">
        <v>50.5</v>
      </c>
      <c r="F327" s="50">
        <v>8.94</v>
      </c>
      <c r="G327" s="186">
        <v>1182690</v>
      </c>
      <c r="H327" s="186">
        <v>21</v>
      </c>
      <c r="M327" s="207">
        <v>41405</v>
      </c>
      <c r="N327" s="43">
        <v>0.33333333333333331</v>
      </c>
      <c r="O327" s="50">
        <v>546.57000000000005</v>
      </c>
      <c r="P327" s="50">
        <v>206.01</v>
      </c>
      <c r="Q327" s="49">
        <v>156152</v>
      </c>
      <c r="R327" s="49">
        <v>909471</v>
      </c>
      <c r="S327" s="49"/>
    </row>
    <row r="328" spans="2:19">
      <c r="B328" s="207">
        <v>42600</v>
      </c>
      <c r="C328" s="43">
        <v>0.34166666666666662</v>
      </c>
      <c r="D328" s="50">
        <v>24.85</v>
      </c>
      <c r="E328" s="50">
        <v>30.5</v>
      </c>
      <c r="F328" s="50">
        <v>8.94</v>
      </c>
      <c r="G328" s="186">
        <v>1163170</v>
      </c>
      <c r="H328" s="186">
        <v>21</v>
      </c>
      <c r="M328" s="207">
        <v>41408</v>
      </c>
      <c r="N328" s="43">
        <v>0.33333333333333331</v>
      </c>
      <c r="O328" s="50">
        <v>532.29999999999995</v>
      </c>
      <c r="P328" s="50">
        <v>193.55</v>
      </c>
      <c r="Q328" s="49">
        <v>145731</v>
      </c>
      <c r="R328" s="49">
        <v>872455</v>
      </c>
      <c r="S328" s="49"/>
    </row>
    <row r="329" spans="2:19">
      <c r="B329" s="207">
        <v>42601</v>
      </c>
      <c r="C329" s="43">
        <v>0.34097222222222223</v>
      </c>
      <c r="D329" s="50">
        <v>24.82</v>
      </c>
      <c r="E329" s="50">
        <v>30.5</v>
      </c>
      <c r="F329" s="50">
        <v>3.22</v>
      </c>
      <c r="G329" s="186">
        <v>1148320</v>
      </c>
      <c r="H329" s="186">
        <v>21</v>
      </c>
      <c r="M329" s="207">
        <v>41409</v>
      </c>
      <c r="N329" s="43">
        <v>0.32916666666666666</v>
      </c>
      <c r="O329" s="50">
        <v>520.04</v>
      </c>
      <c r="P329" s="50">
        <v>190.59</v>
      </c>
      <c r="Q329" s="49">
        <v>142325</v>
      </c>
      <c r="R329" s="49">
        <v>794111</v>
      </c>
      <c r="S329" s="49"/>
    </row>
    <row r="330" spans="2:19">
      <c r="B330" s="207">
        <v>42602</v>
      </c>
      <c r="C330" s="43">
        <v>0.3298611111111111</v>
      </c>
      <c r="D330" s="50">
        <v>14.65</v>
      </c>
      <c r="E330" s="50">
        <v>20.5</v>
      </c>
      <c r="F330" s="50">
        <v>12.99</v>
      </c>
      <c r="G330" s="186">
        <v>1136800</v>
      </c>
      <c r="H330" s="186">
        <v>21</v>
      </c>
      <c r="J330" s="42" t="s">
        <v>628</v>
      </c>
      <c r="K330" s="42" t="s">
        <v>693</v>
      </c>
      <c r="M330" s="207">
        <v>41410</v>
      </c>
      <c r="N330" s="43">
        <v>0.34027777777777773</v>
      </c>
      <c r="O330" s="50">
        <v>513.82000000000005</v>
      </c>
      <c r="P330" s="50">
        <v>186.28</v>
      </c>
      <c r="Q330" s="49">
        <v>140932</v>
      </c>
      <c r="R330" s="49">
        <v>606959</v>
      </c>
      <c r="S330" s="49"/>
    </row>
    <row r="331" spans="2:19">
      <c r="B331" s="207">
        <v>42604</v>
      </c>
      <c r="C331" s="43">
        <v>0.34375</v>
      </c>
      <c r="D331" s="50">
        <v>19.43</v>
      </c>
      <c r="E331" s="50">
        <v>80.5</v>
      </c>
      <c r="F331" s="50">
        <v>12.99</v>
      </c>
      <c r="G331" s="186">
        <v>1135690</v>
      </c>
      <c r="H331" s="186">
        <v>21</v>
      </c>
      <c r="M331" s="207">
        <v>41411</v>
      </c>
      <c r="N331" s="43">
        <v>0.34166666666666662</v>
      </c>
      <c r="O331" s="50">
        <v>508.93</v>
      </c>
      <c r="P331" s="50">
        <v>184.69</v>
      </c>
      <c r="Q331" s="49">
        <v>135878</v>
      </c>
      <c r="R331" s="49">
        <v>1078940</v>
      </c>
      <c r="S331" s="49"/>
    </row>
    <row r="332" spans="2:19">
      <c r="B332" s="207">
        <v>42605</v>
      </c>
      <c r="C332" s="43">
        <v>0.32777777777777778</v>
      </c>
      <c r="D332" s="50">
        <v>18.239999999999998</v>
      </c>
      <c r="E332" s="50">
        <v>80.5</v>
      </c>
      <c r="F332" s="50">
        <v>12.62</v>
      </c>
      <c r="G332" s="186">
        <v>1128090</v>
      </c>
      <c r="H332" s="186">
        <v>21</v>
      </c>
      <c r="M332" s="207">
        <v>41412</v>
      </c>
      <c r="N332" s="43">
        <v>0.29722222222222222</v>
      </c>
      <c r="O332" s="50">
        <v>501.92</v>
      </c>
      <c r="P332" s="50">
        <v>179.37</v>
      </c>
      <c r="Q332" s="49">
        <v>131603</v>
      </c>
      <c r="R332" s="49">
        <v>819095</v>
      </c>
      <c r="S332" s="49"/>
    </row>
    <row r="333" spans="2:19">
      <c r="B333" s="207">
        <v>42606</v>
      </c>
      <c r="C333" s="43">
        <v>0.34027777777777773</v>
      </c>
      <c r="D333" s="50">
        <v>18.18</v>
      </c>
      <c r="E333" s="50">
        <v>80.5</v>
      </c>
      <c r="F333" s="50">
        <v>11.65</v>
      </c>
      <c r="G333" s="186">
        <v>1116510</v>
      </c>
      <c r="H333" s="186">
        <v>21</v>
      </c>
      <c r="M333" s="207">
        <v>41414</v>
      </c>
      <c r="N333" s="43">
        <v>0.33194444444444443</v>
      </c>
      <c r="O333" s="50">
        <v>495.19</v>
      </c>
      <c r="P333" s="50">
        <v>173.73</v>
      </c>
      <c r="Q333" s="49">
        <v>118432</v>
      </c>
      <c r="R333" s="49">
        <v>607975</v>
      </c>
      <c r="S333" s="49"/>
    </row>
    <row r="334" spans="2:19">
      <c r="B334" s="207">
        <v>42607</v>
      </c>
      <c r="C334" s="43">
        <v>0.3347222222222222</v>
      </c>
      <c r="D334" s="50">
        <v>18.16</v>
      </c>
      <c r="E334" s="50">
        <v>80.5</v>
      </c>
      <c r="F334" s="50">
        <v>10.79</v>
      </c>
      <c r="G334" s="186">
        <v>1105770</v>
      </c>
      <c r="H334" s="186">
        <v>21</v>
      </c>
      <c r="M334" s="207">
        <v>41415</v>
      </c>
      <c r="N334" s="43">
        <v>0.32361111111111113</v>
      </c>
      <c r="O334" s="50">
        <v>488.86</v>
      </c>
      <c r="P334" s="50">
        <v>169.73</v>
      </c>
      <c r="Q334" s="49">
        <v>117745</v>
      </c>
      <c r="R334" s="49">
        <v>316495</v>
      </c>
      <c r="S334" s="49"/>
    </row>
    <row r="335" spans="2:19">
      <c r="B335" s="207">
        <v>42608</v>
      </c>
      <c r="C335" s="43">
        <v>0.33819444444444446</v>
      </c>
      <c r="D335" s="50">
        <v>17.93</v>
      </c>
      <c r="E335" s="50">
        <v>80.5</v>
      </c>
      <c r="F335" s="50">
        <v>10.55</v>
      </c>
      <c r="G335" s="186">
        <v>1096040</v>
      </c>
      <c r="H335" s="186">
        <v>21</v>
      </c>
      <c r="M335" s="207">
        <v>41416</v>
      </c>
      <c r="N335" s="43">
        <v>0.32222222222222224</v>
      </c>
      <c r="O335" s="50">
        <v>485.88</v>
      </c>
      <c r="P335" s="50">
        <v>167.71</v>
      </c>
      <c r="Q335" s="49">
        <v>115848</v>
      </c>
      <c r="R335" s="49">
        <v>15721</v>
      </c>
      <c r="S335" s="49"/>
    </row>
    <row r="336" spans="2:19">
      <c r="B336" s="207">
        <v>42609</v>
      </c>
      <c r="C336" s="43">
        <v>0.31597222222222221</v>
      </c>
      <c r="D336" s="50">
        <v>17.07</v>
      </c>
      <c r="E336" s="50">
        <v>80.5</v>
      </c>
      <c r="F336" s="50">
        <v>10.55</v>
      </c>
      <c r="G336" s="186">
        <v>1076810</v>
      </c>
      <c r="H336" s="186">
        <v>21</v>
      </c>
      <c r="I336" s="207">
        <v>42611</v>
      </c>
      <c r="J336" s="50">
        <v>40</v>
      </c>
      <c r="K336" s="42" t="s">
        <v>692</v>
      </c>
      <c r="M336" s="207">
        <v>41417</v>
      </c>
      <c r="N336" s="43">
        <v>0.36805555555555558</v>
      </c>
      <c r="O336" s="50">
        <v>477.56</v>
      </c>
      <c r="P336" s="50">
        <v>164.5</v>
      </c>
      <c r="Q336" s="49">
        <v>111578</v>
      </c>
      <c r="R336" s="49">
        <v>756273</v>
      </c>
      <c r="S336" s="49"/>
    </row>
    <row r="337" spans="2:19">
      <c r="B337" s="207">
        <v>42612</v>
      </c>
      <c r="C337" s="43">
        <v>0.2986111111111111</v>
      </c>
      <c r="D337" s="50">
        <v>16.68</v>
      </c>
      <c r="E337" s="50">
        <v>40.5</v>
      </c>
      <c r="F337" s="50">
        <v>9.4</v>
      </c>
      <c r="G337" s="186">
        <v>1015100</v>
      </c>
      <c r="H337" s="186">
        <v>21</v>
      </c>
      <c r="M337" s="207">
        <v>41418</v>
      </c>
      <c r="N337" s="43">
        <v>0.34027777777777773</v>
      </c>
      <c r="O337" s="50">
        <v>469.02</v>
      </c>
      <c r="P337" s="50">
        <v>160.30000000000001</v>
      </c>
      <c r="Q337" s="49">
        <v>109216</v>
      </c>
      <c r="R337" s="49">
        <v>2043380</v>
      </c>
      <c r="S337" s="49"/>
    </row>
    <row r="338" spans="2:19">
      <c r="B338" s="207">
        <v>42613</v>
      </c>
      <c r="C338" s="43">
        <v>0.29791666666666666</v>
      </c>
      <c r="D338" s="50">
        <v>16.61</v>
      </c>
      <c r="E338" s="50">
        <v>40.5</v>
      </c>
      <c r="F338" s="50">
        <v>8.7200000000000006</v>
      </c>
      <c r="G338" s="186">
        <v>1004870</v>
      </c>
      <c r="H338" s="186">
        <v>21</v>
      </c>
      <c r="M338" s="207">
        <v>41419</v>
      </c>
      <c r="N338" s="43">
        <v>0.31666666666666665</v>
      </c>
      <c r="O338" s="50">
        <v>464.06</v>
      </c>
      <c r="P338" s="50">
        <v>158.99</v>
      </c>
      <c r="Q338" s="49">
        <v>107069</v>
      </c>
      <c r="R338" s="49">
        <v>838053</v>
      </c>
      <c r="S338" s="49">
        <v>1099629</v>
      </c>
    </row>
    <row r="339" spans="2:19">
      <c r="M339" s="207">
        <v>41421</v>
      </c>
      <c r="N339" s="43">
        <v>0.32569444444444445</v>
      </c>
      <c r="O339" s="50">
        <v>456.72</v>
      </c>
      <c r="P339" s="50">
        <v>150.61000000000001</v>
      </c>
      <c r="Q339" s="49">
        <v>103455</v>
      </c>
      <c r="R339" s="49">
        <v>675343</v>
      </c>
      <c r="S339" s="49">
        <v>1099629</v>
      </c>
    </row>
    <row r="340" spans="2:19">
      <c r="B340" s="207">
        <v>42614</v>
      </c>
      <c r="C340" s="43">
        <v>0.30555555555555552</v>
      </c>
      <c r="D340" s="50">
        <v>15.52</v>
      </c>
      <c r="E340" s="50">
        <v>40.5</v>
      </c>
      <c r="F340" s="50">
        <v>8.7200000000000006</v>
      </c>
      <c r="G340" s="186">
        <v>1002370</v>
      </c>
      <c r="H340" s="186">
        <v>21</v>
      </c>
      <c r="M340" s="207">
        <v>41422</v>
      </c>
      <c r="N340" s="43">
        <v>0.32361111111111113</v>
      </c>
      <c r="O340" s="50">
        <v>452.53</v>
      </c>
      <c r="P340" s="50">
        <v>146.88</v>
      </c>
      <c r="Q340" s="49">
        <v>100792</v>
      </c>
      <c r="R340" s="49">
        <v>465728</v>
      </c>
    </row>
    <row r="341" spans="2:19">
      <c r="B341" s="207">
        <v>42615</v>
      </c>
      <c r="C341" s="43">
        <v>0.34166666666666662</v>
      </c>
      <c r="D341" s="50">
        <v>15.06</v>
      </c>
      <c r="E341" s="50">
        <v>40.5</v>
      </c>
      <c r="F341" s="50">
        <v>8.52</v>
      </c>
      <c r="G341" s="186">
        <v>998608</v>
      </c>
      <c r="H341" s="186">
        <v>21</v>
      </c>
      <c r="I341" s="207">
        <v>42615</v>
      </c>
      <c r="J341" s="186">
        <v>106500</v>
      </c>
      <c r="K341" s="42" t="s">
        <v>732</v>
      </c>
      <c r="M341" s="207">
        <v>41423</v>
      </c>
      <c r="N341" s="43">
        <v>0.33194444444444443</v>
      </c>
      <c r="O341" s="50">
        <v>448.57</v>
      </c>
      <c r="P341" s="50">
        <v>139.59</v>
      </c>
      <c r="Q341" s="49">
        <v>94021</v>
      </c>
      <c r="R341" s="49">
        <v>1421780</v>
      </c>
    </row>
    <row r="342" spans="2:19">
      <c r="B342" s="207">
        <v>42616</v>
      </c>
      <c r="C342" s="43">
        <v>0.2638888888888889</v>
      </c>
      <c r="D342" s="50">
        <v>15.05</v>
      </c>
      <c r="E342" s="50">
        <v>40.5</v>
      </c>
      <c r="F342" s="50">
        <v>8.52</v>
      </c>
      <c r="G342" s="186">
        <v>995939</v>
      </c>
      <c r="H342" s="186">
        <v>21</v>
      </c>
      <c r="M342" s="207">
        <v>41424</v>
      </c>
      <c r="N342" s="43">
        <v>0.33194444444444443</v>
      </c>
      <c r="O342" s="50">
        <v>443.98</v>
      </c>
      <c r="P342" s="50">
        <v>136.97</v>
      </c>
      <c r="Q342" s="49">
        <v>91951</v>
      </c>
      <c r="R342" s="49">
        <v>1284990</v>
      </c>
    </row>
    <row r="343" spans="2:19">
      <c r="B343" s="207">
        <v>42618</v>
      </c>
      <c r="C343" s="43">
        <v>0.34236111111111112</v>
      </c>
      <c r="D343" s="50">
        <v>15.04</v>
      </c>
      <c r="E343" s="50">
        <v>40.5</v>
      </c>
      <c r="F343" s="50">
        <v>8.52</v>
      </c>
      <c r="G343" s="186">
        <v>995939</v>
      </c>
      <c r="H343" s="186">
        <v>21</v>
      </c>
      <c r="M343" s="207">
        <v>41425</v>
      </c>
      <c r="N343" s="43">
        <v>0.3263888888888889</v>
      </c>
      <c r="O343" s="50">
        <v>439.36</v>
      </c>
      <c r="P343" s="50">
        <v>132.57</v>
      </c>
      <c r="Q343" s="49">
        <v>88828</v>
      </c>
      <c r="R343" s="49">
        <v>1256210</v>
      </c>
    </row>
    <row r="344" spans="2:19">
      <c r="B344" s="207">
        <v>42619</v>
      </c>
      <c r="C344" s="43">
        <v>0.43333333333333335</v>
      </c>
      <c r="D344" s="50">
        <v>15.01</v>
      </c>
      <c r="E344" s="50">
        <v>30.5</v>
      </c>
      <c r="F344" s="50">
        <v>16.3</v>
      </c>
      <c r="G344" s="186">
        <v>995364</v>
      </c>
      <c r="H344" s="186">
        <v>21</v>
      </c>
    </row>
    <row r="345" spans="2:19">
      <c r="B345" s="207">
        <v>42620</v>
      </c>
      <c r="C345" s="43">
        <v>0.3263888888888889</v>
      </c>
      <c r="D345" s="50">
        <v>14.57</v>
      </c>
      <c r="E345" s="50">
        <v>30.5</v>
      </c>
      <c r="F345" s="50">
        <v>15.32</v>
      </c>
      <c r="G345" s="186">
        <v>995289</v>
      </c>
      <c r="H345" s="186">
        <v>21</v>
      </c>
      <c r="M345" s="207">
        <v>41426</v>
      </c>
      <c r="N345" s="43">
        <v>0.31944444444444448</v>
      </c>
      <c r="O345" s="50">
        <v>432.63</v>
      </c>
      <c r="P345" s="50">
        <v>130.16</v>
      </c>
      <c r="Q345" s="49">
        <v>86559</v>
      </c>
      <c r="R345" s="49">
        <v>1219740</v>
      </c>
    </row>
    <row r="346" spans="2:19">
      <c r="B346" s="207">
        <v>42621</v>
      </c>
      <c r="C346" s="43">
        <v>0.33402777777777781</v>
      </c>
      <c r="D346" s="50">
        <v>14.38</v>
      </c>
      <c r="E346" s="50">
        <v>30.5</v>
      </c>
      <c r="F346" s="50">
        <v>14.7</v>
      </c>
      <c r="G346" s="186">
        <v>995164</v>
      </c>
      <c r="H346" s="186">
        <v>21</v>
      </c>
      <c r="M346" s="207">
        <v>41429</v>
      </c>
      <c r="N346" s="43">
        <v>0.33333333333333331</v>
      </c>
      <c r="O346" s="50">
        <v>412.98</v>
      </c>
      <c r="P346" s="50">
        <v>127.74</v>
      </c>
      <c r="Q346" s="49">
        <v>80682</v>
      </c>
      <c r="R346" s="49">
        <v>1211850</v>
      </c>
    </row>
    <row r="347" spans="2:19">
      <c r="B347" s="207">
        <v>42622</v>
      </c>
      <c r="C347" s="43">
        <v>0.37083333333333335</v>
      </c>
      <c r="D347" s="50">
        <v>14.32</v>
      </c>
      <c r="E347" s="50">
        <v>30.5</v>
      </c>
      <c r="F347" s="50">
        <v>13.88</v>
      </c>
      <c r="G347" s="186">
        <v>995139</v>
      </c>
      <c r="H347" s="186">
        <v>21</v>
      </c>
      <c r="M347" s="207">
        <v>41430</v>
      </c>
      <c r="N347" s="43">
        <v>0.32291666666666669</v>
      </c>
      <c r="O347" s="50">
        <v>409.43</v>
      </c>
      <c r="P347" s="50">
        <v>122.89</v>
      </c>
      <c r="Q347" s="49">
        <v>73926</v>
      </c>
      <c r="R347" s="49">
        <v>1200290</v>
      </c>
    </row>
    <row r="348" spans="2:19">
      <c r="B348" s="207">
        <v>42623</v>
      </c>
      <c r="C348" s="43">
        <v>0.2902777777777778</v>
      </c>
      <c r="D348" s="50">
        <v>14.25</v>
      </c>
      <c r="E348" s="50">
        <v>30.5</v>
      </c>
      <c r="F348" s="50">
        <v>13.68</v>
      </c>
      <c r="G348" s="186">
        <v>995026</v>
      </c>
      <c r="H348" s="186">
        <v>21</v>
      </c>
      <c r="M348" s="55">
        <v>41431</v>
      </c>
      <c r="N348" s="43">
        <v>0.32291666666666669</v>
      </c>
      <c r="O348" s="50">
        <v>402.16</v>
      </c>
      <c r="P348" s="50">
        <v>119.82</v>
      </c>
      <c r="Q348" s="49">
        <v>69400</v>
      </c>
      <c r="R348" s="49">
        <v>1170880</v>
      </c>
    </row>
    <row r="349" spans="2:19">
      <c r="B349" s="207">
        <v>42625</v>
      </c>
      <c r="C349" s="43">
        <v>0.33819444444444446</v>
      </c>
      <c r="D349" s="50">
        <v>14.13</v>
      </c>
      <c r="E349" s="50">
        <v>30.5</v>
      </c>
      <c r="F349" s="50">
        <v>12.94</v>
      </c>
      <c r="G349" s="186">
        <v>995026</v>
      </c>
      <c r="H349" s="186">
        <v>21</v>
      </c>
      <c r="M349" s="55">
        <v>41432</v>
      </c>
      <c r="N349" s="43">
        <v>0.3611111111111111</v>
      </c>
      <c r="O349" s="50">
        <v>398.12</v>
      </c>
      <c r="P349" s="50">
        <v>118.4</v>
      </c>
      <c r="Q349" s="49">
        <v>65625</v>
      </c>
      <c r="R349" s="49">
        <v>1158320</v>
      </c>
    </row>
    <row r="350" spans="2:19">
      <c r="B350" s="207">
        <v>42626</v>
      </c>
      <c r="C350" s="43">
        <v>0.33402777777777781</v>
      </c>
      <c r="D350" s="50">
        <v>13.12</v>
      </c>
      <c r="E350" s="50">
        <v>30.5</v>
      </c>
      <c r="F350" s="50">
        <v>11.96</v>
      </c>
      <c r="G350" s="186">
        <v>994917</v>
      </c>
      <c r="H350" s="186">
        <v>21</v>
      </c>
      <c r="M350" s="55">
        <v>41433</v>
      </c>
      <c r="N350" s="43">
        <v>0.3215277777777778</v>
      </c>
      <c r="O350" s="50">
        <v>390.48</v>
      </c>
      <c r="P350" s="50">
        <v>112.05</v>
      </c>
      <c r="Q350" s="49">
        <v>562385</v>
      </c>
      <c r="R350" s="49">
        <v>1135950</v>
      </c>
    </row>
    <row r="351" spans="2:19">
      <c r="B351" s="207">
        <v>42627</v>
      </c>
      <c r="C351" s="43">
        <v>0.33888888888888885</v>
      </c>
      <c r="D351" s="50">
        <v>11.98</v>
      </c>
      <c r="E351" s="50">
        <v>30.5</v>
      </c>
      <c r="F351" s="50">
        <v>11.96</v>
      </c>
      <c r="G351" s="186">
        <v>994033</v>
      </c>
      <c r="H351" s="186">
        <v>21</v>
      </c>
      <c r="M351" s="55">
        <v>41436</v>
      </c>
      <c r="N351" s="43">
        <v>0.33333333333333331</v>
      </c>
      <c r="O351" s="50">
        <v>379.89</v>
      </c>
      <c r="P351" s="50">
        <v>102.96</v>
      </c>
      <c r="Q351" s="49">
        <v>557631</v>
      </c>
      <c r="R351" s="49">
        <v>1122010</v>
      </c>
    </row>
    <row r="352" spans="2:19">
      <c r="B352" s="207">
        <v>42628</v>
      </c>
      <c r="C352" s="43">
        <v>0.35416666666666669</v>
      </c>
      <c r="D352" s="50">
        <v>9.9700000000000006</v>
      </c>
      <c r="E352" s="50">
        <v>30.5</v>
      </c>
      <c r="F352" s="50">
        <v>11.24</v>
      </c>
      <c r="G352" s="186">
        <v>993849</v>
      </c>
      <c r="H352" s="186">
        <v>21</v>
      </c>
      <c r="M352" s="55">
        <v>41437</v>
      </c>
      <c r="N352" s="43">
        <v>0.32708333333333334</v>
      </c>
      <c r="O352" s="50">
        <v>373.34</v>
      </c>
      <c r="P352" s="50">
        <v>95.64</v>
      </c>
      <c r="Q352" s="49">
        <v>552930</v>
      </c>
      <c r="R352" s="49">
        <v>1095670</v>
      </c>
    </row>
    <row r="353" spans="2:18">
      <c r="B353" s="207">
        <v>42629</v>
      </c>
      <c r="C353" s="43">
        <v>0.35972222222222222</v>
      </c>
      <c r="D353" s="50">
        <v>9.75</v>
      </c>
      <c r="E353" s="50">
        <v>30.5</v>
      </c>
      <c r="F353" s="50">
        <v>10.66</v>
      </c>
      <c r="G353" s="186">
        <v>993549</v>
      </c>
      <c r="H353" s="186">
        <v>21</v>
      </c>
      <c r="M353" s="55">
        <v>41438</v>
      </c>
      <c r="N353" s="43">
        <v>0.3298611111111111</v>
      </c>
      <c r="O353" s="50">
        <v>368.18</v>
      </c>
      <c r="P353" s="50">
        <v>87.76</v>
      </c>
      <c r="Q353" s="49">
        <v>550233</v>
      </c>
      <c r="R353" s="49">
        <v>1075480</v>
      </c>
    </row>
    <row r="354" spans="2:18">
      <c r="B354" s="207">
        <v>38977</v>
      </c>
      <c r="C354" s="43">
        <v>0.34097222222222223</v>
      </c>
      <c r="D354" s="50">
        <v>9.7200000000000006</v>
      </c>
      <c r="E354" s="50">
        <v>30.5</v>
      </c>
      <c r="F354" s="50">
        <v>9.52</v>
      </c>
      <c r="G354" s="186">
        <v>993549</v>
      </c>
      <c r="H354" s="186">
        <v>21</v>
      </c>
      <c r="M354" s="55">
        <v>41439</v>
      </c>
      <c r="N354" s="43">
        <v>0.33333333333333331</v>
      </c>
      <c r="O354" s="50">
        <v>363.89</v>
      </c>
      <c r="P354" s="50">
        <v>83.51</v>
      </c>
      <c r="Q354" s="49">
        <v>547647</v>
      </c>
      <c r="R354" s="49">
        <v>1075370</v>
      </c>
    </row>
    <row r="355" spans="2:18">
      <c r="B355" s="207">
        <v>42632</v>
      </c>
      <c r="C355" s="43">
        <v>0.4826388888888889</v>
      </c>
      <c r="D355" s="50">
        <v>9.5</v>
      </c>
      <c r="E355" s="50">
        <v>30.5</v>
      </c>
      <c r="F355" s="50">
        <v>8.9499999999999993</v>
      </c>
      <c r="G355" s="186">
        <v>993465</v>
      </c>
      <c r="H355" s="186">
        <v>21</v>
      </c>
      <c r="M355" s="55">
        <v>41440</v>
      </c>
      <c r="N355" s="43">
        <v>0.31458333333333333</v>
      </c>
      <c r="O355" s="50">
        <v>358.09</v>
      </c>
      <c r="P355" s="50">
        <v>77.2</v>
      </c>
      <c r="Q355" s="49">
        <v>546312</v>
      </c>
      <c r="R355" s="49">
        <v>1075370</v>
      </c>
    </row>
    <row r="356" spans="2:18">
      <c r="B356" s="207">
        <v>42633</v>
      </c>
      <c r="C356" s="43">
        <v>0.33402777777777781</v>
      </c>
      <c r="D356" s="50">
        <v>9.5</v>
      </c>
      <c r="E356" s="50">
        <v>30.5</v>
      </c>
      <c r="F356" s="50">
        <v>8.82</v>
      </c>
      <c r="G356" s="186">
        <v>989916</v>
      </c>
      <c r="H356" s="186">
        <v>21</v>
      </c>
      <c r="M356" s="55">
        <v>41442</v>
      </c>
      <c r="N356" s="43">
        <v>0.33888888888888885</v>
      </c>
      <c r="O356" s="50">
        <v>344.23</v>
      </c>
      <c r="P356" s="50">
        <v>70.33</v>
      </c>
      <c r="Q356" s="49">
        <v>539429</v>
      </c>
      <c r="R356" s="49">
        <v>1075370</v>
      </c>
    </row>
    <row r="357" spans="2:18">
      <c r="B357" s="207">
        <v>42634</v>
      </c>
      <c r="C357" s="43">
        <v>0.33749999999999997</v>
      </c>
      <c r="D357" s="50">
        <v>9.19</v>
      </c>
      <c r="E357" s="50">
        <v>30.5</v>
      </c>
      <c r="F357" s="50">
        <v>8.82</v>
      </c>
      <c r="G357" s="186">
        <v>989832</v>
      </c>
      <c r="H357" s="186">
        <v>21</v>
      </c>
      <c r="M357" s="55">
        <v>41443</v>
      </c>
      <c r="N357" s="43">
        <v>0.34513888888888888</v>
      </c>
      <c r="O357" s="50">
        <v>339.95</v>
      </c>
      <c r="P357" s="50">
        <v>61.27</v>
      </c>
      <c r="Q357" s="49">
        <v>535827</v>
      </c>
      <c r="R357" s="49">
        <v>1075370</v>
      </c>
    </row>
    <row r="358" spans="2:18">
      <c r="B358" s="207">
        <v>42635</v>
      </c>
      <c r="C358" s="43">
        <v>0.3354166666666667</v>
      </c>
      <c r="D358" s="50">
        <v>7.77</v>
      </c>
      <c r="E358" s="50">
        <v>30.5</v>
      </c>
      <c r="F358" s="50">
        <v>8.27</v>
      </c>
      <c r="G358" s="186">
        <v>989832</v>
      </c>
      <c r="H358" s="186">
        <v>21</v>
      </c>
      <c r="M358" s="55">
        <v>41444</v>
      </c>
      <c r="N358" s="43">
        <v>0.32569444444444445</v>
      </c>
      <c r="O358" s="50">
        <v>332.9</v>
      </c>
      <c r="P358" s="50">
        <v>59.86</v>
      </c>
      <c r="Q358" s="49">
        <v>534259</v>
      </c>
      <c r="R358" s="49">
        <v>1075370</v>
      </c>
    </row>
    <row r="359" spans="2:18">
      <c r="M359" s="55">
        <v>41445</v>
      </c>
      <c r="N359" s="43">
        <v>0.32222222222222224</v>
      </c>
      <c r="O359" s="50">
        <v>326.06</v>
      </c>
      <c r="P359" s="50">
        <v>55.78</v>
      </c>
      <c r="Q359" s="49">
        <v>531541</v>
      </c>
      <c r="R359" s="49">
        <v>1075370</v>
      </c>
    </row>
    <row r="360" spans="2:18">
      <c r="B360" s="207">
        <v>42646</v>
      </c>
      <c r="C360" s="43">
        <v>0.33680555555555558</v>
      </c>
      <c r="D360" s="50">
        <v>13.6</v>
      </c>
      <c r="E360" s="50">
        <v>20.5</v>
      </c>
      <c r="F360" s="50">
        <v>4.51</v>
      </c>
      <c r="G360" s="186">
        <v>989223</v>
      </c>
      <c r="H360" s="186">
        <v>21</v>
      </c>
      <c r="M360" s="55">
        <v>41446</v>
      </c>
      <c r="N360" s="43">
        <v>0.32708333333333334</v>
      </c>
      <c r="O360" s="50">
        <v>319.97000000000003</v>
      </c>
      <c r="P360" s="50">
        <v>53.82</v>
      </c>
      <c r="Q360" s="49">
        <v>530403</v>
      </c>
      <c r="R360" s="49">
        <v>1075370</v>
      </c>
    </row>
    <row r="361" spans="2:18">
      <c r="B361" s="207">
        <v>42647</v>
      </c>
      <c r="C361" s="43">
        <v>0.33402777777777781</v>
      </c>
      <c r="D361" s="50">
        <v>12.51</v>
      </c>
      <c r="E361" s="50">
        <v>20.5</v>
      </c>
      <c r="F361" s="50">
        <v>4.51</v>
      </c>
      <c r="G361" s="186">
        <v>989202</v>
      </c>
      <c r="H361" s="186">
        <v>21</v>
      </c>
      <c r="M361" s="55">
        <v>41447</v>
      </c>
      <c r="N361" s="43">
        <v>0.31736111111111115</v>
      </c>
      <c r="O361" s="50">
        <v>316.18</v>
      </c>
      <c r="P361" s="50">
        <v>51.09</v>
      </c>
      <c r="Q361" s="49">
        <v>529032</v>
      </c>
      <c r="R361" s="49">
        <v>1054490</v>
      </c>
    </row>
    <row r="362" spans="2:18">
      <c r="B362" s="207">
        <v>42648</v>
      </c>
      <c r="C362" s="43">
        <v>0.31111111111111112</v>
      </c>
      <c r="D362" s="50">
        <v>8.4499999999999993</v>
      </c>
      <c r="E362" s="50">
        <v>10.5</v>
      </c>
      <c r="F362" s="50">
        <v>13.83</v>
      </c>
      <c r="G362" s="186">
        <v>989202</v>
      </c>
      <c r="H362" s="186">
        <v>21</v>
      </c>
      <c r="M362" s="207">
        <v>41449</v>
      </c>
      <c r="N362" s="43">
        <v>0.32361111111111113</v>
      </c>
      <c r="O362" s="50">
        <v>302.76</v>
      </c>
      <c r="P362" s="50">
        <v>46.92</v>
      </c>
      <c r="Q362" s="49">
        <v>519460</v>
      </c>
      <c r="R362" s="49">
        <v>1054120</v>
      </c>
    </row>
    <row r="363" spans="2:18">
      <c r="B363" s="207">
        <v>42649</v>
      </c>
      <c r="C363" s="43">
        <v>0.33611111111111108</v>
      </c>
      <c r="D363" s="50">
        <v>8.42</v>
      </c>
      <c r="E363" s="50">
        <v>10.5</v>
      </c>
      <c r="F363" s="50">
        <v>13.57</v>
      </c>
      <c r="G363" s="186">
        <v>989202</v>
      </c>
      <c r="H363" s="186">
        <v>21</v>
      </c>
      <c r="M363" s="207">
        <v>41450</v>
      </c>
      <c r="N363" s="43">
        <v>0.3215277777777778</v>
      </c>
      <c r="O363" s="50">
        <v>296.44</v>
      </c>
      <c r="P363" s="50">
        <v>42.76</v>
      </c>
      <c r="Q363" s="49">
        <v>516221</v>
      </c>
      <c r="R363" s="49">
        <v>1054120</v>
      </c>
    </row>
    <row r="364" spans="2:18">
      <c r="B364" s="207">
        <v>42650</v>
      </c>
      <c r="C364" s="43">
        <v>0.33680555555555558</v>
      </c>
      <c r="D364" s="50">
        <v>8.17</v>
      </c>
      <c r="E364" s="50">
        <v>10.5</v>
      </c>
      <c r="F364" s="50">
        <v>13.41</v>
      </c>
      <c r="G364" s="186">
        <v>989055</v>
      </c>
      <c r="H364" s="186">
        <v>21</v>
      </c>
      <c r="M364" s="207">
        <v>41451</v>
      </c>
      <c r="N364" s="43">
        <v>0.33680555555555558</v>
      </c>
      <c r="O364" s="50">
        <v>291.88</v>
      </c>
      <c r="P364" s="50">
        <v>41.66</v>
      </c>
      <c r="Q364" s="49">
        <v>513739</v>
      </c>
      <c r="R364" s="49">
        <v>1054120</v>
      </c>
    </row>
    <row r="365" spans="2:18">
      <c r="B365" s="207">
        <v>42651</v>
      </c>
      <c r="C365" s="43">
        <v>0.3354166666666667</v>
      </c>
      <c r="D365" s="50">
        <v>8.16</v>
      </c>
      <c r="E365" s="50">
        <v>10.5</v>
      </c>
      <c r="F365" s="50">
        <v>12.26</v>
      </c>
      <c r="G365" s="186">
        <v>989034</v>
      </c>
      <c r="H365" s="186">
        <v>21</v>
      </c>
      <c r="M365" s="207">
        <v>41452</v>
      </c>
      <c r="N365" s="43">
        <v>0.33263888888888887</v>
      </c>
      <c r="O365" s="50">
        <v>289.13</v>
      </c>
      <c r="P365" s="50">
        <v>37.99</v>
      </c>
      <c r="Q365" s="49">
        <v>508647</v>
      </c>
      <c r="R365" s="49">
        <v>1054120</v>
      </c>
    </row>
    <row r="366" spans="2:18">
      <c r="B366" s="207">
        <v>42661</v>
      </c>
      <c r="C366" s="43">
        <v>0.33888888888888885</v>
      </c>
      <c r="D366" s="50">
        <v>3.73</v>
      </c>
      <c r="E366" s="50">
        <v>10.5</v>
      </c>
      <c r="F366" s="50">
        <v>7.48</v>
      </c>
      <c r="G366" s="186">
        <v>981103</v>
      </c>
      <c r="H366" s="186">
        <v>21</v>
      </c>
      <c r="J366" s="42" t="s">
        <v>628</v>
      </c>
      <c r="K366" s="42" t="s">
        <v>693</v>
      </c>
      <c r="M366" s="207">
        <v>41453</v>
      </c>
      <c r="N366" s="43">
        <v>0.3263888888888889</v>
      </c>
      <c r="O366" s="50">
        <v>282.82</v>
      </c>
      <c r="P366" s="50">
        <v>36.880000000000003</v>
      </c>
      <c r="Q366" s="49">
        <v>505007</v>
      </c>
      <c r="R366" s="49">
        <v>1053220</v>
      </c>
    </row>
    <row r="367" spans="2:18">
      <c r="B367" s="207">
        <v>42662</v>
      </c>
      <c r="C367" s="43">
        <v>0.34513888888888888</v>
      </c>
      <c r="D367" s="50">
        <v>13.16</v>
      </c>
      <c r="E367" s="50">
        <v>90.5</v>
      </c>
      <c r="F367" s="50">
        <v>14.53</v>
      </c>
      <c r="G367" s="186">
        <v>981078</v>
      </c>
      <c r="H367" s="186">
        <v>21</v>
      </c>
      <c r="M367" s="207">
        <v>41454</v>
      </c>
      <c r="N367" s="43">
        <v>0.2986111111111111</v>
      </c>
      <c r="O367" s="50">
        <v>227.77</v>
      </c>
      <c r="P367" s="50">
        <v>82.71</v>
      </c>
      <c r="Q367" s="49">
        <v>502082</v>
      </c>
      <c r="R367" s="49">
        <v>1052690</v>
      </c>
    </row>
    <row r="368" spans="2:18">
      <c r="B368" s="207">
        <v>42663</v>
      </c>
      <c r="C368" s="43">
        <v>0.3444444444444445</v>
      </c>
      <c r="D368" s="50">
        <v>13.08</v>
      </c>
      <c r="E368" s="50">
        <v>90.5</v>
      </c>
      <c r="F368" s="50">
        <v>13.38</v>
      </c>
      <c r="G368" s="186">
        <v>981078</v>
      </c>
      <c r="H368" s="186">
        <v>21</v>
      </c>
    </row>
    <row r="369" spans="2:18">
      <c r="B369" s="207">
        <v>42664</v>
      </c>
      <c r="C369" s="43">
        <v>0.34027777777777773</v>
      </c>
      <c r="D369" s="50">
        <v>11.88</v>
      </c>
      <c r="E369" s="50">
        <v>90.5</v>
      </c>
      <c r="F369" s="50">
        <v>13.13</v>
      </c>
      <c r="G369" s="186">
        <v>981078</v>
      </c>
      <c r="H369" s="186">
        <v>21</v>
      </c>
      <c r="M369" s="207">
        <v>41457</v>
      </c>
      <c r="N369" s="43">
        <v>0.32708333333333334</v>
      </c>
      <c r="O369" s="50">
        <v>217.57</v>
      </c>
      <c r="P369" s="50">
        <v>73.010000000000005</v>
      </c>
      <c r="Q369" s="49">
        <v>495881</v>
      </c>
      <c r="R369" s="49">
        <v>1034350</v>
      </c>
    </row>
    <row r="370" spans="2:18">
      <c r="B370" s="207">
        <v>42665</v>
      </c>
      <c r="C370" s="43">
        <v>0.36388888888888887</v>
      </c>
      <c r="D370" s="50">
        <v>13.71</v>
      </c>
      <c r="E370" s="50">
        <v>80.5</v>
      </c>
      <c r="F370" s="50">
        <v>12.46</v>
      </c>
      <c r="G370" s="186">
        <v>981078</v>
      </c>
      <c r="H370" s="186">
        <v>21</v>
      </c>
      <c r="M370" s="207">
        <v>41458</v>
      </c>
      <c r="N370" s="43">
        <v>0.32361111111111113</v>
      </c>
      <c r="O370" s="50">
        <v>211.74</v>
      </c>
      <c r="P370" s="50">
        <v>68.540000000000006</v>
      </c>
      <c r="Q370" s="49">
        <v>494329</v>
      </c>
      <c r="R370" s="49">
        <v>1029210</v>
      </c>
    </row>
    <row r="371" spans="2:18">
      <c r="B371" s="207">
        <v>42667</v>
      </c>
      <c r="C371" s="43">
        <v>0.34166666666666662</v>
      </c>
      <c r="D371" s="50">
        <v>13.54</v>
      </c>
      <c r="E371" s="50">
        <v>80.5</v>
      </c>
      <c r="F371" s="50">
        <v>12.23</v>
      </c>
      <c r="G371" s="186">
        <v>981078</v>
      </c>
      <c r="H371" s="186">
        <v>21</v>
      </c>
      <c r="M371" s="207">
        <v>41459</v>
      </c>
      <c r="N371" s="43">
        <v>0.32361111111111113</v>
      </c>
      <c r="O371" s="50">
        <v>207.85</v>
      </c>
      <c r="P371" s="50">
        <v>65.989999999999995</v>
      </c>
      <c r="Q371" s="186">
        <v>489791</v>
      </c>
      <c r="R371" s="186">
        <v>989150</v>
      </c>
    </row>
    <row r="372" spans="2:18">
      <c r="B372" s="207">
        <v>42668</v>
      </c>
      <c r="C372" s="43">
        <v>0.33680555555555558</v>
      </c>
      <c r="D372" s="50">
        <v>13.33</v>
      </c>
      <c r="E372" s="50">
        <v>80.5</v>
      </c>
      <c r="F372" s="50">
        <v>11.23</v>
      </c>
      <c r="G372" s="186">
        <v>981078</v>
      </c>
      <c r="H372" s="186">
        <v>21</v>
      </c>
      <c r="M372" s="207">
        <v>41460</v>
      </c>
      <c r="N372" s="43">
        <v>0.31458333333333333</v>
      </c>
      <c r="O372" s="50">
        <v>198.85</v>
      </c>
      <c r="P372" s="50">
        <v>64.58</v>
      </c>
      <c r="Q372" s="186">
        <v>487628</v>
      </c>
      <c r="R372" s="186">
        <v>581398</v>
      </c>
    </row>
    <row r="373" spans="2:18">
      <c r="B373" s="207">
        <v>42669</v>
      </c>
      <c r="C373" s="43">
        <v>0.33819444444444446</v>
      </c>
      <c r="D373" s="50">
        <v>10.59</v>
      </c>
      <c r="E373" s="50">
        <v>80.5</v>
      </c>
      <c r="F373" s="50">
        <v>10.46</v>
      </c>
      <c r="G373" s="186">
        <v>981078</v>
      </c>
      <c r="H373" s="186">
        <v>21</v>
      </c>
      <c r="M373" s="207">
        <v>41461</v>
      </c>
      <c r="N373" s="43">
        <v>0.31180555555555556</v>
      </c>
      <c r="O373" s="50">
        <v>288.02</v>
      </c>
      <c r="P373" s="50">
        <v>59.26</v>
      </c>
      <c r="Q373" s="186">
        <v>486683</v>
      </c>
      <c r="R373" s="186">
        <v>1273690</v>
      </c>
    </row>
    <row r="374" spans="2:18">
      <c r="B374" s="207">
        <v>42670</v>
      </c>
      <c r="C374" s="43">
        <v>0.33680555555555558</v>
      </c>
      <c r="D374" s="50">
        <v>10.09</v>
      </c>
      <c r="E374" s="50">
        <v>80.5</v>
      </c>
      <c r="F374" s="50">
        <v>9.15</v>
      </c>
      <c r="G374" s="186">
        <v>981078</v>
      </c>
      <c r="H374" s="186">
        <v>21</v>
      </c>
      <c r="M374" s="207">
        <v>41463</v>
      </c>
      <c r="N374" s="43">
        <v>0.3263888888888889</v>
      </c>
      <c r="O374" s="50">
        <v>281.5</v>
      </c>
      <c r="P374" s="50">
        <v>49.73</v>
      </c>
      <c r="Q374" s="186">
        <v>483534</v>
      </c>
      <c r="R374" s="186">
        <v>1205910</v>
      </c>
    </row>
    <row r="375" spans="2:18">
      <c r="B375" s="207">
        <v>42671</v>
      </c>
      <c r="C375" s="43">
        <v>0.32847222222222222</v>
      </c>
      <c r="D375" s="50">
        <v>9.49</v>
      </c>
      <c r="E375" s="50">
        <v>80.5</v>
      </c>
      <c r="F375" s="50">
        <v>9</v>
      </c>
      <c r="G375" s="186">
        <v>981078</v>
      </c>
      <c r="H375" s="186">
        <v>21</v>
      </c>
      <c r="M375" s="207">
        <v>41464</v>
      </c>
      <c r="N375" s="43">
        <v>0.32361111111111113</v>
      </c>
      <c r="O375" s="50">
        <v>275.62</v>
      </c>
      <c r="P375" s="50">
        <v>45.99</v>
      </c>
      <c r="Q375" s="186">
        <v>479576</v>
      </c>
      <c r="R375" s="186">
        <v>758266</v>
      </c>
    </row>
    <row r="376" spans="2:18">
      <c r="B376" s="207">
        <v>42672</v>
      </c>
      <c r="C376" s="43">
        <v>0.34652777777777777</v>
      </c>
      <c r="D376" s="50">
        <v>9.2899999999999991</v>
      </c>
      <c r="E376" s="50">
        <v>80.5</v>
      </c>
      <c r="F376" s="50">
        <v>8.44</v>
      </c>
      <c r="G376" s="186">
        <v>981078</v>
      </c>
      <c r="H376" s="186">
        <v>21</v>
      </c>
      <c r="M376" s="207">
        <v>41465</v>
      </c>
      <c r="N376" s="43">
        <v>0.33333333333333331</v>
      </c>
      <c r="O376" s="50">
        <v>270.73</v>
      </c>
      <c r="P376" s="50">
        <v>44.24</v>
      </c>
      <c r="Q376" s="186">
        <v>476379</v>
      </c>
      <c r="R376" s="186">
        <v>337332</v>
      </c>
    </row>
    <row r="377" spans="2:18">
      <c r="B377" s="207">
        <v>42674</v>
      </c>
      <c r="C377" s="43">
        <v>0.3430555555555555</v>
      </c>
      <c r="D377" s="50">
        <v>8.2100000000000009</v>
      </c>
      <c r="E377" s="50">
        <v>80.5</v>
      </c>
      <c r="F377" s="50">
        <v>7.39</v>
      </c>
      <c r="G377" s="186">
        <v>981078</v>
      </c>
      <c r="H377" s="186">
        <v>21</v>
      </c>
      <c r="M377" s="207">
        <v>41466</v>
      </c>
      <c r="N377" s="43">
        <v>0.32916666666666666</v>
      </c>
      <c r="O377" s="50">
        <v>262.52</v>
      </c>
      <c r="P377" s="50">
        <v>41.04</v>
      </c>
      <c r="Q377" s="186">
        <v>472972</v>
      </c>
      <c r="R377" s="186">
        <v>1271410</v>
      </c>
    </row>
    <row r="378" spans="2:18">
      <c r="M378" s="207">
        <v>41467</v>
      </c>
      <c r="N378" s="43">
        <v>0.31944444444444448</v>
      </c>
      <c r="O378" s="50">
        <v>253.16</v>
      </c>
      <c r="P378" s="50">
        <v>32.43</v>
      </c>
      <c r="Q378" s="186">
        <v>470297</v>
      </c>
      <c r="R378" s="186">
        <v>1203560</v>
      </c>
    </row>
    <row r="379" spans="2:18">
      <c r="B379" s="207">
        <v>42675</v>
      </c>
      <c r="C379" s="43">
        <v>0.34027777777777773</v>
      </c>
      <c r="D379" s="50">
        <v>18.11</v>
      </c>
      <c r="E379" s="50">
        <v>60.5</v>
      </c>
      <c r="F379" s="50">
        <v>16.29</v>
      </c>
      <c r="G379" s="186">
        <v>981078</v>
      </c>
      <c r="H379" s="186">
        <v>21</v>
      </c>
      <c r="M379" s="207">
        <v>41468</v>
      </c>
      <c r="N379" s="43">
        <v>0.31944444444444448</v>
      </c>
      <c r="O379" s="50">
        <v>250.26</v>
      </c>
      <c r="P379" s="50">
        <v>26.61</v>
      </c>
      <c r="Q379" s="186">
        <v>466294</v>
      </c>
      <c r="R379" s="186">
        <v>1063640</v>
      </c>
    </row>
    <row r="380" spans="2:18">
      <c r="B380" s="207">
        <v>42676</v>
      </c>
      <c r="C380" s="43">
        <v>0.33333333333333331</v>
      </c>
      <c r="D380" s="50">
        <v>18.11</v>
      </c>
      <c r="E380" s="50">
        <v>60.5</v>
      </c>
      <c r="F380" s="50">
        <v>14.62</v>
      </c>
      <c r="G380" s="186">
        <v>981078</v>
      </c>
      <c r="H380" s="186">
        <v>21</v>
      </c>
      <c r="M380" s="207">
        <v>41470</v>
      </c>
      <c r="N380" s="43">
        <v>0.33402777777777781</v>
      </c>
      <c r="O380" s="50">
        <v>235.96</v>
      </c>
      <c r="P380" s="50">
        <v>17.2</v>
      </c>
      <c r="Q380" s="186">
        <v>464216</v>
      </c>
      <c r="R380" s="186">
        <v>1001060</v>
      </c>
    </row>
    <row r="381" spans="2:18">
      <c r="B381" s="207">
        <v>42677</v>
      </c>
      <c r="C381" s="43">
        <v>0.3347222222222222</v>
      </c>
      <c r="D381" s="50">
        <v>18.09</v>
      </c>
      <c r="E381" s="50">
        <v>60.5</v>
      </c>
      <c r="F381" s="50">
        <v>14.62</v>
      </c>
      <c r="G381" s="186">
        <v>981078</v>
      </c>
      <c r="H381" s="186">
        <v>21</v>
      </c>
      <c r="M381" s="207">
        <v>41471</v>
      </c>
      <c r="N381" s="43">
        <v>0.32847222222222222</v>
      </c>
      <c r="O381" s="50">
        <v>177.34</v>
      </c>
      <c r="P381" s="50">
        <v>64.36</v>
      </c>
      <c r="Q381" s="186">
        <v>461575</v>
      </c>
      <c r="R381" s="186">
        <v>970195</v>
      </c>
    </row>
    <row r="382" spans="2:18">
      <c r="B382" s="207">
        <v>42678</v>
      </c>
      <c r="C382" s="43">
        <v>0.3430555555555555</v>
      </c>
      <c r="D382" s="50">
        <v>18.09</v>
      </c>
      <c r="E382" s="50">
        <v>60.5</v>
      </c>
      <c r="F382" s="50">
        <v>13.87</v>
      </c>
      <c r="G382" s="186">
        <v>981078</v>
      </c>
      <c r="H382" s="186">
        <v>21</v>
      </c>
      <c r="M382" s="207">
        <v>41472</v>
      </c>
      <c r="N382" s="43">
        <v>0.33749999999999997</v>
      </c>
      <c r="O382" s="50">
        <v>171.35</v>
      </c>
      <c r="P382" s="50">
        <v>60.58</v>
      </c>
      <c r="Q382" s="186">
        <v>457187</v>
      </c>
      <c r="R382" s="186">
        <v>925940</v>
      </c>
    </row>
    <row r="383" spans="2:18">
      <c r="B383" s="207">
        <v>39026</v>
      </c>
      <c r="C383" s="43">
        <v>0.33402777777777781</v>
      </c>
      <c r="D383" s="50">
        <v>16.21</v>
      </c>
      <c r="E383" s="50">
        <v>60.5</v>
      </c>
      <c r="F383" s="50">
        <v>13.72</v>
      </c>
      <c r="G383" s="186">
        <v>981078</v>
      </c>
      <c r="H383" s="186">
        <v>21</v>
      </c>
      <c r="M383" s="207">
        <v>41473</v>
      </c>
      <c r="N383" s="43">
        <v>0.32361111111111113</v>
      </c>
      <c r="O383" s="50">
        <v>163.79</v>
      </c>
      <c r="P383" s="50">
        <v>57.83</v>
      </c>
      <c r="Q383" s="186">
        <v>456133</v>
      </c>
      <c r="R383" s="186">
        <v>923237</v>
      </c>
    </row>
    <row r="384" spans="2:18">
      <c r="B384" s="207">
        <v>42682</v>
      </c>
      <c r="C384" s="43">
        <v>0.35069444444444442</v>
      </c>
      <c r="D384" s="50">
        <v>16.21</v>
      </c>
      <c r="E384" s="50">
        <v>60.5</v>
      </c>
      <c r="F384" s="50">
        <v>13.05</v>
      </c>
      <c r="G384" s="186">
        <v>981078</v>
      </c>
      <c r="H384" s="186">
        <v>21</v>
      </c>
      <c r="M384" s="207">
        <v>41474</v>
      </c>
      <c r="N384" s="43">
        <v>0.32013888888888892</v>
      </c>
      <c r="O384" s="50">
        <v>157.38999999999999</v>
      </c>
      <c r="P384" s="50">
        <v>53.77</v>
      </c>
      <c r="Q384" s="186">
        <v>454873</v>
      </c>
      <c r="R384" s="186">
        <v>919209</v>
      </c>
    </row>
    <row r="385" spans="2:18">
      <c r="B385" s="207">
        <v>42683</v>
      </c>
      <c r="C385" s="43">
        <v>0.33124999999999999</v>
      </c>
      <c r="D385" s="50">
        <v>16.16</v>
      </c>
      <c r="E385" s="50">
        <v>60.5</v>
      </c>
      <c r="F385" s="50">
        <v>12.97</v>
      </c>
      <c r="G385" s="186">
        <v>981078</v>
      </c>
      <c r="H385" s="186">
        <v>21</v>
      </c>
      <c r="M385" s="207">
        <v>41477</v>
      </c>
      <c r="N385" s="43">
        <v>0.33194444444444443</v>
      </c>
      <c r="O385" s="50">
        <v>144.25</v>
      </c>
      <c r="P385" s="50">
        <v>48.12</v>
      </c>
      <c r="Q385" s="186">
        <v>449475</v>
      </c>
      <c r="R385" s="186">
        <v>911683</v>
      </c>
    </row>
    <row r="386" spans="2:18">
      <c r="B386" s="207">
        <v>42684</v>
      </c>
      <c r="C386" s="43">
        <v>0.33333333333333331</v>
      </c>
      <c r="D386" s="50">
        <v>16.13</v>
      </c>
      <c r="E386" s="50">
        <v>60.5</v>
      </c>
      <c r="F386" s="50">
        <v>12.78</v>
      </c>
      <c r="G386" s="186">
        <v>981078</v>
      </c>
      <c r="H386" s="186">
        <v>21</v>
      </c>
      <c r="M386" s="207">
        <v>41478</v>
      </c>
      <c r="N386" s="43">
        <v>0.4145833333333333</v>
      </c>
      <c r="O386" s="50">
        <v>137.66999999999999</v>
      </c>
      <c r="P386" s="50">
        <v>43.38</v>
      </c>
      <c r="Q386" s="186">
        <v>443559</v>
      </c>
      <c r="R386" s="186">
        <v>860008</v>
      </c>
    </row>
    <row r="387" spans="2:18">
      <c r="B387" s="207">
        <v>42685</v>
      </c>
      <c r="C387" s="43">
        <v>0.3347222222222222</v>
      </c>
      <c r="D387" s="50">
        <v>16.11</v>
      </c>
      <c r="E387" s="50">
        <v>60.5</v>
      </c>
      <c r="F387" s="50">
        <v>12.78</v>
      </c>
      <c r="G387" s="186">
        <v>981078</v>
      </c>
      <c r="H387" s="186">
        <v>21</v>
      </c>
      <c r="M387" s="207">
        <v>41479</v>
      </c>
      <c r="N387" s="43">
        <v>0.3354166666666667</v>
      </c>
      <c r="O387" s="50">
        <v>134</v>
      </c>
      <c r="P387" s="50">
        <v>38.18</v>
      </c>
      <c r="Q387" s="186">
        <v>442835</v>
      </c>
      <c r="R387" s="186">
        <v>773406</v>
      </c>
    </row>
    <row r="388" spans="2:18">
      <c r="B388" s="207">
        <v>42686</v>
      </c>
      <c r="C388" s="43">
        <v>0.3444444444444445</v>
      </c>
      <c r="D388" s="50">
        <v>16.079999999999998</v>
      </c>
      <c r="E388" s="50">
        <v>60.5</v>
      </c>
      <c r="F388" s="50">
        <v>11.9</v>
      </c>
      <c r="G388" s="186">
        <v>981078</v>
      </c>
      <c r="H388" s="186">
        <v>21</v>
      </c>
      <c r="M388" s="207">
        <v>41480</v>
      </c>
      <c r="N388" s="43">
        <v>0.32222222222222224</v>
      </c>
      <c r="O388" s="50">
        <v>127.83</v>
      </c>
      <c r="P388" s="50">
        <v>33.1</v>
      </c>
      <c r="Q388" s="186">
        <v>442043</v>
      </c>
      <c r="R388" s="186">
        <v>757824</v>
      </c>
    </row>
    <row r="389" spans="2:18">
      <c r="B389" s="207">
        <v>42689</v>
      </c>
      <c r="C389" s="43">
        <v>0.31458333333333333</v>
      </c>
      <c r="D389" s="50">
        <v>16.05</v>
      </c>
      <c r="E389" s="50">
        <v>60.5</v>
      </c>
      <c r="F389" s="50">
        <v>11.9</v>
      </c>
      <c r="G389" s="186">
        <v>981078</v>
      </c>
      <c r="H389" s="186">
        <v>21</v>
      </c>
      <c r="M389" s="207">
        <v>41481</v>
      </c>
      <c r="N389" s="43">
        <v>0.3347222222222222</v>
      </c>
      <c r="O389" s="50">
        <v>141.01</v>
      </c>
      <c r="P389" s="50">
        <v>27.34</v>
      </c>
      <c r="Q389" s="186">
        <v>436529</v>
      </c>
      <c r="R389" s="186">
        <v>751305</v>
      </c>
    </row>
    <row r="390" spans="2:18">
      <c r="B390" s="207">
        <v>42690</v>
      </c>
      <c r="C390" s="43">
        <v>0.3263888888888889</v>
      </c>
      <c r="D390" s="50">
        <v>15.99</v>
      </c>
      <c r="E390" s="50">
        <v>60.5</v>
      </c>
      <c r="F390" s="50">
        <v>11.74</v>
      </c>
      <c r="G390" s="186">
        <v>981078</v>
      </c>
      <c r="H390" s="186">
        <v>21</v>
      </c>
      <c r="M390" s="207">
        <v>41482</v>
      </c>
      <c r="N390" s="43">
        <v>0.3347222222222222</v>
      </c>
      <c r="O390" s="50">
        <v>84.06</v>
      </c>
      <c r="P390" s="50">
        <v>72.59</v>
      </c>
      <c r="Q390" s="186">
        <v>434620</v>
      </c>
      <c r="R390" s="186">
        <v>735299</v>
      </c>
    </row>
    <row r="391" spans="2:18">
      <c r="B391" s="207">
        <v>42691</v>
      </c>
      <c r="C391" s="43">
        <v>0.34652777777777777</v>
      </c>
      <c r="D391" s="50">
        <v>15.95</v>
      </c>
      <c r="E391" s="50">
        <v>60.5</v>
      </c>
      <c r="F391" s="50">
        <v>11.29</v>
      </c>
      <c r="G391" s="186">
        <v>981078</v>
      </c>
      <c r="H391" s="186">
        <v>21</v>
      </c>
    </row>
    <row r="392" spans="2:18">
      <c r="B392" s="207">
        <v>42692</v>
      </c>
      <c r="C392" s="43">
        <v>0.32916666666666666</v>
      </c>
      <c r="D392" s="50">
        <v>15.87</v>
      </c>
      <c r="E392" s="50">
        <v>60.5</v>
      </c>
      <c r="F392" s="50">
        <v>11.29</v>
      </c>
      <c r="G392" s="186">
        <v>981078</v>
      </c>
      <c r="H392" s="186">
        <v>21</v>
      </c>
      <c r="M392" s="207">
        <v>41492</v>
      </c>
      <c r="N392" s="43">
        <v>0.33333333333333331</v>
      </c>
      <c r="O392" s="50">
        <v>34.33</v>
      </c>
      <c r="P392" s="50">
        <v>40.9</v>
      </c>
      <c r="Q392" s="49">
        <v>398643</v>
      </c>
      <c r="R392" s="49">
        <v>679967</v>
      </c>
    </row>
    <row r="393" spans="2:18">
      <c r="B393" s="207">
        <v>42693</v>
      </c>
      <c r="C393" s="43">
        <v>0.33680555555555558</v>
      </c>
      <c r="D393" s="50">
        <v>13.27</v>
      </c>
      <c r="E393" s="50">
        <v>60.5</v>
      </c>
      <c r="F393" s="50">
        <v>11.29</v>
      </c>
      <c r="G393" s="186">
        <v>981078</v>
      </c>
      <c r="H393" s="186">
        <v>21</v>
      </c>
      <c r="M393" s="207">
        <v>41494</v>
      </c>
      <c r="N393" s="43">
        <v>0.32291666666666669</v>
      </c>
      <c r="O393" s="50">
        <v>26.68</v>
      </c>
      <c r="P393" s="50">
        <v>35.97</v>
      </c>
      <c r="Q393" s="49">
        <v>395686</v>
      </c>
      <c r="R393" s="49">
        <v>679967</v>
      </c>
    </row>
    <row r="394" spans="2:18">
      <c r="B394" s="207">
        <v>42695</v>
      </c>
      <c r="C394" s="43">
        <v>0.3263888888888889</v>
      </c>
      <c r="D394" s="50">
        <v>12.81</v>
      </c>
      <c r="E394" s="50">
        <v>60.5</v>
      </c>
      <c r="F394" s="50">
        <v>10.54</v>
      </c>
      <c r="G394" s="186">
        <v>981078</v>
      </c>
      <c r="H394" s="186">
        <v>21</v>
      </c>
      <c r="M394" s="207">
        <v>41495</v>
      </c>
      <c r="N394" s="43">
        <v>0.32847222222222222</v>
      </c>
      <c r="O394" s="50">
        <v>24.91</v>
      </c>
      <c r="P394" s="50">
        <v>32.81</v>
      </c>
      <c r="Q394" s="186">
        <v>394802</v>
      </c>
      <c r="R394" s="49">
        <v>679967</v>
      </c>
    </row>
    <row r="395" spans="2:18">
      <c r="B395" s="207">
        <v>42696</v>
      </c>
      <c r="C395" s="43">
        <v>0.3430555555555555</v>
      </c>
      <c r="D395" s="50">
        <v>12.68</v>
      </c>
      <c r="E395" s="50">
        <v>60.5</v>
      </c>
      <c r="F395" s="50">
        <v>10.52</v>
      </c>
      <c r="G395" s="186">
        <v>981078</v>
      </c>
      <c r="H395" s="186">
        <v>21</v>
      </c>
      <c r="M395" s="207">
        <v>41496</v>
      </c>
      <c r="N395" s="43">
        <v>0.3263888888888889</v>
      </c>
      <c r="O395" s="50">
        <v>21.94</v>
      </c>
      <c r="P395" s="50">
        <v>29.64</v>
      </c>
      <c r="Q395" s="186">
        <v>390968</v>
      </c>
      <c r="R395" s="49">
        <v>679967</v>
      </c>
    </row>
    <row r="396" spans="2:18">
      <c r="B396" s="207">
        <v>42697</v>
      </c>
      <c r="C396" s="43">
        <v>0.3743055555555555</v>
      </c>
      <c r="D396" s="50">
        <v>12.66</v>
      </c>
      <c r="E396" s="50">
        <v>60.5</v>
      </c>
      <c r="F396" s="50">
        <v>9.89</v>
      </c>
      <c r="G396" s="186">
        <v>981078</v>
      </c>
      <c r="H396" s="186">
        <v>21</v>
      </c>
      <c r="M396" s="207">
        <v>41498</v>
      </c>
      <c r="N396" s="43">
        <v>0.33124999999999999</v>
      </c>
      <c r="O396" s="50">
        <v>18.22</v>
      </c>
      <c r="P396" s="50">
        <v>26.55</v>
      </c>
      <c r="Q396" s="186">
        <v>388190</v>
      </c>
      <c r="R396" s="49">
        <v>679967</v>
      </c>
    </row>
    <row r="397" spans="2:18">
      <c r="B397" s="207">
        <v>42698</v>
      </c>
      <c r="C397" s="43">
        <v>0.3298611111111111</v>
      </c>
      <c r="D397" s="50">
        <v>10.26</v>
      </c>
      <c r="E397" s="50">
        <v>60.5</v>
      </c>
      <c r="F397" s="50">
        <v>9.2799999999999994</v>
      </c>
      <c r="G397" s="186">
        <v>981078</v>
      </c>
      <c r="H397" s="186">
        <v>21</v>
      </c>
      <c r="M397" s="207">
        <v>41499</v>
      </c>
      <c r="N397" s="43">
        <v>0.33402777777777781</v>
      </c>
      <c r="O397" s="50">
        <v>10.95</v>
      </c>
      <c r="P397" s="50">
        <v>22.26</v>
      </c>
      <c r="Q397" s="186">
        <v>384163</v>
      </c>
      <c r="R397" s="49">
        <v>679967</v>
      </c>
    </row>
    <row r="398" spans="2:18">
      <c r="B398" s="207">
        <v>42699</v>
      </c>
      <c r="C398" s="43">
        <v>0.3347222222222222</v>
      </c>
      <c r="D398" s="50">
        <v>10.15</v>
      </c>
      <c r="E398" s="50">
        <v>60.5</v>
      </c>
      <c r="F398" s="50">
        <v>8.1</v>
      </c>
      <c r="G398" s="186">
        <v>981078</v>
      </c>
      <c r="H398" s="186">
        <v>21</v>
      </c>
      <c r="M398" s="207">
        <v>41500</v>
      </c>
      <c r="N398" s="43">
        <v>0.3354166666666667</v>
      </c>
      <c r="O398" s="50">
        <v>7.36</v>
      </c>
      <c r="P398" s="50">
        <v>19.89</v>
      </c>
      <c r="Q398" s="186">
        <v>382519</v>
      </c>
      <c r="R398" s="49">
        <v>679967</v>
      </c>
    </row>
    <row r="399" spans="2:18">
      <c r="B399" s="207">
        <v>42700</v>
      </c>
      <c r="C399" s="43">
        <v>0.33749999999999997</v>
      </c>
      <c r="D399" s="50">
        <v>10.119999999999999</v>
      </c>
      <c r="E399" s="50">
        <v>60.5</v>
      </c>
      <c r="F399" s="50">
        <v>7.8</v>
      </c>
      <c r="G399" s="186">
        <v>981078</v>
      </c>
      <c r="H399" s="186">
        <v>21</v>
      </c>
      <c r="M399" s="207">
        <v>41501</v>
      </c>
      <c r="N399" s="43">
        <v>0.32847222222222222</v>
      </c>
      <c r="O399" s="50">
        <v>0</v>
      </c>
      <c r="P399" s="50">
        <v>16.8</v>
      </c>
      <c r="Q399" s="186">
        <v>380543</v>
      </c>
      <c r="R399" s="49">
        <v>679967</v>
      </c>
    </row>
    <row r="400" spans="2:18">
      <c r="B400" s="207">
        <v>42702</v>
      </c>
      <c r="C400" s="43">
        <v>0.34861111111111115</v>
      </c>
      <c r="D400" s="50">
        <v>10.06</v>
      </c>
      <c r="E400" s="50">
        <v>60.5</v>
      </c>
      <c r="F400" s="50">
        <v>7.8</v>
      </c>
      <c r="G400" s="186">
        <v>981078</v>
      </c>
      <c r="H400" s="186">
        <v>21</v>
      </c>
      <c r="M400" s="207">
        <v>41502</v>
      </c>
      <c r="N400" s="43">
        <v>0.3430555555555555</v>
      </c>
      <c r="O400" s="50">
        <v>0</v>
      </c>
      <c r="P400" s="50">
        <v>14.13</v>
      </c>
      <c r="Q400" s="186">
        <v>376082</v>
      </c>
      <c r="R400" s="49">
        <v>679967</v>
      </c>
    </row>
    <row r="401" spans="2:19">
      <c r="B401" s="207">
        <v>42704</v>
      </c>
      <c r="C401" s="43">
        <v>0.34166666666666662</v>
      </c>
      <c r="D401" s="50">
        <v>9.6</v>
      </c>
      <c r="E401" s="50">
        <v>60.5</v>
      </c>
      <c r="F401" s="50">
        <v>7.35</v>
      </c>
      <c r="G401" s="186">
        <v>981078</v>
      </c>
      <c r="H401" s="186">
        <v>21</v>
      </c>
      <c r="M401" s="207">
        <v>41503</v>
      </c>
      <c r="N401" s="43">
        <v>0.3263888888888889</v>
      </c>
      <c r="O401" s="50">
        <v>0</v>
      </c>
      <c r="P401" s="50">
        <v>16.440000000000001</v>
      </c>
      <c r="Q401" s="186">
        <v>371189</v>
      </c>
      <c r="R401" s="49">
        <v>679967</v>
      </c>
    </row>
    <row r="402" spans="2:19">
      <c r="M402" s="207">
        <v>41506</v>
      </c>
      <c r="N402" s="43">
        <v>0.33124999999999999</v>
      </c>
      <c r="O402" s="50">
        <v>0</v>
      </c>
      <c r="P402" s="50">
        <v>11.93</v>
      </c>
      <c r="Q402" s="186">
        <v>367090</v>
      </c>
      <c r="R402" s="49">
        <v>679967</v>
      </c>
    </row>
    <row r="403" spans="2:19">
      <c r="B403" s="207">
        <v>42705</v>
      </c>
      <c r="C403" s="43">
        <v>0.33680555555555558</v>
      </c>
      <c r="D403" s="50">
        <v>9.42</v>
      </c>
      <c r="E403" s="50">
        <v>60.5</v>
      </c>
      <c r="F403" s="50">
        <v>6.91</v>
      </c>
      <c r="G403" s="186">
        <v>981078</v>
      </c>
      <c r="H403" s="186">
        <v>21</v>
      </c>
      <c r="M403" s="207">
        <v>41507</v>
      </c>
      <c r="N403" s="43">
        <v>0.33749999999999997</v>
      </c>
      <c r="O403" s="50">
        <v>0</v>
      </c>
      <c r="P403" s="50">
        <v>10</v>
      </c>
      <c r="Q403" s="186">
        <v>363269</v>
      </c>
      <c r="R403" s="49">
        <v>679808</v>
      </c>
    </row>
    <row r="404" spans="2:19">
      <c r="B404" s="207">
        <v>42706</v>
      </c>
      <c r="C404" s="43">
        <v>0.34583333333333338</v>
      </c>
      <c r="D404" s="50">
        <v>18.95</v>
      </c>
      <c r="E404" s="50">
        <v>40.5</v>
      </c>
      <c r="F404" s="50">
        <v>16.54</v>
      </c>
      <c r="G404" s="186">
        <v>981078</v>
      </c>
      <c r="H404" s="186">
        <v>21</v>
      </c>
      <c r="M404" s="207">
        <v>41508</v>
      </c>
      <c r="N404" s="43">
        <v>0.33611111111111108</v>
      </c>
      <c r="O404" s="50">
        <v>0</v>
      </c>
      <c r="P404" s="50">
        <v>11.05</v>
      </c>
      <c r="Q404" s="186">
        <v>361318</v>
      </c>
      <c r="R404" s="49">
        <v>679808</v>
      </c>
    </row>
    <row r="405" spans="2:19">
      <c r="B405" s="207">
        <v>42707</v>
      </c>
      <c r="C405" s="43">
        <v>0.33055555555555555</v>
      </c>
      <c r="D405" s="50">
        <v>18.95</v>
      </c>
      <c r="E405" s="50">
        <v>40.5</v>
      </c>
      <c r="F405" s="50">
        <v>16.190000000000001</v>
      </c>
      <c r="G405" s="186">
        <v>981078</v>
      </c>
      <c r="H405" s="186">
        <v>21</v>
      </c>
      <c r="M405" s="207">
        <v>41509</v>
      </c>
      <c r="N405" s="43">
        <v>0.33749999999999997</v>
      </c>
      <c r="O405" s="50">
        <v>0</v>
      </c>
      <c r="P405" s="50">
        <v>10</v>
      </c>
      <c r="Q405" s="186">
        <v>359910</v>
      </c>
      <c r="R405" s="49">
        <v>679808</v>
      </c>
    </row>
    <row r="406" spans="2:19">
      <c r="B406" s="207">
        <v>42709</v>
      </c>
      <c r="C406" s="43">
        <v>0.38194444444444442</v>
      </c>
      <c r="D406" s="50">
        <v>18.920000000000002</v>
      </c>
      <c r="E406" s="50">
        <v>40.5</v>
      </c>
      <c r="F406" s="50">
        <v>15.39</v>
      </c>
      <c r="G406" s="186">
        <v>981078</v>
      </c>
      <c r="H406" s="186">
        <v>21</v>
      </c>
      <c r="M406" s="207">
        <v>41510</v>
      </c>
      <c r="N406" s="43">
        <v>0.3354166666666667</v>
      </c>
      <c r="O406" s="50">
        <v>0</v>
      </c>
      <c r="P406" s="50">
        <v>11.39</v>
      </c>
      <c r="Q406" s="186">
        <v>356594</v>
      </c>
      <c r="R406" s="49">
        <v>679808</v>
      </c>
    </row>
    <row r="407" spans="2:19">
      <c r="B407" s="207">
        <v>42710</v>
      </c>
      <c r="C407" s="43">
        <v>0.3354166666666667</v>
      </c>
      <c r="D407" s="50">
        <v>18.79</v>
      </c>
      <c r="E407" s="50">
        <v>40.5</v>
      </c>
      <c r="F407" s="50">
        <v>15.24</v>
      </c>
      <c r="G407" s="186">
        <v>981078</v>
      </c>
      <c r="H407" s="186">
        <v>21</v>
      </c>
      <c r="M407" s="207">
        <v>41512</v>
      </c>
      <c r="N407" s="43">
        <v>0.32569444444444445</v>
      </c>
      <c r="O407" s="50">
        <v>0</v>
      </c>
      <c r="P407" s="50">
        <v>7.24</v>
      </c>
      <c r="Q407" s="186">
        <v>354899</v>
      </c>
      <c r="R407" s="49">
        <v>679808</v>
      </c>
    </row>
    <row r="408" spans="2:19">
      <c r="B408" s="207">
        <v>42711</v>
      </c>
      <c r="C408" s="43">
        <v>0.32291666666666669</v>
      </c>
      <c r="D408" s="50">
        <v>18.71</v>
      </c>
      <c r="E408" s="50">
        <v>40.5</v>
      </c>
      <c r="F408" s="50">
        <v>14.51</v>
      </c>
      <c r="G408" s="186">
        <v>981078</v>
      </c>
      <c r="H408" s="186">
        <v>21</v>
      </c>
      <c r="M408" s="207">
        <v>41513</v>
      </c>
      <c r="N408" s="43">
        <v>0.32847222222222222</v>
      </c>
      <c r="O408" s="50">
        <v>0</v>
      </c>
      <c r="P408" s="50">
        <v>6.71</v>
      </c>
      <c r="Q408" s="186">
        <v>342733</v>
      </c>
      <c r="R408" s="186">
        <v>677953</v>
      </c>
    </row>
    <row r="409" spans="2:19">
      <c r="B409" s="207">
        <v>42714</v>
      </c>
      <c r="C409" s="43">
        <v>0.27499999999999997</v>
      </c>
      <c r="D409" s="50">
        <v>17.16</v>
      </c>
      <c r="E409" s="50">
        <v>40.5</v>
      </c>
      <c r="F409" s="50">
        <v>12.83</v>
      </c>
      <c r="G409" s="186">
        <v>981078</v>
      </c>
      <c r="H409" s="186">
        <v>21</v>
      </c>
      <c r="M409" s="207">
        <v>41514</v>
      </c>
      <c r="N409" s="43">
        <v>0.3298611111111111</v>
      </c>
      <c r="O409" s="50">
        <v>0</v>
      </c>
      <c r="P409" s="50">
        <v>11.38</v>
      </c>
      <c r="Q409" s="186">
        <v>329973</v>
      </c>
      <c r="R409" s="186">
        <v>677953</v>
      </c>
    </row>
    <row r="410" spans="2:19">
      <c r="B410" s="207">
        <v>42716</v>
      </c>
      <c r="C410" s="43">
        <v>0.33888888888888885</v>
      </c>
      <c r="D410" s="50">
        <v>16.88</v>
      </c>
      <c r="E410" s="50">
        <v>40.5</v>
      </c>
      <c r="F410" s="50">
        <v>10.9</v>
      </c>
      <c r="G410" s="186">
        <v>981078</v>
      </c>
      <c r="H410" s="186">
        <v>21</v>
      </c>
      <c r="M410" s="207">
        <v>41515</v>
      </c>
      <c r="N410" s="43">
        <v>0.31736111111111115</v>
      </c>
      <c r="O410" s="50">
        <v>18.96</v>
      </c>
      <c r="P410" s="50">
        <v>15.7</v>
      </c>
      <c r="Q410" s="186">
        <v>328987</v>
      </c>
      <c r="R410" s="186">
        <v>677953</v>
      </c>
    </row>
    <row r="411" spans="2:19">
      <c r="B411" s="207">
        <v>42717</v>
      </c>
      <c r="C411" s="43">
        <v>0.31944444444444448</v>
      </c>
      <c r="D411" s="50">
        <v>16.170000000000002</v>
      </c>
      <c r="E411" s="50">
        <v>40.5</v>
      </c>
      <c r="F411" s="50">
        <v>10.55</v>
      </c>
      <c r="G411" s="186">
        <v>981078</v>
      </c>
      <c r="H411" s="186">
        <v>21</v>
      </c>
      <c r="M411" s="207">
        <v>41516</v>
      </c>
      <c r="N411" s="43">
        <v>0.31597222222222221</v>
      </c>
      <c r="O411" s="50">
        <v>14.58</v>
      </c>
      <c r="P411" s="50">
        <v>20.89</v>
      </c>
      <c r="Q411" s="186">
        <v>327577</v>
      </c>
      <c r="R411" s="186">
        <v>677953</v>
      </c>
    </row>
    <row r="412" spans="2:19">
      <c r="B412" s="207">
        <v>42719</v>
      </c>
      <c r="C412" s="43">
        <v>0.34861111111111115</v>
      </c>
      <c r="D412" s="50">
        <v>18.62</v>
      </c>
      <c r="E412" s="50">
        <v>90.5</v>
      </c>
      <c r="F412" s="50">
        <v>19.21</v>
      </c>
      <c r="G412" s="186">
        <v>981078</v>
      </c>
      <c r="H412" s="186">
        <v>21</v>
      </c>
      <c r="I412" s="42" t="s">
        <v>628</v>
      </c>
      <c r="J412" s="42" t="s">
        <v>693</v>
      </c>
      <c r="M412" s="207">
        <v>41517</v>
      </c>
      <c r="N412" s="43">
        <v>0.31944444444444448</v>
      </c>
      <c r="O412" s="50">
        <v>9</v>
      </c>
      <c r="P412" s="50">
        <v>18.82</v>
      </c>
      <c r="Q412" s="186">
        <v>327249</v>
      </c>
      <c r="R412" s="186">
        <v>677847</v>
      </c>
    </row>
    <row r="413" spans="2:19">
      <c r="B413" s="207">
        <v>42720</v>
      </c>
      <c r="C413" s="43">
        <v>0.31666666666666665</v>
      </c>
      <c r="D413" s="50">
        <v>11.94</v>
      </c>
      <c r="E413" s="50">
        <v>90.5</v>
      </c>
      <c r="F413" s="50">
        <v>17</v>
      </c>
      <c r="G413" s="186">
        <v>981078</v>
      </c>
      <c r="H413" s="186">
        <v>21</v>
      </c>
    </row>
    <row r="414" spans="2:19">
      <c r="B414" s="207">
        <v>42721</v>
      </c>
      <c r="C414" s="43">
        <v>0.28750000000000003</v>
      </c>
      <c r="D414" s="50">
        <v>13.24</v>
      </c>
      <c r="E414" s="50">
        <v>80.5</v>
      </c>
      <c r="F414" s="50">
        <v>16.53</v>
      </c>
      <c r="G414" s="186">
        <v>981078</v>
      </c>
      <c r="H414" s="186">
        <v>21</v>
      </c>
      <c r="M414" s="207">
        <v>41519</v>
      </c>
      <c r="N414" s="43">
        <v>0.32916666666666666</v>
      </c>
      <c r="P414" s="50">
        <v>14.07</v>
      </c>
      <c r="Q414" s="50">
        <v>23.47</v>
      </c>
      <c r="R414" s="186">
        <v>324362</v>
      </c>
      <c r="S414" s="186">
        <v>677847</v>
      </c>
    </row>
    <row r="415" spans="2:19">
      <c r="B415" s="207">
        <v>42723</v>
      </c>
      <c r="C415" s="43">
        <v>0.32083333333333336</v>
      </c>
      <c r="D415" s="50">
        <v>13.22</v>
      </c>
      <c r="E415" s="50">
        <v>80.5</v>
      </c>
      <c r="F415" s="50">
        <v>15.3</v>
      </c>
      <c r="M415" s="207">
        <v>41520</v>
      </c>
      <c r="N415" s="43">
        <v>0.32291666666666669</v>
      </c>
      <c r="P415" s="50">
        <v>11.02</v>
      </c>
      <c r="Q415" s="50">
        <v>19.82</v>
      </c>
      <c r="R415" s="186">
        <v>321483</v>
      </c>
      <c r="S415" s="186">
        <v>677847</v>
      </c>
    </row>
    <row r="416" spans="2:19">
      <c r="B416" s="207">
        <v>42724</v>
      </c>
      <c r="C416" s="43">
        <v>0.33333333333333331</v>
      </c>
      <c r="D416" s="50">
        <v>18.72</v>
      </c>
      <c r="E416" s="50">
        <v>70.5</v>
      </c>
      <c r="F416" s="50">
        <v>14.78</v>
      </c>
      <c r="M416" s="207">
        <v>41521</v>
      </c>
      <c r="N416" s="43">
        <v>0.33402777777777781</v>
      </c>
      <c r="O416" s="50">
        <v>7.35</v>
      </c>
      <c r="P416" s="50">
        <v>9.5500000000000007</v>
      </c>
      <c r="Q416" s="50">
        <v>17.55</v>
      </c>
      <c r="R416" s="186">
        <v>320967</v>
      </c>
      <c r="S416" s="186">
        <v>0</v>
      </c>
    </row>
    <row r="417" spans="2:19">
      <c r="B417" s="207">
        <v>42725</v>
      </c>
      <c r="C417" s="43">
        <v>0.39861111111111108</v>
      </c>
      <c r="D417" s="50">
        <v>18.7</v>
      </c>
      <c r="E417" s="50">
        <v>70.5</v>
      </c>
      <c r="F417" s="50">
        <v>14.78</v>
      </c>
      <c r="M417" s="207">
        <v>41522</v>
      </c>
      <c r="N417" s="43">
        <v>0.32916666666666666</v>
      </c>
      <c r="O417" s="50">
        <v>4.41</v>
      </c>
      <c r="P417" s="50">
        <v>9.5500000000000007</v>
      </c>
      <c r="Q417" s="50">
        <v>24.57</v>
      </c>
      <c r="R417" s="49">
        <v>317536</v>
      </c>
    </row>
    <row r="418" spans="2:19">
      <c r="B418" s="207">
        <v>42726</v>
      </c>
      <c r="C418" s="43">
        <v>0.33958333333333335</v>
      </c>
      <c r="D418" s="50">
        <v>18.690000000000001</v>
      </c>
      <c r="E418" s="50">
        <v>70.5</v>
      </c>
      <c r="F418" s="50">
        <v>14.57</v>
      </c>
      <c r="M418" s="207">
        <v>41523</v>
      </c>
      <c r="N418" s="43">
        <v>0.36944444444444446</v>
      </c>
      <c r="O418" s="50">
        <v>0</v>
      </c>
      <c r="P418" s="50">
        <v>7.92</v>
      </c>
      <c r="Q418" s="50">
        <v>22.47</v>
      </c>
      <c r="R418" s="49">
        <v>316638</v>
      </c>
      <c r="S418" s="49"/>
    </row>
    <row r="419" spans="2:19">
      <c r="B419" s="207">
        <v>42727</v>
      </c>
      <c r="C419" s="43">
        <v>0.36041666666666666</v>
      </c>
      <c r="D419" s="50">
        <v>18.649999999999999</v>
      </c>
      <c r="E419" s="50">
        <v>70.5</v>
      </c>
      <c r="F419" s="50">
        <v>14.37</v>
      </c>
      <c r="M419" s="207">
        <v>41524</v>
      </c>
      <c r="N419" s="43">
        <v>0.32083333333333336</v>
      </c>
      <c r="O419" s="50">
        <v>69.39</v>
      </c>
      <c r="P419" s="50">
        <v>64.67</v>
      </c>
      <c r="Q419" s="50">
        <v>18.899999999999999</v>
      </c>
      <c r="R419" s="49">
        <v>311141</v>
      </c>
      <c r="S419" s="49"/>
    </row>
    <row r="420" spans="2:19">
      <c r="B420" s="207">
        <v>42731</v>
      </c>
      <c r="C420" s="43">
        <v>0.33611111111111108</v>
      </c>
      <c r="D420" s="50">
        <v>18.52</v>
      </c>
      <c r="E420" s="50">
        <v>70.5</v>
      </c>
      <c r="F420" s="50">
        <v>12.06</v>
      </c>
      <c r="M420" s="207">
        <v>41526</v>
      </c>
      <c r="N420" s="43">
        <v>0.32708333333333334</v>
      </c>
      <c r="O420" s="50">
        <v>62.82</v>
      </c>
      <c r="P420" s="50">
        <v>74.67</v>
      </c>
      <c r="Q420" s="50">
        <v>24.89</v>
      </c>
      <c r="R420" s="49">
        <v>309564</v>
      </c>
      <c r="S420" s="49"/>
    </row>
    <row r="421" spans="2:19">
      <c r="M421" s="207">
        <v>41527</v>
      </c>
      <c r="N421" s="43">
        <v>0.32847222222222222</v>
      </c>
      <c r="O421" s="50">
        <v>58.02</v>
      </c>
      <c r="P421" s="50">
        <v>74.67</v>
      </c>
      <c r="Q421" s="50">
        <v>19.88</v>
      </c>
      <c r="R421" s="49">
        <v>307643</v>
      </c>
      <c r="S421" s="49"/>
    </row>
    <row r="422" spans="2:19">
      <c r="B422" s="207">
        <v>42745</v>
      </c>
      <c r="C422" s="43">
        <v>0.34027777777777773</v>
      </c>
      <c r="D422" s="50">
        <v>8.26</v>
      </c>
      <c r="E422" s="50">
        <v>60.5</v>
      </c>
      <c r="F422" s="50">
        <v>11.65</v>
      </c>
      <c r="M422" s="207">
        <v>41528</v>
      </c>
      <c r="N422" s="43">
        <v>0.32291666666666669</v>
      </c>
      <c r="O422" s="50">
        <v>53.56</v>
      </c>
      <c r="P422" s="50">
        <v>74.67</v>
      </c>
      <c r="Q422" s="50">
        <v>18.61</v>
      </c>
      <c r="R422" s="49">
        <v>304698</v>
      </c>
      <c r="S422" s="49"/>
    </row>
    <row r="423" spans="2:19">
      <c r="B423" s="207">
        <v>42747</v>
      </c>
      <c r="C423" s="43">
        <v>0.32430555555555557</v>
      </c>
      <c r="D423" s="50">
        <v>7.71</v>
      </c>
      <c r="E423" s="50">
        <v>60.5</v>
      </c>
      <c r="F423" s="50">
        <v>10.56</v>
      </c>
      <c r="M423" s="207">
        <v>41529</v>
      </c>
      <c r="N423" s="43">
        <v>0.32361111111111113</v>
      </c>
      <c r="O423" s="50">
        <v>48</v>
      </c>
      <c r="P423" s="50">
        <v>74.67</v>
      </c>
      <c r="Q423" s="50">
        <v>15.76</v>
      </c>
      <c r="R423" s="49">
        <v>300996</v>
      </c>
      <c r="S423" s="49"/>
    </row>
    <row r="424" spans="2:19">
      <c r="B424" s="207">
        <v>42748</v>
      </c>
      <c r="C424" s="43">
        <v>0.33124999999999999</v>
      </c>
      <c r="D424" s="50">
        <v>7.54</v>
      </c>
      <c r="E424" s="50">
        <v>60.5</v>
      </c>
      <c r="F424" s="50">
        <v>9.2100000000000009</v>
      </c>
      <c r="M424" s="207">
        <v>41530</v>
      </c>
      <c r="N424" s="43">
        <v>0.33055555555555555</v>
      </c>
      <c r="O424" s="50">
        <v>40.729999999999997</v>
      </c>
      <c r="P424" s="50">
        <v>74.650000000000006</v>
      </c>
      <c r="Q424" s="50">
        <v>21.29</v>
      </c>
      <c r="R424" s="49">
        <v>299908</v>
      </c>
      <c r="S424" s="49"/>
    </row>
    <row r="425" spans="2:19">
      <c r="B425" s="207">
        <v>42749</v>
      </c>
      <c r="C425" s="43">
        <v>0.33194444444444443</v>
      </c>
      <c r="D425" s="50">
        <v>7.35</v>
      </c>
      <c r="E425" s="50">
        <v>60.5</v>
      </c>
      <c r="F425" s="50">
        <v>8.56</v>
      </c>
      <c r="M425" s="207">
        <v>41531</v>
      </c>
      <c r="N425" s="43">
        <v>0.31527777777777777</v>
      </c>
      <c r="O425" s="50">
        <v>38.29</v>
      </c>
      <c r="P425" s="50">
        <v>74.650000000000006</v>
      </c>
      <c r="Q425" s="50">
        <v>18.89</v>
      </c>
      <c r="R425" s="49">
        <v>297948</v>
      </c>
      <c r="S425" s="49"/>
    </row>
    <row r="426" spans="2:19">
      <c r="B426" s="207">
        <v>42751</v>
      </c>
      <c r="C426" s="43">
        <v>0.3527777777777778</v>
      </c>
      <c r="D426" s="50">
        <v>6.17</v>
      </c>
      <c r="E426" s="50">
        <v>60.5</v>
      </c>
      <c r="F426" s="50">
        <v>8.06</v>
      </c>
      <c r="M426" s="207">
        <v>41533</v>
      </c>
      <c r="N426" s="43">
        <v>0.32361111111111113</v>
      </c>
      <c r="O426" s="50">
        <v>33.520000000000003</v>
      </c>
      <c r="P426" s="50">
        <v>74.650000000000006</v>
      </c>
      <c r="Q426" s="50">
        <v>16.059999999999999</v>
      </c>
      <c r="R426" s="49">
        <v>291676</v>
      </c>
      <c r="S426" s="49"/>
    </row>
    <row r="427" spans="2:19">
      <c r="B427" s="207">
        <v>42752</v>
      </c>
      <c r="C427" s="43">
        <v>0.43194444444444446</v>
      </c>
      <c r="D427" s="50">
        <v>5.56</v>
      </c>
      <c r="E427" s="50">
        <v>60.5</v>
      </c>
      <c r="F427" s="50">
        <v>8.01</v>
      </c>
      <c r="M427" s="207">
        <v>41534</v>
      </c>
      <c r="N427" s="43">
        <v>0.32291666666666669</v>
      </c>
      <c r="O427" s="50">
        <v>28.91</v>
      </c>
      <c r="P427" s="50">
        <v>74.650000000000006</v>
      </c>
      <c r="Q427" s="50">
        <v>22.89</v>
      </c>
      <c r="R427" s="49">
        <v>289004</v>
      </c>
      <c r="S427" s="49"/>
    </row>
    <row r="428" spans="2:19">
      <c r="B428" s="207">
        <v>42753</v>
      </c>
      <c r="C428" s="43">
        <v>0.34930555555555554</v>
      </c>
      <c r="D428" s="50">
        <v>20</v>
      </c>
      <c r="E428" s="50">
        <v>30.5</v>
      </c>
      <c r="F428" s="50">
        <v>16.84</v>
      </c>
      <c r="M428" s="207">
        <v>41535</v>
      </c>
      <c r="N428" s="43">
        <v>0.33888888888888885</v>
      </c>
      <c r="O428" s="50">
        <v>30.81</v>
      </c>
      <c r="P428" s="50">
        <v>64.650000000000006</v>
      </c>
      <c r="Q428" s="50">
        <v>19.350000000000001</v>
      </c>
      <c r="R428" s="49">
        <v>286897</v>
      </c>
      <c r="S428" s="49"/>
    </row>
    <row r="429" spans="2:19">
      <c r="B429" s="207">
        <v>42754</v>
      </c>
      <c r="C429" s="43">
        <v>0.34027777777777773</v>
      </c>
      <c r="D429" s="50">
        <v>19.96</v>
      </c>
      <c r="E429" s="50">
        <v>30.5</v>
      </c>
      <c r="F429" s="50">
        <v>16.739999999999998</v>
      </c>
      <c r="M429" s="207">
        <v>41536</v>
      </c>
      <c r="N429" s="43">
        <v>0.33819444444444446</v>
      </c>
      <c r="O429" s="50">
        <v>27.77</v>
      </c>
      <c r="P429" s="50">
        <v>64.650000000000006</v>
      </c>
      <c r="Q429" s="50">
        <v>15.71</v>
      </c>
      <c r="R429" s="49">
        <v>286266</v>
      </c>
      <c r="S429" s="49"/>
    </row>
    <row r="430" spans="2:19">
      <c r="B430" s="207">
        <v>42755</v>
      </c>
      <c r="C430" s="43">
        <v>0.33680555555555558</v>
      </c>
      <c r="D430" s="50">
        <v>19.52</v>
      </c>
      <c r="E430" s="50">
        <v>30.5</v>
      </c>
      <c r="F430" s="50">
        <v>14.05</v>
      </c>
      <c r="M430" s="207">
        <v>41537</v>
      </c>
      <c r="N430" s="43">
        <v>0.3347222222222222</v>
      </c>
      <c r="O430" s="50">
        <v>17.88</v>
      </c>
      <c r="P430" s="50">
        <v>64.650000000000006</v>
      </c>
      <c r="Q430" s="50">
        <v>23.34</v>
      </c>
      <c r="R430" s="49">
        <v>284664</v>
      </c>
      <c r="S430" s="49"/>
    </row>
    <row r="431" spans="2:19">
      <c r="B431" s="207">
        <v>42756</v>
      </c>
      <c r="C431" s="43">
        <v>0.32708333333333334</v>
      </c>
      <c r="D431" s="50">
        <v>19.02</v>
      </c>
      <c r="E431" s="50">
        <v>30.5</v>
      </c>
      <c r="F431" s="50">
        <v>13.52</v>
      </c>
      <c r="M431" s="207">
        <v>41538</v>
      </c>
      <c r="N431" s="43">
        <v>0.33680555555555558</v>
      </c>
      <c r="O431" s="50">
        <v>22.84</v>
      </c>
      <c r="P431" s="50">
        <v>54.65</v>
      </c>
      <c r="Q431" s="50">
        <v>21.02</v>
      </c>
      <c r="R431" s="49">
        <v>284174</v>
      </c>
      <c r="S431" s="49"/>
    </row>
    <row r="432" spans="2:19">
      <c r="B432" s="207">
        <v>42758</v>
      </c>
      <c r="C432" s="43">
        <v>0.34791666666666665</v>
      </c>
      <c r="D432" s="50">
        <v>18.7</v>
      </c>
      <c r="E432" s="50">
        <v>30.5</v>
      </c>
      <c r="F432" s="50">
        <v>12.31</v>
      </c>
      <c r="M432" s="207">
        <v>41540</v>
      </c>
      <c r="N432" s="43">
        <v>0.32222222222222224</v>
      </c>
      <c r="O432" s="50">
        <v>26.28</v>
      </c>
      <c r="P432" s="50">
        <v>54.65</v>
      </c>
      <c r="Q432" s="50">
        <v>19.100000000000001</v>
      </c>
      <c r="R432" s="49">
        <v>282138</v>
      </c>
      <c r="S432" s="49"/>
    </row>
    <row r="433" spans="2:19">
      <c r="B433" s="207">
        <v>42759</v>
      </c>
      <c r="C433" s="43">
        <v>0.32013888888888892</v>
      </c>
      <c r="D433" s="50">
        <v>18.57</v>
      </c>
      <c r="E433" s="50">
        <v>30.5</v>
      </c>
      <c r="F433" s="50">
        <v>11.96</v>
      </c>
      <c r="M433" s="207">
        <v>41541</v>
      </c>
      <c r="N433" s="43">
        <v>0.32500000000000001</v>
      </c>
      <c r="O433" s="50">
        <v>22.14</v>
      </c>
      <c r="P433" s="50">
        <v>54.65</v>
      </c>
      <c r="Q433" s="50">
        <v>16.36</v>
      </c>
      <c r="R433" s="49">
        <v>279978</v>
      </c>
      <c r="S433" s="49"/>
    </row>
    <row r="434" spans="2:19">
      <c r="B434" s="207">
        <v>42760</v>
      </c>
      <c r="C434" s="43">
        <v>0.32777777777777778</v>
      </c>
      <c r="D434" s="50">
        <v>18.5</v>
      </c>
      <c r="E434" s="50">
        <v>30.5</v>
      </c>
      <c r="F434" s="50">
        <v>10.94</v>
      </c>
      <c r="M434" s="207">
        <v>41542</v>
      </c>
      <c r="N434" s="43">
        <v>0.3263888888888889</v>
      </c>
      <c r="O434" s="50">
        <v>19.87</v>
      </c>
      <c r="P434" s="50">
        <v>54.65</v>
      </c>
      <c r="Q434" s="50">
        <v>15.35</v>
      </c>
      <c r="R434" s="49">
        <v>277546</v>
      </c>
      <c r="S434" s="49"/>
    </row>
    <row r="435" spans="2:19">
      <c r="B435" s="207">
        <v>42761</v>
      </c>
      <c r="C435" s="43">
        <v>0.32291666666666669</v>
      </c>
      <c r="D435" s="50">
        <v>16.12</v>
      </c>
      <c r="E435" s="50">
        <v>30.5</v>
      </c>
      <c r="F435" s="50">
        <v>10.76</v>
      </c>
      <c r="M435" s="207">
        <v>41543</v>
      </c>
      <c r="N435" s="43">
        <v>0.31944444444444448</v>
      </c>
      <c r="O435" s="50">
        <v>15.39</v>
      </c>
      <c r="P435" s="50">
        <v>54.63</v>
      </c>
      <c r="Q435" s="50">
        <v>21.8</v>
      </c>
      <c r="R435" s="49">
        <v>273826</v>
      </c>
    </row>
    <row r="436" spans="2:19">
      <c r="B436" s="207">
        <v>42762</v>
      </c>
      <c r="C436" s="43">
        <v>0.3263888888888889</v>
      </c>
      <c r="D436" s="50">
        <v>12.49</v>
      </c>
      <c r="E436" s="50">
        <v>30.5</v>
      </c>
      <c r="F436" s="50">
        <v>9.92</v>
      </c>
      <c r="M436" s="207">
        <v>41544</v>
      </c>
      <c r="N436" s="43">
        <v>0.34097222222222223</v>
      </c>
      <c r="O436" s="50">
        <v>10.93</v>
      </c>
      <c r="P436" s="50">
        <v>54.63</v>
      </c>
      <c r="Q436" s="50">
        <v>17.28</v>
      </c>
      <c r="R436" s="49">
        <v>271838</v>
      </c>
    </row>
    <row r="437" spans="2:19">
      <c r="B437" s="207">
        <v>42763</v>
      </c>
      <c r="C437" s="43">
        <v>0.33749999999999997</v>
      </c>
      <c r="D437" s="50">
        <v>12.37</v>
      </c>
      <c r="E437" s="50">
        <v>20.5</v>
      </c>
      <c r="F437" s="50">
        <v>18.98</v>
      </c>
      <c r="M437" s="207">
        <v>41545</v>
      </c>
      <c r="N437" s="43">
        <v>0.32916666666666666</v>
      </c>
      <c r="O437" s="50">
        <v>17.39</v>
      </c>
      <c r="P437" s="50">
        <v>44.63</v>
      </c>
      <c r="Q437" s="50">
        <v>14.87</v>
      </c>
      <c r="R437" s="49">
        <v>269421</v>
      </c>
    </row>
    <row r="438" spans="2:19">
      <c r="B438" s="207">
        <v>42765</v>
      </c>
      <c r="C438" s="43">
        <v>0.3298611111111111</v>
      </c>
      <c r="D438" s="50">
        <v>12.32</v>
      </c>
      <c r="E438" s="50">
        <v>20.5</v>
      </c>
      <c r="F438" s="50">
        <v>18.09</v>
      </c>
      <c r="M438" s="207">
        <v>41547</v>
      </c>
      <c r="N438" s="43">
        <v>0.33333333333333331</v>
      </c>
      <c r="O438" s="50">
        <v>13.1</v>
      </c>
      <c r="P438" s="50">
        <v>34.630000000000003</v>
      </c>
      <c r="Q438" s="50">
        <v>20.81</v>
      </c>
      <c r="R438" s="49">
        <v>265343</v>
      </c>
    </row>
    <row r="439" spans="2:19">
      <c r="B439" s="207">
        <v>42766</v>
      </c>
      <c r="C439" s="43">
        <v>0.26805555555555555</v>
      </c>
      <c r="D439" s="50">
        <v>11.35</v>
      </c>
      <c r="E439" s="50">
        <v>20.5</v>
      </c>
      <c r="F439" s="50">
        <v>12.92</v>
      </c>
      <c r="M439" s="207"/>
      <c r="N439" s="43"/>
      <c r="O439" s="50"/>
      <c r="P439" s="50"/>
      <c r="Q439" s="50"/>
      <c r="R439" s="49"/>
    </row>
    <row r="440" spans="2:19">
      <c r="M440" s="207">
        <v>41548</v>
      </c>
      <c r="N440" s="43">
        <v>0.35625000000000001</v>
      </c>
      <c r="O440" s="50">
        <v>22.59</v>
      </c>
      <c r="P440" s="50">
        <v>14.63</v>
      </c>
      <c r="Q440" s="50">
        <v>18.23</v>
      </c>
      <c r="R440" s="49">
        <v>259659</v>
      </c>
    </row>
    <row r="441" spans="2:19">
      <c r="B441" s="207">
        <v>42767</v>
      </c>
      <c r="C441" s="43">
        <v>0.26527777777777778</v>
      </c>
      <c r="D441" s="50">
        <v>11.09</v>
      </c>
      <c r="E441" s="50">
        <v>20.5</v>
      </c>
      <c r="F441" s="50">
        <v>12.12</v>
      </c>
      <c r="M441" s="207">
        <v>41549</v>
      </c>
      <c r="N441" s="43">
        <v>0.3263888888888889</v>
      </c>
      <c r="O441" s="50">
        <v>18.05</v>
      </c>
      <c r="P441" s="50">
        <v>14.63</v>
      </c>
      <c r="Q441" s="50">
        <v>11.81</v>
      </c>
      <c r="R441" s="49">
        <v>257116</v>
      </c>
    </row>
    <row r="442" spans="2:19">
      <c r="B442" s="207">
        <v>42402</v>
      </c>
      <c r="C442" s="43">
        <v>0.27083333333333331</v>
      </c>
      <c r="D442" s="50">
        <v>10.78</v>
      </c>
      <c r="E442" s="50">
        <v>20.5</v>
      </c>
      <c r="F442" s="50">
        <v>10.64</v>
      </c>
      <c r="M442" s="207">
        <v>41550</v>
      </c>
      <c r="N442" s="43">
        <v>0.33749999999999997</v>
      </c>
      <c r="O442" s="50">
        <v>11.24</v>
      </c>
      <c r="P442" s="50">
        <v>108.84</v>
      </c>
      <c r="Q442" s="50">
        <v>11.21</v>
      </c>
      <c r="R442" s="49">
        <v>254075</v>
      </c>
    </row>
    <row r="443" spans="2:19">
      <c r="B443" s="207">
        <v>42769</v>
      </c>
      <c r="C443" s="43">
        <v>0.27083333333333331</v>
      </c>
      <c r="D443" s="50">
        <v>10.68</v>
      </c>
      <c r="E443" s="50">
        <v>20.5</v>
      </c>
      <c r="F443" s="50">
        <v>8.89</v>
      </c>
      <c r="M443" s="207">
        <v>41551</v>
      </c>
      <c r="N443" s="43">
        <v>0.34722222222222227</v>
      </c>
      <c r="O443" s="50">
        <v>27.13</v>
      </c>
      <c r="P443" s="50">
        <v>68.84</v>
      </c>
      <c r="Q443" s="50">
        <v>25.81</v>
      </c>
      <c r="R443" s="49">
        <v>247972</v>
      </c>
    </row>
    <row r="444" spans="2:19">
      <c r="B444" s="207">
        <v>42770</v>
      </c>
      <c r="C444" s="43">
        <v>0.3298611111111111</v>
      </c>
      <c r="D444" s="50">
        <v>10.130000000000001</v>
      </c>
      <c r="E444" s="50">
        <v>10.5</v>
      </c>
      <c r="F444" s="50">
        <v>15.89</v>
      </c>
      <c r="M444" s="207">
        <v>41554</v>
      </c>
      <c r="N444" s="43">
        <v>0.32777777777777778</v>
      </c>
      <c r="O444" s="50">
        <v>13.04</v>
      </c>
      <c r="P444" s="50">
        <v>68.819999999999993</v>
      </c>
      <c r="Q444" s="50">
        <v>18.18</v>
      </c>
      <c r="R444" s="49">
        <v>243051</v>
      </c>
    </row>
    <row r="445" spans="2:19">
      <c r="B445" s="207">
        <v>42772</v>
      </c>
      <c r="C445" s="43">
        <v>0.31944444444444448</v>
      </c>
      <c r="D445" s="50">
        <v>9.83</v>
      </c>
      <c r="E445" s="50">
        <v>10.5</v>
      </c>
      <c r="F445" s="50">
        <v>13.82</v>
      </c>
      <c r="M445" s="207">
        <v>41555</v>
      </c>
      <c r="N445" s="43">
        <v>0.32291666666666669</v>
      </c>
      <c r="O445" s="50">
        <v>28.1</v>
      </c>
      <c r="P445" s="50">
        <v>48.48</v>
      </c>
      <c r="Q445" s="50">
        <v>15.91</v>
      </c>
      <c r="R445" s="49">
        <v>239365</v>
      </c>
    </row>
    <row r="446" spans="2:19">
      <c r="B446" s="207">
        <v>42773</v>
      </c>
      <c r="C446" s="43">
        <v>0.31111111111111112</v>
      </c>
      <c r="D446" s="50">
        <v>9.6199999999999992</v>
      </c>
      <c r="E446" s="50">
        <v>10.5</v>
      </c>
      <c r="F446" s="50">
        <v>12.81</v>
      </c>
      <c r="M446" s="207">
        <v>41556</v>
      </c>
      <c r="N446" s="43">
        <v>0.33055555555555555</v>
      </c>
      <c r="O446" s="50">
        <v>22.24</v>
      </c>
      <c r="P446" s="50">
        <v>48.48</v>
      </c>
      <c r="Q446" s="50">
        <v>13.02</v>
      </c>
      <c r="R446" s="49">
        <v>235767</v>
      </c>
    </row>
    <row r="447" spans="2:19">
      <c r="B447" s="207">
        <v>42774</v>
      </c>
      <c r="C447" s="43">
        <v>0.33680555555555558</v>
      </c>
      <c r="D447" s="50">
        <v>3.1</v>
      </c>
      <c r="E447" s="50">
        <v>10.5</v>
      </c>
      <c r="F447" s="50">
        <v>12.81</v>
      </c>
      <c r="G447" s="42" t="s">
        <v>628</v>
      </c>
      <c r="H447" s="42" t="s">
        <v>693</v>
      </c>
      <c r="I447" s="50">
        <v>20</v>
      </c>
      <c r="J447" s="42" t="s">
        <v>692</v>
      </c>
      <c r="M447" s="207">
        <v>41557</v>
      </c>
      <c r="N447" s="43">
        <v>0.32847222222222222</v>
      </c>
      <c r="O447" s="50">
        <v>19.010000000000002</v>
      </c>
      <c r="P447" s="50">
        <v>48.48</v>
      </c>
      <c r="Q447" s="50">
        <v>11.8</v>
      </c>
      <c r="R447" s="49">
        <v>228667</v>
      </c>
    </row>
    <row r="448" spans="2:19">
      <c r="B448" s="207">
        <v>42775</v>
      </c>
      <c r="C448" s="43">
        <v>0.35347222222222219</v>
      </c>
      <c r="D448" s="50">
        <v>12.99</v>
      </c>
      <c r="E448" s="50">
        <v>80.5</v>
      </c>
      <c r="F448" s="50">
        <v>11.63</v>
      </c>
      <c r="M448" s="207">
        <v>41558</v>
      </c>
      <c r="N448" s="43">
        <v>0.33333333333333331</v>
      </c>
      <c r="O448" s="50">
        <v>27.89</v>
      </c>
      <c r="P448" s="50">
        <v>8.44</v>
      </c>
      <c r="Q448" s="50">
        <v>29.54</v>
      </c>
      <c r="R448" s="49">
        <v>227786</v>
      </c>
    </row>
    <row r="449" spans="2:18">
      <c r="B449" s="207">
        <v>42776</v>
      </c>
      <c r="C449" s="43">
        <v>0.30902777777777779</v>
      </c>
      <c r="D449" s="50">
        <v>12.99</v>
      </c>
      <c r="E449" s="50">
        <v>80.5</v>
      </c>
      <c r="F449" s="50">
        <v>10.78</v>
      </c>
      <c r="M449" s="207">
        <v>41559</v>
      </c>
      <c r="N449" s="43">
        <v>0.32569444444444445</v>
      </c>
      <c r="O449" s="50">
        <v>23.7</v>
      </c>
      <c r="P449" s="50">
        <v>8.44</v>
      </c>
      <c r="Q449" s="50">
        <v>25.98</v>
      </c>
      <c r="R449" s="49">
        <v>227093</v>
      </c>
    </row>
    <row r="450" spans="2:18">
      <c r="B450" s="207">
        <v>42777</v>
      </c>
      <c r="C450" s="43">
        <v>0.34583333333333338</v>
      </c>
      <c r="D450" s="50">
        <v>12.99</v>
      </c>
      <c r="E450" s="50">
        <v>80.5</v>
      </c>
      <c r="F450" s="50">
        <v>10.35</v>
      </c>
      <c r="M450" s="207">
        <v>41562</v>
      </c>
      <c r="N450" s="43">
        <v>0.35416666666666669</v>
      </c>
      <c r="O450" s="50">
        <v>19.79</v>
      </c>
      <c r="P450" s="50">
        <v>8.44</v>
      </c>
      <c r="Q450" s="50">
        <v>24.55</v>
      </c>
      <c r="R450" s="49">
        <v>219423</v>
      </c>
    </row>
    <row r="451" spans="2:18">
      <c r="B451" s="207">
        <v>42779</v>
      </c>
      <c r="C451" s="43">
        <v>0.31319444444444444</v>
      </c>
      <c r="D451" s="50">
        <v>12.97</v>
      </c>
      <c r="E451" s="50">
        <v>80.5</v>
      </c>
      <c r="F451" s="50">
        <v>10.35</v>
      </c>
      <c r="M451" s="207">
        <v>41563</v>
      </c>
      <c r="N451" s="43">
        <v>0.32430555555555557</v>
      </c>
      <c r="O451" s="50">
        <v>14.51</v>
      </c>
      <c r="P451" s="50">
        <v>8.44</v>
      </c>
      <c r="Q451" s="50">
        <v>21.23</v>
      </c>
      <c r="R451" s="49">
        <v>215405</v>
      </c>
    </row>
    <row r="452" spans="2:18">
      <c r="B452" s="207">
        <v>42780</v>
      </c>
      <c r="C452" s="43">
        <v>0.31805555555555554</v>
      </c>
      <c r="D452" s="50">
        <v>14.12</v>
      </c>
      <c r="E452" s="50">
        <v>70.5</v>
      </c>
      <c r="F452" s="50">
        <v>10.25</v>
      </c>
      <c r="M452" s="207">
        <v>41564</v>
      </c>
      <c r="N452" s="43">
        <v>0.39097222222222222</v>
      </c>
      <c r="O452" s="50">
        <v>11.69</v>
      </c>
      <c r="P452" s="50">
        <v>8.44</v>
      </c>
      <c r="Q452" s="50">
        <v>17.64</v>
      </c>
      <c r="R452" s="49">
        <v>212667</v>
      </c>
    </row>
    <row r="453" spans="2:18">
      <c r="B453" s="207">
        <v>42781</v>
      </c>
      <c r="C453" s="43">
        <v>0.33055555555555555</v>
      </c>
      <c r="D453" s="50">
        <v>14.08</v>
      </c>
      <c r="E453" s="50">
        <v>70.5</v>
      </c>
      <c r="F453" s="50">
        <v>10.25</v>
      </c>
      <c r="M453" s="207">
        <v>41565</v>
      </c>
      <c r="N453" s="43">
        <v>0.32500000000000001</v>
      </c>
      <c r="O453" s="50">
        <v>9.41</v>
      </c>
      <c r="P453" s="50">
        <v>8.43</v>
      </c>
      <c r="Q453" s="50">
        <v>14.86</v>
      </c>
      <c r="R453" s="49">
        <v>209461</v>
      </c>
    </row>
    <row r="454" spans="2:18">
      <c r="B454" s="207">
        <v>42782</v>
      </c>
      <c r="C454" s="43">
        <v>0.33124999999999999</v>
      </c>
      <c r="D454" s="50">
        <v>14.03</v>
      </c>
      <c r="E454" s="50">
        <v>70.5</v>
      </c>
      <c r="F454" s="50">
        <v>9.18</v>
      </c>
      <c r="M454" s="207">
        <v>41566</v>
      </c>
      <c r="N454" s="43">
        <v>0.31805555555555554</v>
      </c>
      <c r="O454" s="50">
        <v>23.5</v>
      </c>
      <c r="P454" s="50">
        <v>62.77</v>
      </c>
      <c r="Q454" s="50">
        <v>30.32</v>
      </c>
      <c r="R454" s="49">
        <v>205900</v>
      </c>
    </row>
    <row r="455" spans="2:18">
      <c r="B455" s="207">
        <v>42783</v>
      </c>
      <c r="C455" s="43">
        <v>0.32361111111111113</v>
      </c>
      <c r="D455" s="50">
        <v>13.68</v>
      </c>
      <c r="E455" s="50">
        <v>60.5</v>
      </c>
      <c r="F455" s="50">
        <v>15.32</v>
      </c>
      <c r="M455" s="207">
        <v>41568</v>
      </c>
      <c r="N455" s="43">
        <v>0.32847222222222222</v>
      </c>
      <c r="O455" s="50">
        <v>16.690000000000001</v>
      </c>
      <c r="P455" s="50">
        <v>62.77</v>
      </c>
      <c r="Q455" s="50">
        <v>18.829999999999998</v>
      </c>
      <c r="R455" s="49">
        <v>201187</v>
      </c>
    </row>
    <row r="456" spans="2:18">
      <c r="B456" s="207">
        <v>42784</v>
      </c>
      <c r="C456" s="43">
        <v>0.30416666666666664</v>
      </c>
      <c r="D456" s="50">
        <v>13.68</v>
      </c>
      <c r="E456" s="50">
        <v>60.5</v>
      </c>
      <c r="F456" s="50">
        <v>15.32</v>
      </c>
      <c r="M456" s="207">
        <v>41569</v>
      </c>
      <c r="N456" s="43">
        <v>0.33888888888888885</v>
      </c>
      <c r="O456" s="50">
        <v>12.31</v>
      </c>
      <c r="P456" s="50">
        <v>62.77</v>
      </c>
      <c r="Q456" s="50">
        <v>17.48</v>
      </c>
      <c r="R456" s="49">
        <v>198086</v>
      </c>
    </row>
    <row r="457" spans="2:18">
      <c r="B457" s="207">
        <v>42786</v>
      </c>
      <c r="C457" s="43">
        <v>0.3347222222222222</v>
      </c>
      <c r="D457" s="50">
        <v>13.68</v>
      </c>
      <c r="E457" s="50">
        <v>60.5</v>
      </c>
      <c r="F457" s="50">
        <v>14.02</v>
      </c>
      <c r="M457" s="207">
        <v>41570</v>
      </c>
      <c r="N457" s="43">
        <v>0.3347222222222222</v>
      </c>
      <c r="O457" s="50">
        <v>26.6</v>
      </c>
      <c r="P457" s="50">
        <v>22.77</v>
      </c>
      <c r="Q457" s="50">
        <v>35.01</v>
      </c>
      <c r="R457" s="49">
        <v>196089</v>
      </c>
    </row>
    <row r="458" spans="2:18">
      <c r="B458" s="207">
        <v>42787</v>
      </c>
      <c r="C458" s="43">
        <v>0.32569444444444445</v>
      </c>
      <c r="D458" s="50">
        <v>13.64</v>
      </c>
      <c r="E458" s="50">
        <v>60.5</v>
      </c>
      <c r="F458" s="50">
        <v>14.02</v>
      </c>
      <c r="M458" s="207">
        <v>41571</v>
      </c>
      <c r="N458" s="43">
        <v>0.32777777777777778</v>
      </c>
      <c r="O458" s="50">
        <v>22.15</v>
      </c>
      <c r="P458" s="50">
        <v>22.77</v>
      </c>
      <c r="Q458" s="50">
        <v>31.82</v>
      </c>
      <c r="R458" s="49">
        <v>192797</v>
      </c>
    </row>
    <row r="459" spans="2:18">
      <c r="B459" s="207">
        <v>42788</v>
      </c>
      <c r="C459" s="43">
        <v>0.31597222222222221</v>
      </c>
      <c r="D459" s="50">
        <v>13.58</v>
      </c>
      <c r="E459" s="50">
        <v>60.5</v>
      </c>
      <c r="F459" s="50">
        <v>13.47</v>
      </c>
      <c r="M459" s="207">
        <v>41572</v>
      </c>
      <c r="N459" s="43">
        <v>0.32777777777777778</v>
      </c>
      <c r="O459" s="50">
        <v>16.63</v>
      </c>
      <c r="P459" s="50">
        <v>22.77</v>
      </c>
      <c r="Q459" s="50">
        <v>29.74</v>
      </c>
      <c r="R459" s="49">
        <v>190606</v>
      </c>
    </row>
    <row r="460" spans="2:18">
      <c r="B460" s="207">
        <v>42789</v>
      </c>
      <c r="C460" s="43">
        <v>0.32569444444444445</v>
      </c>
      <c r="D460" s="50">
        <v>13.29</v>
      </c>
      <c r="E460" s="50">
        <v>60.5</v>
      </c>
      <c r="F460" s="50">
        <v>13.41</v>
      </c>
      <c r="M460" s="207">
        <v>41573</v>
      </c>
      <c r="N460" s="43">
        <v>0.31944444444444448</v>
      </c>
      <c r="O460" s="50">
        <v>20.67</v>
      </c>
      <c r="P460" s="50">
        <v>12.77</v>
      </c>
      <c r="Q460" s="50">
        <v>26.49</v>
      </c>
      <c r="R460" s="49">
        <v>188165</v>
      </c>
    </row>
    <row r="461" spans="2:18">
      <c r="B461" s="207">
        <v>42790</v>
      </c>
      <c r="C461" s="43">
        <v>0.32500000000000001</v>
      </c>
      <c r="D461" s="50">
        <v>13.28</v>
      </c>
      <c r="E461" s="50">
        <v>60.5</v>
      </c>
      <c r="F461" s="50">
        <v>13.18</v>
      </c>
      <c r="M461" s="207">
        <v>41575</v>
      </c>
      <c r="N461" s="43">
        <v>0.32777777777777778</v>
      </c>
      <c r="O461" s="50">
        <v>14.48</v>
      </c>
      <c r="P461" s="50">
        <v>12.77</v>
      </c>
      <c r="Q461" s="50">
        <v>24.03</v>
      </c>
      <c r="R461" s="49">
        <v>182734</v>
      </c>
    </row>
    <row r="462" spans="2:18">
      <c r="B462" s="207">
        <v>42791</v>
      </c>
      <c r="C462" s="43">
        <v>0.3298611111111111</v>
      </c>
      <c r="D462" s="50">
        <v>9.86</v>
      </c>
      <c r="E462" s="50">
        <v>60.5</v>
      </c>
      <c r="F462" s="50">
        <v>11.83</v>
      </c>
      <c r="M462" s="207">
        <v>41577</v>
      </c>
      <c r="N462" s="43">
        <v>0.37916666666666665</v>
      </c>
      <c r="O462" s="50">
        <v>5.81</v>
      </c>
      <c r="P462" s="50">
        <v>12.77</v>
      </c>
      <c r="Q462" s="50">
        <v>11.07</v>
      </c>
      <c r="R462" s="49">
        <v>179697</v>
      </c>
    </row>
    <row r="463" spans="2:18">
      <c r="B463" s="207">
        <v>42793</v>
      </c>
      <c r="C463" s="43">
        <v>0.32291666666666669</v>
      </c>
      <c r="D463" s="50">
        <v>16.63</v>
      </c>
      <c r="E463" s="50">
        <v>50.5</v>
      </c>
      <c r="F463" s="50">
        <v>11.11</v>
      </c>
      <c r="M463" s="207">
        <v>41578</v>
      </c>
      <c r="N463" s="43">
        <v>0.3520833333333333</v>
      </c>
      <c r="O463" s="50">
        <v>32.6</v>
      </c>
      <c r="P463" s="50">
        <v>47.11</v>
      </c>
      <c r="Q463" s="50">
        <v>34.909999999999997</v>
      </c>
      <c r="R463" s="49">
        <v>172254</v>
      </c>
    </row>
    <row r="464" spans="2:18">
      <c r="B464" s="207">
        <v>42794</v>
      </c>
      <c r="C464" s="43">
        <v>0.31319444444444444</v>
      </c>
      <c r="D464" s="50">
        <v>16.489999999999998</v>
      </c>
      <c r="E464" s="50">
        <v>50.5</v>
      </c>
      <c r="F464" s="50">
        <v>11.02</v>
      </c>
      <c r="M464" s="207"/>
      <c r="N464" s="43"/>
      <c r="O464" s="50"/>
      <c r="P464" s="50"/>
      <c r="Q464" s="50"/>
      <c r="R464" s="49"/>
    </row>
    <row r="465" spans="2:18">
      <c r="M465" s="207">
        <v>41583</v>
      </c>
      <c r="N465" s="43">
        <v>0.34236111111111112</v>
      </c>
      <c r="O465" s="50">
        <v>16.489999999999998</v>
      </c>
      <c r="P465" s="50">
        <v>47.11</v>
      </c>
      <c r="Q465" s="50">
        <v>21.3</v>
      </c>
      <c r="R465" s="49">
        <v>155845</v>
      </c>
    </row>
    <row r="466" spans="2:18">
      <c r="B466" s="207">
        <v>42795</v>
      </c>
      <c r="C466" s="43">
        <v>0.3263888888888889</v>
      </c>
      <c r="D466" s="50">
        <v>15.81</v>
      </c>
      <c r="E466" s="50">
        <v>50.5</v>
      </c>
      <c r="F466" s="50">
        <v>10.54</v>
      </c>
      <c r="M466" s="207">
        <v>41585</v>
      </c>
      <c r="N466" s="43">
        <v>0.34236111111111112</v>
      </c>
      <c r="O466" s="50">
        <v>28.44</v>
      </c>
      <c r="P466" s="50">
        <v>7.11</v>
      </c>
      <c r="Q466" s="50">
        <v>35.619999999999997</v>
      </c>
      <c r="R466" s="49">
        <v>147022</v>
      </c>
    </row>
    <row r="467" spans="2:18">
      <c r="B467" s="207">
        <v>42796</v>
      </c>
      <c r="C467" s="43">
        <v>0.3354166666666667</v>
      </c>
      <c r="D467" s="50">
        <v>13.53</v>
      </c>
      <c r="E467" s="50">
        <v>50.5</v>
      </c>
      <c r="F467" s="50">
        <v>9.43</v>
      </c>
      <c r="M467" s="207">
        <v>41586</v>
      </c>
      <c r="N467" s="43">
        <v>0.3347222222222222</v>
      </c>
      <c r="O467" s="50">
        <v>26.05</v>
      </c>
      <c r="P467" s="50">
        <v>101.45</v>
      </c>
      <c r="Q467" s="50">
        <v>32.409999999999997</v>
      </c>
      <c r="R467" s="49">
        <v>144026</v>
      </c>
    </row>
    <row r="468" spans="2:18">
      <c r="B468" s="207">
        <v>42797</v>
      </c>
      <c r="C468" s="43">
        <v>0.33333333333333331</v>
      </c>
      <c r="D468" s="50">
        <v>13.3</v>
      </c>
      <c r="E468" s="50">
        <v>50.5</v>
      </c>
      <c r="F468" s="50">
        <v>9.35</v>
      </c>
      <c r="M468" s="207">
        <v>41590</v>
      </c>
      <c r="N468" s="43">
        <v>0.34097222222222223</v>
      </c>
      <c r="O468" s="50">
        <v>11.59</v>
      </c>
      <c r="P468" s="50">
        <v>101.44</v>
      </c>
      <c r="Q468" s="50">
        <v>22.85</v>
      </c>
      <c r="R468" s="49">
        <v>136180</v>
      </c>
    </row>
    <row r="469" spans="2:18">
      <c r="B469" s="207">
        <v>42800</v>
      </c>
      <c r="C469" s="43">
        <v>0.33055555555555555</v>
      </c>
      <c r="D469" s="50">
        <v>12.95</v>
      </c>
      <c r="E469" s="50">
        <v>50.5</v>
      </c>
      <c r="F469" s="50">
        <v>9.09</v>
      </c>
      <c r="M469" s="207">
        <v>41591</v>
      </c>
      <c r="N469" s="43">
        <v>0.33124999999999999</v>
      </c>
      <c r="O469" s="50">
        <v>28.55</v>
      </c>
      <c r="P469" s="50">
        <v>81.44</v>
      </c>
      <c r="Q469" s="50">
        <v>17.899999999999999</v>
      </c>
      <c r="R469" s="49">
        <v>135183</v>
      </c>
    </row>
    <row r="470" spans="2:18">
      <c r="B470" s="207">
        <v>42801</v>
      </c>
      <c r="C470" s="43">
        <v>0.32708333333333334</v>
      </c>
      <c r="D470" s="50">
        <v>12.79</v>
      </c>
      <c r="E470" s="50">
        <v>50.5</v>
      </c>
      <c r="F470" s="50">
        <v>8.7899999999999991</v>
      </c>
      <c r="M470" s="207">
        <v>41592</v>
      </c>
      <c r="N470" s="43">
        <v>0.3527777777777778</v>
      </c>
      <c r="O470" s="50">
        <v>21.83</v>
      </c>
      <c r="P470" s="50">
        <v>81.44</v>
      </c>
      <c r="Q470" s="50">
        <v>14.89</v>
      </c>
      <c r="R470" s="49">
        <v>132507</v>
      </c>
    </row>
    <row r="471" spans="2:18">
      <c r="B471" s="207">
        <v>42802</v>
      </c>
      <c r="C471" s="43">
        <v>0.33263888888888887</v>
      </c>
      <c r="D471" s="50">
        <v>10.35</v>
      </c>
      <c r="E471" s="50">
        <v>50.5</v>
      </c>
      <c r="F471" s="50">
        <v>8.7899999999999991</v>
      </c>
      <c r="M471" s="207">
        <v>41593</v>
      </c>
      <c r="N471" s="43">
        <v>0.33194444444444443</v>
      </c>
      <c r="O471" s="50">
        <v>35.909999999999997</v>
      </c>
      <c r="P471" s="50">
        <v>41.44</v>
      </c>
      <c r="Q471" s="50">
        <v>33.49</v>
      </c>
      <c r="R471" s="49">
        <v>130136</v>
      </c>
    </row>
    <row r="472" spans="2:18">
      <c r="B472" s="207">
        <v>42803</v>
      </c>
      <c r="C472" s="43">
        <v>0.33333333333333331</v>
      </c>
      <c r="D472" s="50">
        <v>10.28</v>
      </c>
      <c r="E472" s="50">
        <v>50.5</v>
      </c>
      <c r="F472" s="50">
        <v>8.7899999999999991</v>
      </c>
      <c r="M472" s="207">
        <v>41594</v>
      </c>
      <c r="N472" s="43">
        <v>0.32777777777777778</v>
      </c>
      <c r="O472" s="50">
        <v>32.340000000000003</v>
      </c>
      <c r="P472" s="50">
        <v>41.44</v>
      </c>
      <c r="Q472" s="50">
        <v>31.81</v>
      </c>
      <c r="R472" s="49">
        <v>125354</v>
      </c>
    </row>
    <row r="473" spans="2:18">
      <c r="B473" s="207">
        <v>42804</v>
      </c>
      <c r="C473" s="43">
        <v>0.34375</v>
      </c>
      <c r="D473" s="50">
        <v>10.11</v>
      </c>
      <c r="E473" s="50">
        <v>50.5</v>
      </c>
      <c r="F473" s="50">
        <v>8.7899999999999991</v>
      </c>
      <c r="M473" s="207">
        <v>41596</v>
      </c>
      <c r="N473" s="43">
        <v>0.32569444444444445</v>
      </c>
      <c r="O473" s="50">
        <v>27.08</v>
      </c>
      <c r="P473" s="50">
        <v>41.44</v>
      </c>
      <c r="Q473" s="50">
        <v>29.68</v>
      </c>
      <c r="R473" s="49">
        <v>122459</v>
      </c>
    </row>
    <row r="474" spans="2:18">
      <c r="B474" s="207">
        <v>42805</v>
      </c>
      <c r="C474" s="43">
        <v>0.25625000000000003</v>
      </c>
      <c r="D474" s="50">
        <v>10.029999999999999</v>
      </c>
      <c r="E474" s="50">
        <v>40.5</v>
      </c>
      <c r="F474" s="50">
        <v>16.739999999999998</v>
      </c>
      <c r="M474" s="207">
        <v>41597</v>
      </c>
      <c r="N474" s="43">
        <v>0.3527777777777778</v>
      </c>
      <c r="O474" s="50">
        <v>24.14</v>
      </c>
      <c r="P474" s="50">
        <v>41.44</v>
      </c>
      <c r="Q474" s="50">
        <v>24.84</v>
      </c>
      <c r="R474" s="49">
        <v>120307</v>
      </c>
    </row>
    <row r="475" spans="2:18">
      <c r="B475" s="207">
        <v>42807</v>
      </c>
      <c r="C475" s="43">
        <v>0.2951388888888889</v>
      </c>
      <c r="D475" s="50">
        <v>10.029999999999999</v>
      </c>
      <c r="E475" s="50">
        <v>40.5</v>
      </c>
      <c r="F475" s="50">
        <v>14.92</v>
      </c>
      <c r="M475" s="207">
        <v>41598</v>
      </c>
      <c r="N475" s="43">
        <v>0.3354166666666667</v>
      </c>
      <c r="O475" s="50">
        <v>20.51</v>
      </c>
      <c r="P475" s="50">
        <v>41.44</v>
      </c>
      <c r="Q475" s="50">
        <v>23.38</v>
      </c>
      <c r="R475" s="49">
        <v>119841</v>
      </c>
    </row>
    <row r="476" spans="2:18">
      <c r="B476" s="207">
        <v>42808</v>
      </c>
      <c r="C476" s="43">
        <v>0.3444444444444445</v>
      </c>
      <c r="D476" s="50">
        <v>10.02</v>
      </c>
      <c r="E476" s="50">
        <v>40.5</v>
      </c>
      <c r="F476" s="50">
        <v>14.82</v>
      </c>
      <c r="M476" s="207">
        <v>41599</v>
      </c>
      <c r="N476" s="43">
        <v>0.33055555555555555</v>
      </c>
      <c r="O476" s="50">
        <v>33.68</v>
      </c>
      <c r="P476" s="50">
        <v>21.44</v>
      </c>
      <c r="Q476" s="50">
        <v>21.31</v>
      </c>
      <c r="R476" s="49">
        <v>116121</v>
      </c>
    </row>
    <row r="477" spans="2:18">
      <c r="B477" s="207">
        <v>42809</v>
      </c>
      <c r="C477" s="43">
        <v>0.33958333333333335</v>
      </c>
      <c r="D477" s="50">
        <v>10</v>
      </c>
      <c r="E477" s="50">
        <v>40.5</v>
      </c>
      <c r="F477" s="50">
        <v>14.82</v>
      </c>
      <c r="M477" s="207">
        <v>41600</v>
      </c>
      <c r="N477" s="43">
        <v>0.35625000000000001</v>
      </c>
      <c r="O477" s="50">
        <v>30.01</v>
      </c>
      <c r="P477" s="50">
        <v>21.44</v>
      </c>
      <c r="Q477" s="50">
        <v>14.62</v>
      </c>
      <c r="R477" s="49">
        <v>114061</v>
      </c>
    </row>
    <row r="478" spans="2:18">
      <c r="B478" s="207">
        <v>42810</v>
      </c>
      <c r="C478" s="43">
        <v>0.32569444444444445</v>
      </c>
      <c r="D478" s="50">
        <v>10</v>
      </c>
      <c r="E478" s="50">
        <v>40.5</v>
      </c>
      <c r="F478" s="50">
        <v>14.82</v>
      </c>
      <c r="M478" s="207">
        <v>41601</v>
      </c>
      <c r="N478" s="43">
        <v>0.32013888888888892</v>
      </c>
      <c r="O478" s="50">
        <v>26.39</v>
      </c>
      <c r="P478" s="50">
        <v>11.44</v>
      </c>
      <c r="Q478" s="50">
        <v>21.21</v>
      </c>
      <c r="R478" s="49">
        <v>109940</v>
      </c>
    </row>
    <row r="479" spans="2:18">
      <c r="B479" s="207">
        <v>42811</v>
      </c>
      <c r="C479" s="43">
        <v>0.3263888888888889</v>
      </c>
      <c r="D479" s="50">
        <v>9.98</v>
      </c>
      <c r="E479" s="50">
        <v>40.5</v>
      </c>
      <c r="F479" s="50">
        <v>14.82</v>
      </c>
      <c r="M479" s="207">
        <v>41603</v>
      </c>
      <c r="N479" s="43">
        <v>0.3347222222222222</v>
      </c>
      <c r="O479" s="50">
        <v>22.84</v>
      </c>
      <c r="P479" s="50">
        <v>10.86</v>
      </c>
      <c r="Q479" s="50">
        <v>18.38</v>
      </c>
      <c r="R479" s="49">
        <v>107216</v>
      </c>
    </row>
    <row r="480" spans="2:18">
      <c r="B480" s="207">
        <v>42812</v>
      </c>
      <c r="C480" s="43">
        <v>0.3263888888888889</v>
      </c>
      <c r="D480" s="50">
        <v>9.82</v>
      </c>
      <c r="E480" s="50">
        <v>40.5</v>
      </c>
      <c r="F480" s="50">
        <v>14.82</v>
      </c>
      <c r="M480" s="207">
        <v>41604</v>
      </c>
      <c r="N480" s="43">
        <v>0.33333333333333331</v>
      </c>
      <c r="O480" s="50">
        <v>18.45</v>
      </c>
      <c r="P480" s="50">
        <v>10.86</v>
      </c>
      <c r="Q480" s="50">
        <v>10.52</v>
      </c>
      <c r="R480" s="49">
        <v>106061</v>
      </c>
    </row>
    <row r="481" spans="2:19">
      <c r="B481" s="207">
        <v>42815</v>
      </c>
      <c r="C481" s="43">
        <v>0.3263888888888889</v>
      </c>
      <c r="D481" s="50">
        <v>9.82</v>
      </c>
      <c r="E481" s="50">
        <v>40.5</v>
      </c>
      <c r="F481" s="50">
        <v>14.17</v>
      </c>
      <c r="M481" s="207">
        <v>41605</v>
      </c>
      <c r="N481" s="43">
        <v>0.33680555555555558</v>
      </c>
      <c r="O481" s="50">
        <v>16.36</v>
      </c>
      <c r="P481" s="50">
        <v>85.2</v>
      </c>
      <c r="Q481" s="50">
        <v>28.15</v>
      </c>
      <c r="R481" s="49">
        <v>104578</v>
      </c>
    </row>
    <row r="482" spans="2:19">
      <c r="B482" s="207">
        <v>42816</v>
      </c>
      <c r="C482" s="43">
        <v>0.3215277777777778</v>
      </c>
      <c r="D482" s="50">
        <v>9.18</v>
      </c>
      <c r="E482" s="50">
        <v>40.5</v>
      </c>
      <c r="F482" s="50">
        <v>14.02</v>
      </c>
      <c r="M482" s="207">
        <v>41606</v>
      </c>
      <c r="N482" s="43">
        <v>0.33194444444444443</v>
      </c>
      <c r="O482" s="50">
        <v>30.22</v>
      </c>
      <c r="P482" s="50">
        <v>65.11</v>
      </c>
      <c r="Q482" s="50">
        <v>24.47</v>
      </c>
      <c r="R482" s="49">
        <v>101304</v>
      </c>
    </row>
    <row r="483" spans="2:19">
      <c r="B483" s="207">
        <v>42817</v>
      </c>
      <c r="C483" s="43">
        <v>0.34930555555555554</v>
      </c>
      <c r="D483" s="50">
        <v>9.16</v>
      </c>
      <c r="E483" s="50">
        <v>40.5</v>
      </c>
      <c r="F483" s="50">
        <v>14.02</v>
      </c>
      <c r="M483" s="207">
        <v>41607</v>
      </c>
      <c r="N483" s="43">
        <v>0.32916666666666666</v>
      </c>
      <c r="O483" s="50">
        <v>23.87</v>
      </c>
      <c r="P483" s="50">
        <v>65.11</v>
      </c>
      <c r="Q483" s="50">
        <v>19.14</v>
      </c>
      <c r="R483" s="49">
        <v>100792</v>
      </c>
    </row>
    <row r="484" spans="2:19">
      <c r="B484" s="207">
        <v>42818</v>
      </c>
      <c r="C484" s="43">
        <v>0.32291666666666669</v>
      </c>
      <c r="D484" s="50">
        <v>8.68</v>
      </c>
      <c r="E484" s="50">
        <v>40.5</v>
      </c>
      <c r="F484" s="50">
        <v>13.28</v>
      </c>
      <c r="M484" s="207">
        <v>41608</v>
      </c>
      <c r="N484" s="43">
        <v>0.3666666666666667</v>
      </c>
      <c r="O484" s="50">
        <v>21</v>
      </c>
      <c r="P484" s="50">
        <v>65.02</v>
      </c>
      <c r="Q484" s="50">
        <v>15.52</v>
      </c>
      <c r="R484" s="49">
        <v>98384</v>
      </c>
    </row>
    <row r="485" spans="2:19">
      <c r="B485" s="207">
        <v>42819</v>
      </c>
      <c r="C485" s="43">
        <v>0.35138888888888892</v>
      </c>
      <c r="D485" s="50">
        <v>8.4700000000000006</v>
      </c>
      <c r="E485" s="50">
        <v>40.5</v>
      </c>
      <c r="F485" s="50">
        <v>13.22</v>
      </c>
    </row>
    <row r="486" spans="2:19">
      <c r="B486" s="207">
        <v>42821</v>
      </c>
      <c r="C486" s="43">
        <v>0.32222222222222224</v>
      </c>
      <c r="D486" s="50">
        <v>8.44</v>
      </c>
      <c r="E486" s="50">
        <v>40.5</v>
      </c>
      <c r="F486" s="50">
        <v>13.22</v>
      </c>
      <c r="M486" s="207">
        <v>41610</v>
      </c>
      <c r="N486" s="43">
        <v>0.33611111111111108</v>
      </c>
      <c r="O486" s="50">
        <v>29.91</v>
      </c>
      <c r="P486" s="50">
        <v>23.94</v>
      </c>
      <c r="Q486" s="50">
        <v>31.75</v>
      </c>
      <c r="R486" s="49">
        <v>94028</v>
      </c>
    </row>
    <row r="487" spans="2:19">
      <c r="B487" s="207">
        <v>42822</v>
      </c>
      <c r="C487" s="43">
        <v>0.46597222222222223</v>
      </c>
      <c r="D487" s="50">
        <v>7.83</v>
      </c>
      <c r="E487" s="50">
        <v>40.5</v>
      </c>
      <c r="F487" s="50">
        <v>12.76</v>
      </c>
      <c r="M487" s="207">
        <v>41611</v>
      </c>
      <c r="N487" s="43">
        <v>0.3263888888888889</v>
      </c>
      <c r="O487" s="50">
        <v>21.3</v>
      </c>
      <c r="P487" s="50">
        <v>118.23</v>
      </c>
      <c r="Q487" s="50">
        <v>29.52</v>
      </c>
      <c r="R487" s="49">
        <v>91133</v>
      </c>
    </row>
    <row r="488" spans="2:19">
      <c r="B488" s="207">
        <v>42823</v>
      </c>
      <c r="C488" s="43">
        <v>0.3298611111111111</v>
      </c>
      <c r="D488" s="50">
        <v>7.8</v>
      </c>
      <c r="E488" s="50">
        <v>40.5</v>
      </c>
      <c r="F488" s="50">
        <v>12.76</v>
      </c>
      <c r="M488" s="207">
        <v>41612</v>
      </c>
      <c r="N488" s="43">
        <v>0.32708333333333334</v>
      </c>
      <c r="O488" s="50">
        <v>18.72</v>
      </c>
      <c r="P488" s="50">
        <v>118.15</v>
      </c>
      <c r="Q488" s="50">
        <v>25.93</v>
      </c>
      <c r="R488" s="49">
        <v>89145</v>
      </c>
    </row>
    <row r="489" spans="2:19">
      <c r="B489" s="207">
        <v>42824</v>
      </c>
      <c r="C489" s="43">
        <v>0.3354166666666667</v>
      </c>
      <c r="D489" s="50">
        <v>7.68</v>
      </c>
      <c r="E489" s="50">
        <v>40.5</v>
      </c>
      <c r="F489" s="50">
        <v>12.04</v>
      </c>
      <c r="M489" s="207">
        <v>41613</v>
      </c>
      <c r="N489" s="43">
        <v>0.34652777777777777</v>
      </c>
      <c r="O489" s="50">
        <v>14.62</v>
      </c>
      <c r="P489" s="50">
        <v>118.14</v>
      </c>
      <c r="Q489" s="50">
        <v>21.59</v>
      </c>
      <c r="R489" s="49">
        <v>584869</v>
      </c>
    </row>
    <row r="490" spans="2:19">
      <c r="B490" s="207">
        <v>42825</v>
      </c>
      <c r="C490" s="43">
        <v>0.32708333333333334</v>
      </c>
      <c r="D490" s="50">
        <v>7.56</v>
      </c>
      <c r="E490" s="50">
        <v>40.5</v>
      </c>
      <c r="F490" s="50">
        <v>11.01</v>
      </c>
      <c r="M490" s="207">
        <v>41614</v>
      </c>
      <c r="N490" s="43">
        <v>0.32500000000000001</v>
      </c>
      <c r="O490" s="50">
        <v>51.23</v>
      </c>
      <c r="P490" s="50">
        <v>78.099999999999994</v>
      </c>
      <c r="Q490" s="50">
        <v>16.260000000000002</v>
      </c>
      <c r="R490" s="49">
        <v>583575</v>
      </c>
    </row>
    <row r="491" spans="2:19">
      <c r="B491" s="207"/>
      <c r="C491" s="43"/>
      <c r="D491" s="50"/>
      <c r="E491" s="50"/>
      <c r="F491" s="50"/>
      <c r="M491" s="207"/>
      <c r="N491" s="43"/>
      <c r="O491" s="50"/>
      <c r="P491" s="50"/>
      <c r="Q491" s="50"/>
      <c r="R491" s="49"/>
    </row>
    <row r="492" spans="2:19">
      <c r="B492" s="207">
        <v>42826</v>
      </c>
      <c r="C492" s="43">
        <v>0.3298611111111111</v>
      </c>
      <c r="D492" s="50">
        <v>7.49</v>
      </c>
      <c r="E492" s="50">
        <v>40.5</v>
      </c>
      <c r="F492" s="50">
        <v>9.14</v>
      </c>
      <c r="M492" s="207">
        <v>41615</v>
      </c>
      <c r="N492" s="43">
        <v>0.32013888888888892</v>
      </c>
      <c r="O492" s="50">
        <v>48.13</v>
      </c>
      <c r="P492" s="50">
        <v>58.1</v>
      </c>
      <c r="Q492" s="50">
        <v>32.71</v>
      </c>
      <c r="R492" s="49">
        <v>579572</v>
      </c>
    </row>
    <row r="493" spans="2:19">
      <c r="B493" s="207">
        <v>42828</v>
      </c>
      <c r="C493" s="43">
        <v>0.33680555555555558</v>
      </c>
      <c r="D493" s="50">
        <v>7.46</v>
      </c>
      <c r="E493" s="50">
        <v>40.5</v>
      </c>
      <c r="F493" s="50">
        <v>9.14</v>
      </c>
      <c r="M493" s="207">
        <v>41617</v>
      </c>
      <c r="N493" s="43">
        <v>0.32569444444444445</v>
      </c>
      <c r="O493" s="50">
        <v>43.06</v>
      </c>
      <c r="P493" s="50">
        <v>58.1</v>
      </c>
      <c r="Q493" s="50">
        <v>31.19</v>
      </c>
      <c r="R493" s="49">
        <v>578231</v>
      </c>
    </row>
    <row r="494" spans="2:19">
      <c r="B494" s="207">
        <v>42830</v>
      </c>
      <c r="C494" s="43">
        <v>0.32500000000000001</v>
      </c>
      <c r="D494" s="50">
        <v>7.36</v>
      </c>
      <c r="E494" s="50">
        <v>40.5</v>
      </c>
      <c r="F494" s="50">
        <v>8.81</v>
      </c>
      <c r="M494" s="207">
        <v>41618</v>
      </c>
      <c r="N494" s="43">
        <v>0.33055555555555555</v>
      </c>
      <c r="O494" s="50">
        <v>36.49</v>
      </c>
      <c r="P494" s="50">
        <v>58.1</v>
      </c>
      <c r="Q494" s="50">
        <v>28.74</v>
      </c>
      <c r="R494" s="49">
        <v>577913</v>
      </c>
      <c r="S494" s="186">
        <v>1000000</v>
      </c>
    </row>
    <row r="495" spans="2:19">
      <c r="B495" s="207">
        <v>42831</v>
      </c>
      <c r="C495" s="43">
        <v>0.29166666666666669</v>
      </c>
      <c r="D495" s="50">
        <v>7.35</v>
      </c>
      <c r="E495" s="50">
        <v>40.5</v>
      </c>
      <c r="F495" s="50">
        <v>8.56</v>
      </c>
      <c r="M495" s="207">
        <v>41619</v>
      </c>
      <c r="N495" s="43">
        <v>0.3354166666666667</v>
      </c>
      <c r="O495" s="50">
        <v>31.43</v>
      </c>
      <c r="P495" s="50">
        <v>58.1</v>
      </c>
      <c r="Q495" s="50">
        <v>24.49</v>
      </c>
      <c r="R495" s="49">
        <v>571696</v>
      </c>
      <c r="S495" s="186">
        <v>893205</v>
      </c>
    </row>
    <row r="496" spans="2:19">
      <c r="B496" s="207">
        <v>42832</v>
      </c>
      <c r="C496" s="43">
        <v>0.32500000000000001</v>
      </c>
      <c r="D496" s="50">
        <v>7.34</v>
      </c>
      <c r="E496" s="50">
        <v>40.5</v>
      </c>
      <c r="F496" s="50">
        <v>7.97</v>
      </c>
      <c r="M496" s="207">
        <v>41620</v>
      </c>
      <c r="N496" s="43">
        <v>0.32708333333333334</v>
      </c>
      <c r="O496" s="50">
        <v>27.04</v>
      </c>
      <c r="P496" s="50">
        <v>58.1</v>
      </c>
      <c r="Q496" s="50">
        <v>18.5</v>
      </c>
      <c r="R496" s="49">
        <v>570850</v>
      </c>
      <c r="S496" s="186">
        <v>874284</v>
      </c>
    </row>
    <row r="497" spans="2:19">
      <c r="B497" s="207">
        <v>42833</v>
      </c>
      <c r="C497" s="43">
        <v>0.32430555555555557</v>
      </c>
      <c r="D497" s="50">
        <v>7.28</v>
      </c>
      <c r="E497" s="50">
        <v>40.5</v>
      </c>
      <c r="F497" s="50">
        <v>7.66</v>
      </c>
      <c r="M497" s="207">
        <v>41621</v>
      </c>
      <c r="N497" s="43">
        <v>0.3354166666666667</v>
      </c>
      <c r="O497" s="50">
        <v>24.06</v>
      </c>
      <c r="P497" s="50">
        <v>48.1</v>
      </c>
      <c r="Q497" s="50">
        <v>25.97</v>
      </c>
      <c r="R497" s="49">
        <v>565466</v>
      </c>
      <c r="S497" s="186">
        <v>873648</v>
      </c>
    </row>
    <row r="498" spans="2:19">
      <c r="B498" s="207">
        <v>42835</v>
      </c>
      <c r="C498" s="43">
        <v>0.32847222222222222</v>
      </c>
      <c r="D498" s="50">
        <v>7.24</v>
      </c>
      <c r="E498" s="50">
        <v>40.5</v>
      </c>
      <c r="F498" s="50">
        <v>7.51</v>
      </c>
      <c r="M498" s="207">
        <v>41622</v>
      </c>
      <c r="N498" s="43">
        <v>0.3034722222222222</v>
      </c>
      <c r="O498" s="50">
        <v>21.3</v>
      </c>
      <c r="P498" s="50">
        <v>48.06</v>
      </c>
      <c r="Q498" s="50">
        <v>23.72</v>
      </c>
      <c r="R498" s="49">
        <v>563119</v>
      </c>
      <c r="S498" s="186">
        <v>873171</v>
      </c>
    </row>
    <row r="499" spans="2:19">
      <c r="B499" s="207">
        <v>42836</v>
      </c>
      <c r="C499" s="43">
        <v>0.34097222222222223</v>
      </c>
      <c r="D499" s="50">
        <v>7.24</v>
      </c>
      <c r="E499" s="50">
        <v>40.5</v>
      </c>
      <c r="F499" s="50">
        <v>6.99</v>
      </c>
      <c r="M499" s="207">
        <v>41624</v>
      </c>
      <c r="N499" s="43">
        <v>0.33333333333333331</v>
      </c>
      <c r="O499" s="50">
        <v>14.12</v>
      </c>
      <c r="P499" s="50">
        <v>48.06</v>
      </c>
      <c r="Q499" s="50">
        <v>20.38</v>
      </c>
      <c r="R499" s="49">
        <v>560508</v>
      </c>
      <c r="S499" s="186">
        <v>873118</v>
      </c>
    </row>
    <row r="500" spans="2:19">
      <c r="B500" s="207">
        <v>42837</v>
      </c>
      <c r="C500" s="43">
        <v>0.34236111111111112</v>
      </c>
      <c r="D500" s="50">
        <v>17.239999999999998</v>
      </c>
      <c r="E500" s="50">
        <v>20.5</v>
      </c>
      <c r="F500" s="50">
        <v>16.989999999999998</v>
      </c>
      <c r="M500" s="207">
        <v>41625</v>
      </c>
      <c r="N500" s="43">
        <v>0.33263888888888887</v>
      </c>
      <c r="O500" s="50">
        <v>30.35</v>
      </c>
      <c r="P500" s="50">
        <v>28.06</v>
      </c>
      <c r="Q500" s="50">
        <v>16.73</v>
      </c>
      <c r="R500" s="49">
        <v>558343</v>
      </c>
      <c r="S500" s="186">
        <v>873065</v>
      </c>
    </row>
    <row r="501" spans="2:19">
      <c r="B501" s="207">
        <v>42842</v>
      </c>
      <c r="C501" s="43">
        <v>0.33888888888888885</v>
      </c>
      <c r="D501" s="50">
        <v>17.100000000000001</v>
      </c>
      <c r="E501" s="50">
        <v>20.5</v>
      </c>
      <c r="F501" s="50">
        <v>16.829999999999998</v>
      </c>
      <c r="M501" s="207">
        <v>41626</v>
      </c>
      <c r="N501" s="43">
        <v>0.3263888888888889</v>
      </c>
      <c r="O501" s="50">
        <v>26.4</v>
      </c>
      <c r="P501" s="50">
        <v>28.06</v>
      </c>
      <c r="Q501" s="50">
        <v>15.31</v>
      </c>
      <c r="R501" s="49">
        <v>550854</v>
      </c>
      <c r="S501" s="186">
        <v>873012</v>
      </c>
    </row>
    <row r="502" spans="2:19">
      <c r="B502" s="207">
        <v>42843</v>
      </c>
      <c r="C502" s="43">
        <v>0.30833333333333335</v>
      </c>
      <c r="D502" s="50">
        <v>17.04</v>
      </c>
      <c r="E502" s="50">
        <v>20.5</v>
      </c>
      <c r="F502" s="50">
        <v>16.829999999999998</v>
      </c>
      <c r="M502" s="207">
        <v>41627</v>
      </c>
      <c r="N502" s="43">
        <v>0.34583333333333338</v>
      </c>
      <c r="O502" s="50">
        <v>19.3</v>
      </c>
      <c r="P502" s="50">
        <v>28.03</v>
      </c>
      <c r="Q502" s="50">
        <v>13.23</v>
      </c>
      <c r="R502" s="49">
        <v>547840</v>
      </c>
      <c r="S502" s="186">
        <v>872959</v>
      </c>
    </row>
    <row r="503" spans="2:19">
      <c r="B503" s="207">
        <v>42844</v>
      </c>
      <c r="C503" s="43">
        <v>0.32013888888888892</v>
      </c>
      <c r="D503" s="50">
        <v>17</v>
      </c>
      <c r="E503" s="50">
        <v>20.5</v>
      </c>
      <c r="F503" s="50">
        <v>14.89</v>
      </c>
      <c r="M503" s="207">
        <v>41628</v>
      </c>
      <c r="N503" s="43">
        <v>0.3298611111111111</v>
      </c>
      <c r="O503" s="50">
        <v>16.45</v>
      </c>
      <c r="P503" s="50">
        <v>28.03</v>
      </c>
      <c r="Q503" s="50">
        <v>10.06</v>
      </c>
      <c r="R503" s="49">
        <v>545258</v>
      </c>
      <c r="S503" s="186">
        <v>872959</v>
      </c>
    </row>
    <row r="504" spans="2:19">
      <c r="B504" s="207">
        <v>42845</v>
      </c>
      <c r="C504" s="43">
        <v>0.31458333333333333</v>
      </c>
      <c r="D504" s="50">
        <v>15.89</v>
      </c>
      <c r="E504" s="50">
        <v>20.5</v>
      </c>
      <c r="F504" s="50">
        <v>13.84</v>
      </c>
      <c r="M504" s="207">
        <v>41629</v>
      </c>
      <c r="N504" s="43">
        <v>0.32708333333333334</v>
      </c>
      <c r="O504" s="50">
        <v>30.95</v>
      </c>
      <c r="P504" s="50">
        <v>82.07</v>
      </c>
      <c r="Q504" s="50">
        <v>29.28</v>
      </c>
      <c r="R504" s="49">
        <v>540419</v>
      </c>
      <c r="S504" s="186">
        <v>872959</v>
      </c>
    </row>
    <row r="505" spans="2:19">
      <c r="B505" s="207">
        <v>42846</v>
      </c>
      <c r="C505" s="43">
        <v>0.33402777777777781</v>
      </c>
      <c r="D505" s="50">
        <v>14.86</v>
      </c>
      <c r="E505" s="50">
        <v>20.5</v>
      </c>
      <c r="F505" s="50">
        <v>13.29</v>
      </c>
      <c r="M505" s="207">
        <v>41631</v>
      </c>
      <c r="N505" s="43">
        <v>0.3430555555555555</v>
      </c>
      <c r="O505" s="50">
        <v>26.8</v>
      </c>
      <c r="P505" s="50">
        <v>82.07</v>
      </c>
      <c r="Q505" s="50">
        <v>27.86</v>
      </c>
      <c r="R505" s="49">
        <v>537604</v>
      </c>
      <c r="S505" s="186">
        <v>759486</v>
      </c>
    </row>
    <row r="506" spans="2:19">
      <c r="B506" s="207">
        <v>42847</v>
      </c>
      <c r="C506" s="43">
        <v>0.33124999999999999</v>
      </c>
      <c r="D506" s="50">
        <v>14.85</v>
      </c>
      <c r="E506" s="50">
        <v>20.5</v>
      </c>
      <c r="F506" s="50">
        <v>13.29</v>
      </c>
      <c r="M506" s="207">
        <v>41632</v>
      </c>
      <c r="N506" s="43">
        <v>0.32777777777777778</v>
      </c>
      <c r="O506" s="50">
        <v>52.4</v>
      </c>
      <c r="P506" s="50">
        <v>32.07</v>
      </c>
      <c r="Q506" s="50">
        <v>43.84</v>
      </c>
      <c r="R506" s="49">
        <v>536881</v>
      </c>
      <c r="S506" s="186">
        <v>720743</v>
      </c>
    </row>
    <row r="507" spans="2:19">
      <c r="B507" s="207">
        <v>42849</v>
      </c>
      <c r="C507" s="43">
        <v>0.33680555555555558</v>
      </c>
      <c r="D507" s="50">
        <v>14.85</v>
      </c>
      <c r="E507" s="50">
        <v>20.5</v>
      </c>
      <c r="F507" s="50">
        <v>12.89</v>
      </c>
      <c r="M507" s="207">
        <v>41634</v>
      </c>
      <c r="N507" s="43">
        <v>0.32569444444444445</v>
      </c>
      <c r="O507" s="50">
        <v>43.54</v>
      </c>
      <c r="P507" s="50">
        <v>31.93</v>
      </c>
      <c r="Q507" s="50">
        <v>40.9</v>
      </c>
      <c r="R507" s="49">
        <v>531172</v>
      </c>
      <c r="S507" s="186">
        <v>720478</v>
      </c>
    </row>
    <row r="508" spans="2:19">
      <c r="B508" s="207">
        <v>42850</v>
      </c>
      <c r="C508" s="43">
        <v>0.33680555555555558</v>
      </c>
      <c r="D508" s="50">
        <v>14.78</v>
      </c>
      <c r="E508" s="50">
        <v>20.5</v>
      </c>
      <c r="F508" s="50">
        <v>12.89</v>
      </c>
      <c r="M508" s="207">
        <v>41635</v>
      </c>
      <c r="N508" s="43">
        <v>0.33124999999999999</v>
      </c>
      <c r="O508" s="50">
        <v>35.67</v>
      </c>
      <c r="P508" s="50">
        <v>31.93</v>
      </c>
      <c r="Q508" s="50">
        <v>40.21</v>
      </c>
      <c r="R508" s="49">
        <v>528998</v>
      </c>
      <c r="S508" s="186">
        <v>720319</v>
      </c>
    </row>
    <row r="509" spans="2:19">
      <c r="B509" s="207">
        <v>42851</v>
      </c>
      <c r="C509" s="43">
        <v>0.33611111111111108</v>
      </c>
      <c r="D509" s="50">
        <v>14.77</v>
      </c>
      <c r="E509" s="50">
        <v>20.5</v>
      </c>
      <c r="F509" s="50">
        <v>12.67</v>
      </c>
      <c r="M509" s="207">
        <v>41636</v>
      </c>
      <c r="N509" s="43">
        <v>0.32847222222222222</v>
      </c>
      <c r="O509" s="50">
        <v>33.01</v>
      </c>
      <c r="P509" s="50">
        <v>31.93</v>
      </c>
      <c r="Q509" s="50">
        <v>39.14</v>
      </c>
      <c r="R509" s="49">
        <v>527944</v>
      </c>
      <c r="S509" s="186">
        <v>720266</v>
      </c>
    </row>
    <row r="510" spans="2:19">
      <c r="B510" s="207">
        <v>42852</v>
      </c>
      <c r="C510" s="43">
        <v>0.3298611111111111</v>
      </c>
      <c r="D510" s="50">
        <v>14.68</v>
      </c>
      <c r="E510" s="50">
        <v>20.5</v>
      </c>
      <c r="F510" s="50">
        <v>10.98</v>
      </c>
      <c r="M510" s="207">
        <v>41638</v>
      </c>
      <c r="N510" s="43">
        <v>0.33680555555555558</v>
      </c>
      <c r="O510" s="50">
        <v>26.17</v>
      </c>
      <c r="P510" s="50">
        <v>1.93</v>
      </c>
      <c r="Q510" s="50">
        <v>37.18</v>
      </c>
      <c r="R510" s="49">
        <v>524854</v>
      </c>
      <c r="S510" s="186">
        <v>720213</v>
      </c>
    </row>
    <row r="511" spans="2:19">
      <c r="B511" s="207">
        <v>42853</v>
      </c>
      <c r="C511" s="43">
        <v>0.35138888888888892</v>
      </c>
      <c r="D511" s="50">
        <v>14.33</v>
      </c>
      <c r="E511" s="50">
        <v>20.5</v>
      </c>
      <c r="F511" s="50">
        <v>10.130000000000001</v>
      </c>
      <c r="M511" s="207">
        <v>41639</v>
      </c>
      <c r="N511" s="43">
        <v>0.33333333333333331</v>
      </c>
      <c r="O511" s="50">
        <v>18.23</v>
      </c>
      <c r="P511" s="50">
        <v>1.93</v>
      </c>
      <c r="Q511" s="50">
        <v>34.81</v>
      </c>
      <c r="R511" s="49">
        <v>520747</v>
      </c>
      <c r="S511" s="186">
        <v>720213</v>
      </c>
    </row>
    <row r="512" spans="2:19">
      <c r="B512" s="207">
        <v>42854</v>
      </c>
      <c r="C512" s="43">
        <v>0.32222222222222224</v>
      </c>
      <c r="D512" s="50">
        <v>13.93</v>
      </c>
      <c r="E512" s="50">
        <v>20.5</v>
      </c>
      <c r="F512" s="50">
        <v>8.43</v>
      </c>
    </row>
    <row r="513" spans="2:19">
      <c r="M513" s="207">
        <v>41641</v>
      </c>
      <c r="N513" s="43">
        <v>0.33333333333333331</v>
      </c>
      <c r="O513" s="50">
        <v>2.5499999999999998</v>
      </c>
      <c r="P513" s="50">
        <v>1.86</v>
      </c>
      <c r="Q513" s="50">
        <v>32.85</v>
      </c>
      <c r="R513" s="49">
        <v>514180</v>
      </c>
      <c r="S513" s="186">
        <v>720069</v>
      </c>
    </row>
    <row r="514" spans="2:19">
      <c r="B514" s="207">
        <v>42857</v>
      </c>
      <c r="C514" s="43">
        <v>0.34583333333333338</v>
      </c>
      <c r="D514" s="50">
        <v>13.93</v>
      </c>
      <c r="E514" s="50">
        <v>20.5</v>
      </c>
      <c r="F514" s="50">
        <v>8.3800000000000008</v>
      </c>
      <c r="M514" s="207">
        <v>41642</v>
      </c>
      <c r="N514" s="43">
        <v>0.3298611111111111</v>
      </c>
      <c r="O514" s="50">
        <v>30.8</v>
      </c>
      <c r="P514" s="50">
        <v>66.2</v>
      </c>
      <c r="Q514" s="50">
        <v>30.1</v>
      </c>
      <c r="R514" s="49">
        <v>511473</v>
      </c>
      <c r="S514" s="186">
        <v>720069</v>
      </c>
    </row>
    <row r="515" spans="2:19">
      <c r="B515" s="207">
        <v>42858</v>
      </c>
      <c r="C515" s="43">
        <v>0.33680555555555558</v>
      </c>
      <c r="D515" s="50">
        <v>13.21</v>
      </c>
      <c r="E515" s="50">
        <v>20.5</v>
      </c>
      <c r="F515" s="50">
        <v>7.84</v>
      </c>
      <c r="M515" s="207">
        <v>41643</v>
      </c>
      <c r="N515" s="43">
        <v>0.32430555555555557</v>
      </c>
      <c r="O515" s="50">
        <v>29.1</v>
      </c>
      <c r="P515" s="50">
        <v>66.2</v>
      </c>
      <c r="Q515" s="50">
        <v>27.29</v>
      </c>
      <c r="R515" s="49">
        <v>509890</v>
      </c>
      <c r="S515" s="186">
        <v>719493</v>
      </c>
    </row>
    <row r="516" spans="2:19">
      <c r="B516" s="207">
        <v>42859</v>
      </c>
      <c r="C516" s="43">
        <v>0.34097222222222223</v>
      </c>
      <c r="D516" s="50">
        <v>13.12</v>
      </c>
      <c r="E516" s="50">
        <v>20.5</v>
      </c>
      <c r="F516" s="50">
        <v>7.46</v>
      </c>
      <c r="M516" s="207">
        <v>41646</v>
      </c>
      <c r="N516" s="43">
        <v>0.32500000000000001</v>
      </c>
      <c r="O516" s="50">
        <v>25.17</v>
      </c>
      <c r="P516" s="50">
        <v>66.2</v>
      </c>
      <c r="Q516" s="50">
        <v>26.19</v>
      </c>
      <c r="R516" s="49">
        <v>508344</v>
      </c>
      <c r="S516" s="186">
        <v>719493</v>
      </c>
    </row>
    <row r="517" spans="2:19">
      <c r="B517" s="207">
        <v>42861</v>
      </c>
      <c r="C517" s="43">
        <v>0.32291666666666669</v>
      </c>
      <c r="D517" s="50">
        <v>10.59</v>
      </c>
      <c r="E517" s="50">
        <v>20.5</v>
      </c>
      <c r="F517" s="50">
        <v>6.71</v>
      </c>
      <c r="M517" s="207">
        <v>41647</v>
      </c>
      <c r="N517" s="43">
        <v>0.33194444444444443</v>
      </c>
      <c r="O517" s="50">
        <v>19.38</v>
      </c>
      <c r="P517" s="50">
        <v>66.2</v>
      </c>
      <c r="Q517" s="50">
        <v>25.31</v>
      </c>
      <c r="R517" s="49">
        <v>504323</v>
      </c>
      <c r="S517" s="186">
        <v>719397</v>
      </c>
    </row>
    <row r="518" spans="2:19">
      <c r="B518" s="207">
        <v>42870</v>
      </c>
      <c r="C518" s="43">
        <v>0.34791666666666665</v>
      </c>
      <c r="D518" s="50">
        <v>9.48</v>
      </c>
      <c r="E518" s="50">
        <v>20.5</v>
      </c>
      <c r="F518" s="50">
        <v>3.2</v>
      </c>
      <c r="M518" s="207">
        <v>41283</v>
      </c>
      <c r="N518" s="43">
        <v>0.35138888888888892</v>
      </c>
      <c r="O518" s="50">
        <v>17.829999999999998</v>
      </c>
      <c r="P518" s="50">
        <v>66.16</v>
      </c>
      <c r="Q518" s="50">
        <v>24.38</v>
      </c>
      <c r="R518" s="49">
        <v>495148</v>
      </c>
      <c r="S518" s="186">
        <v>719142</v>
      </c>
    </row>
    <row r="519" spans="2:19">
      <c r="B519" s="207">
        <v>42871</v>
      </c>
      <c r="C519" s="43">
        <v>0.33402777777777781</v>
      </c>
      <c r="D519" s="50">
        <v>9.42</v>
      </c>
      <c r="E519" s="50">
        <v>20.5</v>
      </c>
      <c r="F519" s="50">
        <v>3.08</v>
      </c>
      <c r="M519" s="207">
        <v>41649</v>
      </c>
      <c r="N519" s="43">
        <v>0.33055555555555555</v>
      </c>
      <c r="O519" s="50">
        <v>15.15</v>
      </c>
      <c r="P519" s="50">
        <v>66.16</v>
      </c>
      <c r="Q519" s="50">
        <v>20.23</v>
      </c>
      <c r="R519" s="49">
        <v>493065</v>
      </c>
      <c r="S519" s="186">
        <v>719040</v>
      </c>
    </row>
    <row r="520" spans="2:19">
      <c r="B520" s="207">
        <v>42872</v>
      </c>
      <c r="C520" s="43">
        <v>0.4291666666666667</v>
      </c>
      <c r="D520" s="50">
        <v>9.32</v>
      </c>
      <c r="E520" s="50">
        <v>10.5</v>
      </c>
      <c r="F520" s="50">
        <v>12.76</v>
      </c>
      <c r="M520" s="207">
        <v>41650</v>
      </c>
      <c r="N520" s="43">
        <v>0.31666666666666665</v>
      </c>
      <c r="O520" s="50">
        <v>24.14</v>
      </c>
      <c r="P520" s="50">
        <v>46.16</v>
      </c>
      <c r="Q520" s="50">
        <v>24.44</v>
      </c>
      <c r="R520" s="49">
        <v>487529</v>
      </c>
      <c r="S520" s="186">
        <v>718428</v>
      </c>
    </row>
    <row r="521" spans="2:19">
      <c r="B521" s="207">
        <v>42873</v>
      </c>
      <c r="C521" s="43">
        <v>0.33194444444444443</v>
      </c>
      <c r="D521" s="50">
        <v>9.32</v>
      </c>
      <c r="E521" s="50">
        <v>10.5</v>
      </c>
      <c r="F521" s="50">
        <v>11.99</v>
      </c>
      <c r="M521" s="207">
        <v>41652</v>
      </c>
      <c r="N521" s="43">
        <v>0.48402777777777778</v>
      </c>
      <c r="O521" s="50">
        <v>20.34</v>
      </c>
      <c r="P521" s="50">
        <v>46.16</v>
      </c>
      <c r="Q521" s="50">
        <v>19.350000000000001</v>
      </c>
      <c r="R521" s="49">
        <v>483288</v>
      </c>
      <c r="S521" s="186">
        <v>717306</v>
      </c>
    </row>
    <row r="522" spans="2:19">
      <c r="B522" s="207">
        <v>42874</v>
      </c>
      <c r="C522" s="43">
        <v>0.38263888888888892</v>
      </c>
      <c r="D522" s="50">
        <v>9.2899999999999991</v>
      </c>
      <c r="E522" s="50">
        <v>10.5</v>
      </c>
      <c r="F522" s="50">
        <v>11.94</v>
      </c>
      <c r="M522" s="207">
        <v>41653</v>
      </c>
      <c r="N522" s="43">
        <v>0.34861111111111115</v>
      </c>
      <c r="O522" s="50">
        <v>18.18</v>
      </c>
      <c r="P522" s="50">
        <v>46.16</v>
      </c>
      <c r="Q522" s="50">
        <v>18.670000000000002</v>
      </c>
      <c r="R522" s="49">
        <v>480563</v>
      </c>
      <c r="S522" s="186">
        <v>716337</v>
      </c>
    </row>
    <row r="523" spans="2:19">
      <c r="B523" s="207">
        <v>42875</v>
      </c>
      <c r="C523" s="43">
        <v>0.3263888888888889</v>
      </c>
      <c r="D523" s="50">
        <v>8.85</v>
      </c>
      <c r="E523" s="50">
        <v>10.5</v>
      </c>
      <c r="F523" s="50">
        <v>11.94</v>
      </c>
      <c r="M523" s="207">
        <v>41654</v>
      </c>
      <c r="N523" s="43">
        <v>0.32708333333333334</v>
      </c>
      <c r="O523" s="50">
        <v>15.01</v>
      </c>
      <c r="P523" s="50">
        <v>46.14</v>
      </c>
      <c r="Q523" s="50">
        <v>15.74</v>
      </c>
      <c r="R523" s="49">
        <v>479310</v>
      </c>
      <c r="S523" s="186">
        <v>716235</v>
      </c>
    </row>
    <row r="524" spans="2:19">
      <c r="B524" s="207">
        <v>42877</v>
      </c>
      <c r="C524" s="43">
        <v>0.34513888888888888</v>
      </c>
      <c r="D524" s="50">
        <v>8.85</v>
      </c>
      <c r="E524" s="50">
        <v>10.5</v>
      </c>
      <c r="F524" s="50">
        <v>9.99</v>
      </c>
      <c r="M524" s="207">
        <v>41655</v>
      </c>
      <c r="N524" s="43">
        <v>0.32500000000000001</v>
      </c>
      <c r="O524" s="50">
        <v>12.91</v>
      </c>
      <c r="P524" s="50">
        <v>46.14</v>
      </c>
      <c r="Q524" s="50">
        <v>15.36</v>
      </c>
      <c r="R524" s="49">
        <v>475328</v>
      </c>
      <c r="S524" s="186">
        <v>715878</v>
      </c>
    </row>
    <row r="525" spans="2:19">
      <c r="B525" s="207">
        <v>42878</v>
      </c>
      <c r="C525" s="43">
        <v>0.36805555555555558</v>
      </c>
      <c r="D525" s="50">
        <v>8.7799999999999994</v>
      </c>
      <c r="E525" s="50">
        <v>10.5</v>
      </c>
      <c r="F525" s="50">
        <v>8.59</v>
      </c>
      <c r="M525" s="207">
        <v>41656</v>
      </c>
      <c r="N525" s="43">
        <v>0.33055555555555555</v>
      </c>
      <c r="O525" s="50">
        <v>11.33</v>
      </c>
      <c r="P525" s="50">
        <v>46.14</v>
      </c>
      <c r="Q525" s="50">
        <v>14.34</v>
      </c>
      <c r="R525" s="49">
        <v>469946</v>
      </c>
      <c r="S525" s="186">
        <v>715623</v>
      </c>
    </row>
    <row r="526" spans="2:19">
      <c r="B526" s="207">
        <v>42879</v>
      </c>
      <c r="C526" s="43">
        <v>0.34027777777777773</v>
      </c>
      <c r="D526" s="50">
        <v>8.75</v>
      </c>
      <c r="E526" s="50">
        <v>10.5</v>
      </c>
      <c r="F526" s="50">
        <v>8.49</v>
      </c>
      <c r="M526" s="207">
        <v>41657</v>
      </c>
      <c r="N526" s="43">
        <v>0.33055555555555555</v>
      </c>
      <c r="O526" s="50">
        <v>19.850000000000001</v>
      </c>
      <c r="P526" s="50">
        <v>26.14</v>
      </c>
      <c r="Q526" s="50">
        <v>22.77</v>
      </c>
      <c r="R526" s="49">
        <v>467163</v>
      </c>
      <c r="S526" s="186">
        <v>715368</v>
      </c>
    </row>
    <row r="527" spans="2:19">
      <c r="B527" s="207">
        <v>42880</v>
      </c>
      <c r="C527" s="43">
        <v>0.30416666666666664</v>
      </c>
      <c r="D527" s="50">
        <v>8.49</v>
      </c>
      <c r="E527" s="50">
        <v>10.5</v>
      </c>
      <c r="F527" s="50">
        <v>8.74</v>
      </c>
      <c r="M527" s="207">
        <v>41659</v>
      </c>
      <c r="N527" s="43">
        <v>0.33819444444444446</v>
      </c>
      <c r="O527" s="50">
        <v>15.4</v>
      </c>
      <c r="P527" s="50">
        <v>26.14</v>
      </c>
      <c r="Q527" s="50">
        <v>18.510000000000002</v>
      </c>
      <c r="R527" s="49">
        <v>461580</v>
      </c>
      <c r="S527" s="186">
        <v>715215</v>
      </c>
    </row>
    <row r="528" spans="2:19">
      <c r="B528" s="207">
        <v>42881</v>
      </c>
      <c r="C528" s="43">
        <v>0.3263888888888889</v>
      </c>
      <c r="D528" s="50">
        <v>8.74</v>
      </c>
      <c r="E528" s="50">
        <v>10.5</v>
      </c>
      <c r="F528" s="50">
        <v>8.2899999999999991</v>
      </c>
      <c r="M528" s="207">
        <v>41660</v>
      </c>
      <c r="N528" s="43">
        <v>0.3347222222222222</v>
      </c>
      <c r="O528" s="50">
        <v>24.81</v>
      </c>
      <c r="P528" s="50">
        <v>6.13</v>
      </c>
      <c r="Q528" s="50">
        <v>15.14</v>
      </c>
      <c r="R528" s="49">
        <v>461039</v>
      </c>
      <c r="S528" s="186">
        <v>711594</v>
      </c>
    </row>
    <row r="529" spans="2:19">
      <c r="B529" s="207">
        <v>42882</v>
      </c>
      <c r="C529" s="43">
        <v>0.3263888888888889</v>
      </c>
      <c r="D529" s="50">
        <v>8.74</v>
      </c>
      <c r="E529" s="50">
        <v>10.5</v>
      </c>
      <c r="F529" s="50">
        <v>8.2899999999999991</v>
      </c>
      <c r="M529" s="207">
        <v>41661</v>
      </c>
      <c r="N529" s="43">
        <v>0.33611111111111108</v>
      </c>
      <c r="O529" s="50">
        <v>20.21</v>
      </c>
      <c r="P529" s="50">
        <v>6.13</v>
      </c>
      <c r="Q529" s="50">
        <v>13.47</v>
      </c>
      <c r="R529" s="49">
        <v>458242</v>
      </c>
      <c r="S529" s="186">
        <v>701190</v>
      </c>
    </row>
    <row r="530" spans="2:19">
      <c r="B530" s="207">
        <v>42885</v>
      </c>
      <c r="C530" s="43">
        <v>0.35138888888888892</v>
      </c>
      <c r="D530" s="50">
        <v>8.7100000000000009</v>
      </c>
      <c r="E530" s="50">
        <v>10.5</v>
      </c>
      <c r="F530" s="50">
        <v>7.49</v>
      </c>
      <c r="M530" s="207">
        <v>41662</v>
      </c>
      <c r="N530" s="43">
        <v>0.34097222222222223</v>
      </c>
      <c r="O530" s="50">
        <v>34</v>
      </c>
      <c r="P530" s="50">
        <v>60.47</v>
      </c>
      <c r="Q530" s="50">
        <v>28.68</v>
      </c>
      <c r="R530" s="49">
        <v>455934</v>
      </c>
      <c r="S530" s="186">
        <v>698691</v>
      </c>
    </row>
    <row r="531" spans="2:19">
      <c r="B531" s="207">
        <v>42886</v>
      </c>
      <c r="C531" s="43">
        <v>0.35833333333333334</v>
      </c>
      <c r="D531" s="50">
        <v>10</v>
      </c>
      <c r="E531" s="50">
        <v>100.5</v>
      </c>
      <c r="F531" s="50">
        <v>7.49</v>
      </c>
      <c r="G531" s="42" t="s">
        <v>628</v>
      </c>
      <c r="H531" s="42" t="s">
        <v>693</v>
      </c>
      <c r="M531" s="207">
        <v>41663</v>
      </c>
      <c r="N531" s="43">
        <v>0.3354166666666667</v>
      </c>
      <c r="O531" s="50">
        <v>32.26</v>
      </c>
      <c r="P531" s="50">
        <v>60.47</v>
      </c>
      <c r="Q531" s="50">
        <v>27.85</v>
      </c>
      <c r="R531" s="49">
        <v>451229</v>
      </c>
      <c r="S531" s="186">
        <v>698589</v>
      </c>
    </row>
    <row r="532" spans="2:19">
      <c r="M532" s="207">
        <v>41664</v>
      </c>
      <c r="N532" s="43">
        <v>0.31944444444444448</v>
      </c>
      <c r="O532" s="50">
        <v>22.17</v>
      </c>
      <c r="P532" s="50">
        <v>60.44</v>
      </c>
      <c r="Q532" s="50">
        <v>23.05</v>
      </c>
      <c r="R532" s="49">
        <v>449793</v>
      </c>
      <c r="S532" s="186">
        <v>687777</v>
      </c>
    </row>
    <row r="533" spans="2:19">
      <c r="B533" s="207">
        <v>42887</v>
      </c>
      <c r="C533" s="43">
        <v>0.33194444444444443</v>
      </c>
      <c r="D533" s="50">
        <v>9.9600000000000009</v>
      </c>
      <c r="E533" s="50">
        <v>100.5</v>
      </c>
      <c r="F533" s="50">
        <v>6.64</v>
      </c>
      <c r="M533" s="207">
        <v>41666</v>
      </c>
      <c r="N533" s="43">
        <v>0.34236111111111112</v>
      </c>
      <c r="O533" s="50">
        <v>16.55</v>
      </c>
      <c r="P533" s="50">
        <v>60.44</v>
      </c>
      <c r="Q533" s="50">
        <v>19.600000000000001</v>
      </c>
      <c r="R533" s="49">
        <v>445719</v>
      </c>
      <c r="S533" s="186">
        <v>687216</v>
      </c>
    </row>
    <row r="534" spans="2:19">
      <c r="B534" s="207">
        <v>42888</v>
      </c>
      <c r="C534" s="43">
        <v>0.4055555555555555</v>
      </c>
      <c r="D534" s="50">
        <v>12.37</v>
      </c>
      <c r="E534" s="50">
        <v>90.5</v>
      </c>
      <c r="F534" s="50">
        <v>5.89</v>
      </c>
      <c r="M534" s="207">
        <v>41667</v>
      </c>
      <c r="N534" s="43">
        <v>0.3263888888888889</v>
      </c>
      <c r="O534" s="50">
        <v>33.75</v>
      </c>
      <c r="P534" s="50">
        <v>40.44</v>
      </c>
      <c r="Q534" s="50">
        <v>17.989999999999998</v>
      </c>
      <c r="R534" s="49">
        <v>440692</v>
      </c>
      <c r="S534" s="186">
        <v>687012</v>
      </c>
    </row>
    <row r="535" spans="2:19">
      <c r="B535" s="207">
        <v>42889</v>
      </c>
      <c r="C535" s="43">
        <v>0.32777777777777778</v>
      </c>
      <c r="D535" s="50">
        <v>11.87</v>
      </c>
      <c r="E535" s="50">
        <v>90.5</v>
      </c>
      <c r="F535" s="50">
        <v>5.0599999999999996</v>
      </c>
      <c r="M535" s="207">
        <v>41668</v>
      </c>
      <c r="N535" s="43">
        <v>0.31944444444444448</v>
      </c>
      <c r="O535" s="50">
        <v>29.45</v>
      </c>
      <c r="P535" s="50">
        <v>40.44</v>
      </c>
      <c r="Q535" s="50">
        <v>14.54</v>
      </c>
      <c r="R535" s="49">
        <v>440392</v>
      </c>
      <c r="S535" s="186">
        <v>686706</v>
      </c>
    </row>
    <row r="536" spans="2:19">
      <c r="B536" s="207">
        <v>42891</v>
      </c>
      <c r="C536" s="43">
        <v>0.44305555555555554</v>
      </c>
      <c r="D536" s="50">
        <v>14.96</v>
      </c>
      <c r="E536" s="50">
        <v>80.5</v>
      </c>
      <c r="F536" s="50">
        <v>5.01</v>
      </c>
      <c r="M536" s="207">
        <v>41669</v>
      </c>
      <c r="N536" s="43">
        <v>0.32083333333333336</v>
      </c>
      <c r="O536" s="50">
        <v>27.95</v>
      </c>
      <c r="P536" s="50">
        <v>20.440000000000001</v>
      </c>
      <c r="Q536" s="50">
        <v>32.159999999999997</v>
      </c>
      <c r="R536" s="49">
        <v>435701</v>
      </c>
      <c r="S536" s="186">
        <v>686655</v>
      </c>
    </row>
    <row r="537" spans="2:19">
      <c r="B537" s="207">
        <v>42892</v>
      </c>
      <c r="C537" s="43">
        <v>0.33124999999999999</v>
      </c>
      <c r="D537" s="50">
        <v>14.34</v>
      </c>
      <c r="E537" s="50">
        <v>70.5</v>
      </c>
      <c r="F537" s="50">
        <v>13.57</v>
      </c>
      <c r="M537" s="207">
        <v>41670</v>
      </c>
      <c r="N537" s="43">
        <v>0.32083333333333336</v>
      </c>
      <c r="O537" s="50">
        <v>22.01</v>
      </c>
      <c r="P537" s="50">
        <v>20.440000000000001</v>
      </c>
      <c r="Q537" s="50">
        <v>28.87</v>
      </c>
      <c r="R537" s="49">
        <v>434428</v>
      </c>
      <c r="S537" s="186">
        <v>686349</v>
      </c>
    </row>
    <row r="538" spans="2:19">
      <c r="B538" s="207">
        <v>42893</v>
      </c>
      <c r="C538" s="43">
        <v>0.33680555555555558</v>
      </c>
      <c r="D538" s="50">
        <v>13.65</v>
      </c>
      <c r="E538" s="50">
        <v>70.5</v>
      </c>
      <c r="F538" s="50">
        <v>13.25</v>
      </c>
    </row>
    <row r="539" spans="2:19">
      <c r="B539" s="207">
        <v>42894</v>
      </c>
      <c r="C539" s="43">
        <v>0.3527777777777778</v>
      </c>
      <c r="D539" s="50">
        <v>13.17</v>
      </c>
      <c r="E539" s="50">
        <v>70.5</v>
      </c>
      <c r="F539" s="50">
        <v>12.47</v>
      </c>
      <c r="M539" s="207">
        <v>41671</v>
      </c>
      <c r="N539" s="43">
        <v>0.32291666666666669</v>
      </c>
      <c r="O539" s="50">
        <v>17.850000000000001</v>
      </c>
      <c r="P539" s="50">
        <v>20.440000000000001</v>
      </c>
      <c r="Q539" s="50">
        <v>23.98</v>
      </c>
      <c r="R539" s="49">
        <v>430831</v>
      </c>
      <c r="S539" s="186">
        <v>686145</v>
      </c>
    </row>
    <row r="540" spans="2:19">
      <c r="B540" s="207">
        <v>42895</v>
      </c>
      <c r="C540" s="43">
        <v>0.38819444444444445</v>
      </c>
      <c r="D540" s="50">
        <v>11.81</v>
      </c>
      <c r="E540" s="50">
        <v>70.5</v>
      </c>
      <c r="F540" s="50">
        <v>11.52</v>
      </c>
      <c r="M540" s="207">
        <v>41673</v>
      </c>
      <c r="N540" s="43">
        <v>0.32361111111111113</v>
      </c>
      <c r="O540" s="50">
        <v>12.05</v>
      </c>
      <c r="P540" s="50">
        <v>20.36</v>
      </c>
      <c r="Q540" s="50">
        <v>14.74</v>
      </c>
      <c r="R540" s="49">
        <v>428479</v>
      </c>
      <c r="S540" s="186">
        <v>686043</v>
      </c>
    </row>
    <row r="541" spans="2:19">
      <c r="B541" s="207">
        <v>42896</v>
      </c>
      <c r="C541" s="43">
        <v>0.45277777777777778</v>
      </c>
      <c r="D541" s="50">
        <v>11.21</v>
      </c>
      <c r="E541" s="50">
        <v>70.5</v>
      </c>
      <c r="F541" s="50">
        <v>10.51</v>
      </c>
      <c r="M541" s="207">
        <v>41674</v>
      </c>
      <c r="N541" s="43">
        <v>0.33263888888888887</v>
      </c>
      <c r="O541" s="50">
        <v>4.67</v>
      </c>
      <c r="P541" s="50">
        <v>20.02</v>
      </c>
      <c r="Q541" s="50">
        <v>12.7</v>
      </c>
      <c r="R541" s="49">
        <v>425352</v>
      </c>
      <c r="S541" s="186">
        <v>686043</v>
      </c>
    </row>
    <row r="542" spans="2:19">
      <c r="B542" s="207">
        <v>42898</v>
      </c>
      <c r="C542" s="43">
        <v>0.34791666666666665</v>
      </c>
      <c r="D542" s="50">
        <v>10.71</v>
      </c>
      <c r="E542" s="50">
        <v>70.5</v>
      </c>
      <c r="F542" s="50">
        <v>10.16</v>
      </c>
      <c r="M542" s="207">
        <v>41675</v>
      </c>
      <c r="N542" s="43">
        <v>0.32916666666666666</v>
      </c>
      <c r="O542" s="50">
        <v>27.74</v>
      </c>
      <c r="P542" s="50">
        <v>14.43</v>
      </c>
      <c r="Q542" s="50">
        <v>30.87</v>
      </c>
      <c r="R542" s="49">
        <v>422998</v>
      </c>
      <c r="S542" s="186">
        <v>686043</v>
      </c>
    </row>
    <row r="543" spans="2:19">
      <c r="B543" s="207">
        <v>42899</v>
      </c>
      <c r="C543" s="43">
        <v>0.33819444444444446</v>
      </c>
      <c r="D543" s="50">
        <v>10</v>
      </c>
      <c r="E543" s="50">
        <v>60.5</v>
      </c>
      <c r="F543" s="50">
        <v>9.34</v>
      </c>
      <c r="M543" s="207">
        <v>41676</v>
      </c>
      <c r="N543" s="43">
        <v>0.31805555555555554</v>
      </c>
      <c r="O543" s="50">
        <v>21.34</v>
      </c>
      <c r="P543" s="50">
        <v>14.12</v>
      </c>
      <c r="Q543" s="50">
        <v>26.29</v>
      </c>
      <c r="R543" s="49">
        <v>422140</v>
      </c>
      <c r="S543" s="186">
        <v>685788</v>
      </c>
    </row>
    <row r="544" spans="2:19">
      <c r="B544" s="207">
        <v>42900</v>
      </c>
      <c r="C544" s="43">
        <v>0.33749999999999997</v>
      </c>
      <c r="D544" s="50">
        <v>7.29</v>
      </c>
      <c r="E544" s="50">
        <v>60.5</v>
      </c>
      <c r="F544" s="50">
        <v>8.6</v>
      </c>
      <c r="M544" s="207">
        <v>41677</v>
      </c>
      <c r="N544" s="43">
        <v>0.35069444444444442</v>
      </c>
      <c r="O544" s="50">
        <v>39.22</v>
      </c>
      <c r="P544" s="50">
        <v>78.36</v>
      </c>
      <c r="Q544" s="50">
        <v>19.350000000000001</v>
      </c>
      <c r="R544" s="49">
        <v>421659</v>
      </c>
      <c r="S544" s="186">
        <v>685686</v>
      </c>
    </row>
    <row r="545" spans="2:19">
      <c r="B545" s="207">
        <v>42901</v>
      </c>
      <c r="C545" s="43">
        <v>0.32777777777777778</v>
      </c>
      <c r="D545" s="50">
        <v>6.68</v>
      </c>
      <c r="E545" s="50">
        <v>60.5</v>
      </c>
      <c r="F545" s="50">
        <v>8.32</v>
      </c>
      <c r="M545" s="207">
        <v>41678</v>
      </c>
      <c r="N545" s="43">
        <v>0.32291666666666669</v>
      </c>
      <c r="O545" s="50">
        <v>30.98</v>
      </c>
      <c r="P545" s="50">
        <v>48.32</v>
      </c>
      <c r="Q545" s="50">
        <v>37.799999999999997</v>
      </c>
      <c r="R545" s="49">
        <v>418773</v>
      </c>
      <c r="S545" s="186">
        <v>685584</v>
      </c>
    </row>
    <row r="546" spans="2:19">
      <c r="B546" s="207">
        <v>42902</v>
      </c>
      <c r="C546" s="43">
        <v>0.33749999999999997</v>
      </c>
      <c r="D546" s="50">
        <v>6.68</v>
      </c>
      <c r="E546" s="50">
        <v>60.5</v>
      </c>
      <c r="F546" s="50">
        <v>8.2100000000000009</v>
      </c>
      <c r="M546" s="207">
        <v>41680</v>
      </c>
      <c r="N546" s="43">
        <v>0.33263888888888887</v>
      </c>
      <c r="O546" s="50">
        <v>19.29</v>
      </c>
      <c r="P546" s="50">
        <v>48</v>
      </c>
      <c r="Q546" s="50">
        <v>30.76</v>
      </c>
      <c r="R546" s="49">
        <v>416984</v>
      </c>
      <c r="S546" s="186">
        <v>685584</v>
      </c>
    </row>
    <row r="547" spans="2:19">
      <c r="B547" s="207">
        <v>42903</v>
      </c>
      <c r="C547" s="43">
        <v>0.36041666666666666</v>
      </c>
      <c r="D547" s="50">
        <v>6.55</v>
      </c>
      <c r="E547" s="50">
        <v>60.5</v>
      </c>
      <c r="F547" s="50">
        <v>6.98</v>
      </c>
      <c r="M547" s="207">
        <v>41681</v>
      </c>
      <c r="N547" s="43">
        <v>0.33194444444444443</v>
      </c>
      <c r="O547" s="50">
        <v>40.47</v>
      </c>
      <c r="P547" s="50">
        <v>17.63</v>
      </c>
      <c r="Q547" s="50">
        <v>28.49</v>
      </c>
      <c r="R547" s="49">
        <v>415062</v>
      </c>
      <c r="S547" s="186">
        <v>685584</v>
      </c>
    </row>
    <row r="548" spans="2:19">
      <c r="B548" s="207">
        <v>42906</v>
      </c>
      <c r="C548" s="43">
        <v>0.3263888888888889</v>
      </c>
      <c r="D548" s="50">
        <v>6.55</v>
      </c>
      <c r="E548" s="50">
        <v>60.5</v>
      </c>
      <c r="F548" s="50">
        <v>5.09</v>
      </c>
      <c r="M548" s="207">
        <v>41682</v>
      </c>
      <c r="N548" s="43">
        <v>0.33680555555555558</v>
      </c>
      <c r="O548" s="50">
        <v>36.340000000000003</v>
      </c>
      <c r="P548" s="50">
        <v>17.63</v>
      </c>
      <c r="Q548" s="50">
        <v>27.88</v>
      </c>
      <c r="R548" s="49">
        <v>413450</v>
      </c>
      <c r="S548" s="186">
        <v>684972</v>
      </c>
    </row>
    <row r="549" spans="2:19">
      <c r="B549" s="207">
        <v>42907</v>
      </c>
      <c r="C549" s="43">
        <v>0.31111111111111112</v>
      </c>
      <c r="D549" s="50">
        <v>10</v>
      </c>
      <c r="E549" s="50">
        <v>50.5</v>
      </c>
      <c r="F549" s="50">
        <v>4.21</v>
      </c>
      <c r="M549" s="207">
        <v>41683</v>
      </c>
      <c r="N549" s="43">
        <v>0.33402777777777781</v>
      </c>
      <c r="O549" s="50">
        <v>32.840000000000003</v>
      </c>
      <c r="P549" s="50">
        <v>17.63</v>
      </c>
      <c r="Q549" s="50">
        <v>26.34</v>
      </c>
      <c r="R549" s="49">
        <v>409860</v>
      </c>
      <c r="S549" s="186">
        <v>684054</v>
      </c>
    </row>
    <row r="550" spans="2:19">
      <c r="B550" s="207">
        <v>42908</v>
      </c>
      <c r="C550" s="43">
        <v>0.4069444444444445</v>
      </c>
      <c r="D550" s="50">
        <v>9.68</v>
      </c>
      <c r="E550" s="50">
        <v>40.5</v>
      </c>
      <c r="F550" s="50">
        <v>13.83</v>
      </c>
      <c r="M550" s="207">
        <v>41684</v>
      </c>
      <c r="N550" s="43">
        <v>0.32222222222222224</v>
      </c>
      <c r="O550" s="50">
        <v>29.85</v>
      </c>
      <c r="P550" s="50">
        <v>17.239999999999998</v>
      </c>
      <c r="Q550" s="50">
        <v>26.22</v>
      </c>
      <c r="R550" s="49">
        <v>405399</v>
      </c>
      <c r="S550" s="186">
        <v>683748</v>
      </c>
    </row>
    <row r="551" spans="2:19">
      <c r="B551" s="207">
        <v>42910</v>
      </c>
      <c r="C551" s="43">
        <v>0.35833333333333334</v>
      </c>
      <c r="D551" s="50">
        <v>9.4600000000000009</v>
      </c>
      <c r="E551" s="50">
        <v>40.5</v>
      </c>
      <c r="F551" s="50">
        <v>12.31</v>
      </c>
      <c r="M551" s="207">
        <v>41687</v>
      </c>
      <c r="N551" s="43">
        <v>0.33333333333333331</v>
      </c>
      <c r="O551" s="50">
        <v>14.67</v>
      </c>
      <c r="P551" s="50">
        <v>158.53</v>
      </c>
      <c r="Q551" s="50">
        <v>17.059999999999999</v>
      </c>
      <c r="R551" s="49">
        <v>402841</v>
      </c>
      <c r="S551" s="186">
        <v>683595</v>
      </c>
    </row>
    <row r="552" spans="2:19">
      <c r="B552" s="207">
        <v>42913</v>
      </c>
      <c r="C552" s="43">
        <v>0.34583333333333338</v>
      </c>
      <c r="D552" s="50">
        <v>9.4600000000000009</v>
      </c>
      <c r="E552" s="50">
        <v>40.5</v>
      </c>
      <c r="F552" s="50">
        <v>11.41</v>
      </c>
      <c r="M552" s="207">
        <v>41688</v>
      </c>
      <c r="N552" s="43">
        <v>0.33611111111111108</v>
      </c>
      <c r="O552" s="50">
        <v>60.17</v>
      </c>
      <c r="P552" s="50">
        <v>530.17999999999995</v>
      </c>
      <c r="Q552" s="50">
        <v>64.430000000000007</v>
      </c>
      <c r="R552" s="49">
        <v>398439</v>
      </c>
      <c r="S552" s="186">
        <v>683544</v>
      </c>
    </row>
    <row r="553" spans="2:19">
      <c r="B553" s="207">
        <v>42914</v>
      </c>
      <c r="C553" s="43">
        <v>0.33749999999999997</v>
      </c>
      <c r="D553" s="50">
        <v>8.6</v>
      </c>
      <c r="E553" s="50">
        <v>40.5</v>
      </c>
      <c r="F553" s="50">
        <v>10.8</v>
      </c>
      <c r="M553" s="207">
        <v>41689</v>
      </c>
      <c r="N553" s="43">
        <v>0.33124999999999999</v>
      </c>
      <c r="O553" s="50">
        <v>203.06</v>
      </c>
      <c r="P553" s="50">
        <v>230.18</v>
      </c>
      <c r="Q553" s="50">
        <v>210.39</v>
      </c>
      <c r="R553" s="49">
        <v>394003</v>
      </c>
      <c r="S553" s="186">
        <v>683544</v>
      </c>
    </row>
    <row r="554" spans="2:19">
      <c r="B554" s="207">
        <v>42915</v>
      </c>
      <c r="C554" s="43">
        <v>0.3034722222222222</v>
      </c>
      <c r="D554" s="50">
        <v>8.6</v>
      </c>
      <c r="E554" s="50">
        <v>40.5</v>
      </c>
      <c r="F554" s="50">
        <v>10.35</v>
      </c>
    </row>
    <row r="555" spans="2:19">
      <c r="B555" s="207">
        <v>42916</v>
      </c>
      <c r="C555" s="43">
        <v>0.3125</v>
      </c>
      <c r="D555" s="50">
        <v>7.34</v>
      </c>
      <c r="E555" s="50">
        <v>40.5</v>
      </c>
      <c r="F555" s="50">
        <v>10.25</v>
      </c>
      <c r="M555" s="207">
        <v>41701</v>
      </c>
      <c r="N555" s="43">
        <v>0.34097222222222223</v>
      </c>
      <c r="O555" s="50">
        <v>153.86000000000001</v>
      </c>
      <c r="P555" s="50">
        <v>179.96</v>
      </c>
      <c r="Q555" s="50">
        <v>175.77</v>
      </c>
      <c r="R555" s="49">
        <v>366280</v>
      </c>
      <c r="S555" s="186">
        <v>681606</v>
      </c>
    </row>
    <row r="556" spans="2:19">
      <c r="M556" s="207">
        <v>41708</v>
      </c>
      <c r="N556" s="43">
        <v>0.3347222222222222</v>
      </c>
      <c r="O556" s="50">
        <v>131.61000000000001</v>
      </c>
      <c r="P556" s="50">
        <v>255.4</v>
      </c>
      <c r="Q556" s="50">
        <v>163.09</v>
      </c>
      <c r="R556" s="49">
        <v>346519</v>
      </c>
      <c r="S556" s="186">
        <v>677883</v>
      </c>
    </row>
    <row r="557" spans="2:19">
      <c r="B557" s="207">
        <v>42917</v>
      </c>
      <c r="C557" s="43">
        <v>0.32847222222222222</v>
      </c>
      <c r="D557" s="50">
        <v>7.34</v>
      </c>
      <c r="E557" s="50">
        <v>40.5</v>
      </c>
      <c r="F557" s="50">
        <v>10.199999999999999</v>
      </c>
      <c r="M557" s="207">
        <v>41709</v>
      </c>
      <c r="N557" s="43">
        <v>0.33194444444444443</v>
      </c>
      <c r="O557" s="50">
        <v>129.49</v>
      </c>
      <c r="P557" s="50">
        <v>255.4</v>
      </c>
      <c r="Q557" s="50">
        <v>161.16999999999999</v>
      </c>
      <c r="R557" s="49">
        <v>342577</v>
      </c>
      <c r="S557" s="186">
        <v>677832</v>
      </c>
    </row>
    <row r="558" spans="2:19">
      <c r="B558" s="207">
        <v>42920</v>
      </c>
      <c r="C558" s="43">
        <v>0.33263888888888887</v>
      </c>
      <c r="D558" s="50">
        <v>7.28</v>
      </c>
      <c r="E558" s="50">
        <v>40.5</v>
      </c>
      <c r="F558" s="50">
        <v>10</v>
      </c>
      <c r="M558" s="207">
        <v>41710</v>
      </c>
      <c r="N558" s="43">
        <v>0.33333333333333331</v>
      </c>
      <c r="O558" s="50">
        <v>126.82</v>
      </c>
      <c r="P558" s="50">
        <v>255.4</v>
      </c>
      <c r="Q558" s="50">
        <v>159.43</v>
      </c>
      <c r="R558" s="49">
        <v>339389</v>
      </c>
      <c r="S558" s="186">
        <v>677628</v>
      </c>
    </row>
    <row r="559" spans="2:19">
      <c r="B559" s="207">
        <v>42921</v>
      </c>
      <c r="C559" s="43">
        <v>0.33402777777777781</v>
      </c>
      <c r="D559" s="50">
        <v>7.11</v>
      </c>
      <c r="E559" s="50">
        <v>40.5</v>
      </c>
      <c r="F559" s="50">
        <v>9.18</v>
      </c>
      <c r="M559" s="207">
        <v>41711</v>
      </c>
      <c r="N559" s="43">
        <v>0.33888888888888885</v>
      </c>
      <c r="O559" s="50">
        <v>124.12</v>
      </c>
      <c r="P559" s="50">
        <v>255.39</v>
      </c>
      <c r="Q559" s="50">
        <v>156.91</v>
      </c>
      <c r="R559" s="49">
        <v>337912</v>
      </c>
      <c r="S559" s="186">
        <v>677526</v>
      </c>
    </row>
    <row r="560" spans="2:19">
      <c r="B560" s="207">
        <v>42922</v>
      </c>
      <c r="C560" s="43">
        <v>0.38125000000000003</v>
      </c>
      <c r="D560" s="50">
        <v>7.07</v>
      </c>
      <c r="E560" s="50">
        <v>40.5</v>
      </c>
      <c r="F560" s="50">
        <v>9.18</v>
      </c>
      <c r="M560" s="207">
        <v>41712</v>
      </c>
      <c r="N560" s="43">
        <v>0.34097222222222223</v>
      </c>
      <c r="O560" s="50">
        <v>121.41</v>
      </c>
      <c r="P560" s="50">
        <v>255.39</v>
      </c>
      <c r="Q560" s="50">
        <v>155.83000000000001</v>
      </c>
      <c r="R560" s="49">
        <v>334804</v>
      </c>
      <c r="S560" s="186">
        <v>677373</v>
      </c>
    </row>
    <row r="561" spans="2:19">
      <c r="B561" s="207">
        <v>42923</v>
      </c>
      <c r="C561" s="43">
        <v>0.3354166666666667</v>
      </c>
      <c r="D561" s="50">
        <v>7.07</v>
      </c>
      <c r="E561" s="50">
        <v>40.5</v>
      </c>
      <c r="F561" s="50">
        <v>8.2899999999999991</v>
      </c>
      <c r="M561" s="207">
        <v>41713</v>
      </c>
      <c r="N561" s="43">
        <v>0.33333333333333331</v>
      </c>
      <c r="O561" s="50">
        <v>116.5</v>
      </c>
      <c r="P561" s="50">
        <v>255.39</v>
      </c>
      <c r="Q561" s="50">
        <v>154.83000000000001</v>
      </c>
      <c r="R561" s="49">
        <v>331032</v>
      </c>
      <c r="S561" s="186">
        <v>677373</v>
      </c>
    </row>
    <row r="562" spans="2:19">
      <c r="B562" s="207">
        <v>42924</v>
      </c>
      <c r="C562" s="43">
        <v>0.34166666666666662</v>
      </c>
      <c r="D562" s="50">
        <v>7.05</v>
      </c>
      <c r="E562" s="50">
        <v>40.5</v>
      </c>
      <c r="F562" s="50">
        <v>8.06</v>
      </c>
      <c r="M562" s="207">
        <v>41715</v>
      </c>
      <c r="N562" s="43">
        <v>0.32777777777777778</v>
      </c>
      <c r="O562" s="50">
        <v>114.75</v>
      </c>
      <c r="P562" s="50">
        <v>255.39</v>
      </c>
      <c r="Q562" s="50">
        <v>153.06</v>
      </c>
      <c r="R562" s="49">
        <v>327292</v>
      </c>
      <c r="S562" s="186">
        <v>677373</v>
      </c>
    </row>
    <row r="563" spans="2:19">
      <c r="B563" s="207">
        <v>42926</v>
      </c>
      <c r="C563" s="43">
        <v>0.32847222222222222</v>
      </c>
      <c r="D563" s="50">
        <v>7.05</v>
      </c>
      <c r="E563" s="50">
        <v>40.5</v>
      </c>
      <c r="F563" s="50">
        <v>7.16</v>
      </c>
      <c r="M563" s="207">
        <v>41716</v>
      </c>
      <c r="N563" s="43">
        <v>0.30833333333333335</v>
      </c>
      <c r="O563" s="50">
        <v>113.23</v>
      </c>
      <c r="P563" s="50">
        <v>255.39</v>
      </c>
      <c r="Q563" s="50">
        <v>148.26</v>
      </c>
      <c r="R563" s="49">
        <v>326931</v>
      </c>
      <c r="S563" s="186">
        <v>677373</v>
      </c>
    </row>
    <row r="564" spans="2:19">
      <c r="B564" s="207">
        <v>42927</v>
      </c>
      <c r="C564" s="43">
        <v>0.32916666666666666</v>
      </c>
      <c r="D564" s="50">
        <v>6.96</v>
      </c>
      <c r="E564" s="50">
        <v>40.5</v>
      </c>
      <c r="F564" s="50">
        <v>5.21</v>
      </c>
      <c r="M564" s="207">
        <v>41717</v>
      </c>
      <c r="N564" s="43">
        <v>0.3444444444444445</v>
      </c>
      <c r="O564" s="50">
        <v>111.71</v>
      </c>
      <c r="P564" s="50">
        <v>255.39</v>
      </c>
      <c r="Q564" s="50">
        <v>146.07</v>
      </c>
      <c r="R564" s="49">
        <v>324830</v>
      </c>
      <c r="S564" s="186">
        <v>677373</v>
      </c>
    </row>
    <row r="565" spans="2:19">
      <c r="B565" s="207">
        <v>42928</v>
      </c>
      <c r="C565" s="43">
        <v>0.37222222222222223</v>
      </c>
      <c r="D565" s="50">
        <v>6.65</v>
      </c>
      <c r="E565" s="50">
        <v>40.5</v>
      </c>
      <c r="F565" s="50">
        <v>5.21</v>
      </c>
      <c r="M565" s="207">
        <v>41718</v>
      </c>
      <c r="N565" s="43">
        <v>0.33055555555555555</v>
      </c>
      <c r="O565" s="50">
        <v>108.44</v>
      </c>
      <c r="P565" s="50">
        <v>255.39</v>
      </c>
      <c r="Q565" s="50">
        <v>145.37</v>
      </c>
      <c r="R565" s="49">
        <v>323749</v>
      </c>
      <c r="S565" s="186">
        <v>677373</v>
      </c>
    </row>
    <row r="566" spans="2:19">
      <c r="B566" s="207">
        <v>42929</v>
      </c>
      <c r="C566" s="43">
        <v>0.32847222222222222</v>
      </c>
      <c r="D566" s="50">
        <v>6.49</v>
      </c>
      <c r="E566" s="50">
        <v>40.5</v>
      </c>
      <c r="F566" s="50">
        <v>4.32</v>
      </c>
      <c r="M566" s="207">
        <v>41719</v>
      </c>
      <c r="N566" s="43">
        <v>0.31875000000000003</v>
      </c>
      <c r="O566" s="50">
        <v>105.77</v>
      </c>
      <c r="P566" s="50">
        <v>255.19</v>
      </c>
      <c r="Q566" s="50">
        <v>139.76</v>
      </c>
      <c r="R566" s="49">
        <v>316844</v>
      </c>
      <c r="S566" s="186">
        <v>677373</v>
      </c>
    </row>
    <row r="567" spans="2:19">
      <c r="B567" s="207">
        <v>42930</v>
      </c>
      <c r="C567" s="43">
        <v>0.30486111111111108</v>
      </c>
      <c r="D567" s="50">
        <v>6.38</v>
      </c>
      <c r="E567" s="50">
        <v>40.5</v>
      </c>
      <c r="F567" s="50">
        <v>3.82</v>
      </c>
      <c r="M567" s="207">
        <v>41720</v>
      </c>
      <c r="N567" s="43">
        <v>0.3215277777777778</v>
      </c>
      <c r="O567" s="50">
        <v>103.29</v>
      </c>
      <c r="P567" s="50">
        <v>255.19</v>
      </c>
      <c r="Q567" s="50">
        <v>139.11000000000001</v>
      </c>
      <c r="R567" s="49">
        <v>313996</v>
      </c>
      <c r="S567" s="186">
        <v>677373</v>
      </c>
    </row>
    <row r="568" spans="2:19">
      <c r="B568" s="207">
        <v>42931</v>
      </c>
      <c r="C568" s="43">
        <v>0.33194444444444443</v>
      </c>
      <c r="D568" s="50">
        <v>6.37</v>
      </c>
      <c r="E568" s="50">
        <v>30.5</v>
      </c>
      <c r="F568" s="50">
        <v>12.76</v>
      </c>
      <c r="M568" s="207">
        <v>41723</v>
      </c>
      <c r="N568" s="43">
        <v>0.33263888888888887</v>
      </c>
      <c r="O568" s="50">
        <v>96.78</v>
      </c>
      <c r="P568" s="50">
        <v>255.14</v>
      </c>
      <c r="Q568" s="50">
        <v>133</v>
      </c>
      <c r="R568" s="49">
        <v>307706</v>
      </c>
      <c r="S568" s="186">
        <v>677373</v>
      </c>
    </row>
    <row r="569" spans="2:19">
      <c r="B569" s="207">
        <v>42933</v>
      </c>
      <c r="C569" s="43">
        <v>0.32777777777777778</v>
      </c>
      <c r="D569" s="50">
        <v>6.37</v>
      </c>
      <c r="E569" s="50">
        <v>30.5</v>
      </c>
      <c r="F569" s="50">
        <v>11.76</v>
      </c>
      <c r="M569" s="207">
        <v>41724</v>
      </c>
      <c r="N569" s="43">
        <v>0.32013888888888892</v>
      </c>
      <c r="O569" s="50">
        <v>93.05</v>
      </c>
      <c r="P569" s="50">
        <v>255.14</v>
      </c>
      <c r="Q569" s="50">
        <v>125.64</v>
      </c>
      <c r="R569" s="49">
        <v>300977</v>
      </c>
      <c r="S569" s="186">
        <v>677373</v>
      </c>
    </row>
    <row r="570" spans="2:19">
      <c r="B570" s="207">
        <v>42934</v>
      </c>
      <c r="C570" s="43">
        <v>0.3215277777777778</v>
      </c>
      <c r="D570" s="50">
        <v>6.29</v>
      </c>
      <c r="E570" s="50">
        <v>30.5</v>
      </c>
      <c r="F570" s="50">
        <v>11.76</v>
      </c>
      <c r="M570" s="207">
        <v>41725</v>
      </c>
      <c r="N570" s="43">
        <v>0.3298611111111111</v>
      </c>
      <c r="O570" s="50">
        <v>91.87</v>
      </c>
      <c r="P570" s="50">
        <v>255.14</v>
      </c>
      <c r="Q570" s="50">
        <v>121.71</v>
      </c>
      <c r="R570" s="49">
        <v>297487</v>
      </c>
      <c r="S570" s="186">
        <v>677373</v>
      </c>
    </row>
    <row r="571" spans="2:19">
      <c r="B571" s="207">
        <v>42935</v>
      </c>
      <c r="C571" s="43">
        <v>0.31527777777777777</v>
      </c>
      <c r="D571" s="50">
        <v>6.19</v>
      </c>
      <c r="E571" s="50">
        <v>30.5</v>
      </c>
      <c r="F571" s="50">
        <v>11.46</v>
      </c>
      <c r="M571" s="207">
        <v>41726</v>
      </c>
      <c r="N571" s="43">
        <v>0.3215277777777778</v>
      </c>
      <c r="O571" s="50">
        <v>87.01</v>
      </c>
      <c r="P571" s="50">
        <v>255.14</v>
      </c>
      <c r="Q571" s="50">
        <v>120.5</v>
      </c>
      <c r="R571" s="49">
        <v>293154</v>
      </c>
      <c r="S571" s="186">
        <v>677373</v>
      </c>
    </row>
    <row r="572" spans="2:19">
      <c r="B572" s="207">
        <v>42937</v>
      </c>
      <c r="C572" s="43">
        <v>0.31527777777777777</v>
      </c>
      <c r="D572" s="50">
        <v>6.19</v>
      </c>
      <c r="E572" s="50">
        <v>30.5</v>
      </c>
      <c r="F572" s="50">
        <v>10.61</v>
      </c>
      <c r="M572" s="207">
        <v>41727</v>
      </c>
      <c r="N572" s="43">
        <v>0.33124999999999999</v>
      </c>
      <c r="O572" s="50">
        <v>81.98</v>
      </c>
      <c r="P572" s="50">
        <v>255.14</v>
      </c>
      <c r="Q572" s="50">
        <v>118.17</v>
      </c>
      <c r="R572" s="49">
        <v>291349</v>
      </c>
      <c r="S572" s="186">
        <v>677373</v>
      </c>
    </row>
    <row r="573" spans="2:19">
      <c r="B573" s="207">
        <v>42938</v>
      </c>
      <c r="C573" s="43">
        <v>0.33958333333333335</v>
      </c>
      <c r="D573" s="50">
        <v>6.16</v>
      </c>
      <c r="E573" s="50">
        <v>30.5</v>
      </c>
      <c r="F573" s="50">
        <v>10.02</v>
      </c>
      <c r="M573" s="207">
        <v>41729</v>
      </c>
      <c r="N573" s="43">
        <v>0.33055555555555555</v>
      </c>
      <c r="O573" s="50">
        <v>78.5</v>
      </c>
      <c r="P573" s="50">
        <v>255.14</v>
      </c>
      <c r="Q573" s="50">
        <v>115.84</v>
      </c>
      <c r="R573" s="49">
        <v>284067</v>
      </c>
      <c r="S573" s="186">
        <v>677373</v>
      </c>
    </row>
    <row r="574" spans="2:19">
      <c r="B574" s="207">
        <v>42940</v>
      </c>
      <c r="C574" s="43">
        <v>0.3298611111111111</v>
      </c>
      <c r="D574" s="50">
        <v>6.09</v>
      </c>
      <c r="E574" s="50">
        <v>30.5</v>
      </c>
      <c r="F574" s="50">
        <v>10.02</v>
      </c>
    </row>
    <row r="575" spans="2:19">
      <c r="B575" s="207">
        <v>42941</v>
      </c>
      <c r="C575" s="43">
        <v>0.30972222222222223</v>
      </c>
      <c r="D575" s="50">
        <v>5.61</v>
      </c>
      <c r="E575" s="50">
        <v>30.5</v>
      </c>
      <c r="F575" s="50">
        <v>8.61</v>
      </c>
      <c r="M575" s="207">
        <v>41730</v>
      </c>
      <c r="N575" s="43">
        <v>0.32291666666666669</v>
      </c>
      <c r="O575" s="50">
        <v>71.87</v>
      </c>
      <c r="P575" s="50">
        <v>255.14</v>
      </c>
      <c r="Q575" s="50">
        <v>114.42</v>
      </c>
      <c r="R575" s="49">
        <v>281507</v>
      </c>
      <c r="S575" s="186">
        <v>677373</v>
      </c>
    </row>
    <row r="576" spans="2:19">
      <c r="B576" s="207">
        <v>42942</v>
      </c>
      <c r="C576" s="43">
        <v>0.3034722222222222</v>
      </c>
      <c r="D576" s="50">
        <v>5.52</v>
      </c>
      <c r="E576" s="50">
        <v>30.5</v>
      </c>
      <c r="F576" s="50">
        <v>7.6</v>
      </c>
      <c r="M576" s="207">
        <v>41731</v>
      </c>
      <c r="N576" s="43">
        <v>0.32291666666666669</v>
      </c>
      <c r="O576" s="50">
        <v>69.03</v>
      </c>
      <c r="P576" s="50">
        <v>255.09</v>
      </c>
      <c r="Q576" s="50">
        <v>108.99</v>
      </c>
      <c r="R576" s="49">
        <v>279365</v>
      </c>
      <c r="S576" s="186">
        <v>677373</v>
      </c>
    </row>
    <row r="577" spans="2:19">
      <c r="B577" s="207">
        <v>42943</v>
      </c>
      <c r="C577" s="43">
        <v>0.31736111111111115</v>
      </c>
      <c r="D577" s="50">
        <v>5.52</v>
      </c>
      <c r="E577" s="50">
        <v>30.5</v>
      </c>
      <c r="F577" s="50">
        <v>7.55</v>
      </c>
      <c r="M577" s="207">
        <v>41732</v>
      </c>
      <c r="N577" s="43">
        <v>0.31805555555555554</v>
      </c>
      <c r="O577" s="50">
        <v>66.430000000000007</v>
      </c>
      <c r="P577" s="50">
        <v>255.09</v>
      </c>
      <c r="Q577" s="50">
        <v>106.02</v>
      </c>
      <c r="R577" s="49">
        <v>277444</v>
      </c>
      <c r="S577" s="186">
        <v>677373</v>
      </c>
    </row>
    <row r="578" spans="2:19">
      <c r="B578" s="207">
        <v>42944</v>
      </c>
      <c r="C578" s="43">
        <v>0.31805555555555554</v>
      </c>
      <c r="D578" s="50">
        <v>5.45</v>
      </c>
      <c r="E578" s="50">
        <v>30.5</v>
      </c>
      <c r="F578" s="50">
        <v>7.55</v>
      </c>
      <c r="M578" s="207">
        <v>41733</v>
      </c>
      <c r="N578" s="43">
        <v>0.3263888888888889</v>
      </c>
      <c r="O578" s="50">
        <v>63.89</v>
      </c>
      <c r="P578" s="50">
        <v>255.09</v>
      </c>
      <c r="Q578" s="50">
        <v>102.69</v>
      </c>
      <c r="R578" s="49">
        <v>272873</v>
      </c>
      <c r="S578" s="186">
        <v>677373</v>
      </c>
    </row>
    <row r="579" spans="2:19">
      <c r="B579" s="207">
        <v>42945</v>
      </c>
      <c r="C579" s="43">
        <v>0.30555555555555552</v>
      </c>
      <c r="D579" s="50">
        <v>5.45</v>
      </c>
      <c r="E579" s="50">
        <v>30.5</v>
      </c>
      <c r="F579" s="50">
        <v>6.93</v>
      </c>
      <c r="M579" s="207">
        <v>41734</v>
      </c>
      <c r="N579" s="43">
        <v>0.31666666666666665</v>
      </c>
      <c r="O579" s="50">
        <v>62.05</v>
      </c>
      <c r="P579" s="50">
        <v>255.09</v>
      </c>
      <c r="Q579" s="50">
        <v>99.44</v>
      </c>
      <c r="R579" s="49">
        <v>269804</v>
      </c>
      <c r="S579" s="186">
        <v>677373</v>
      </c>
    </row>
    <row r="580" spans="2:19">
      <c r="B580" s="207">
        <v>42947</v>
      </c>
      <c r="C580" s="43">
        <v>0.33749999999999997</v>
      </c>
      <c r="D580" s="50">
        <v>5.43</v>
      </c>
      <c r="E580" s="50">
        <v>30.5</v>
      </c>
      <c r="F580" s="50">
        <v>6.53</v>
      </c>
      <c r="M580" s="207">
        <v>41736</v>
      </c>
      <c r="N580" s="43">
        <v>0.3354166666666667</v>
      </c>
      <c r="O580" s="50">
        <v>59.03</v>
      </c>
      <c r="P580" s="50">
        <v>255.08</v>
      </c>
      <c r="Q580" s="50">
        <v>98.2</v>
      </c>
      <c r="R580" s="49">
        <v>265683</v>
      </c>
      <c r="S580" s="186">
        <v>677373</v>
      </c>
    </row>
    <row r="581" spans="2:19">
      <c r="M581" s="207">
        <v>41737</v>
      </c>
      <c r="N581" s="43">
        <v>0.32013888888888892</v>
      </c>
      <c r="O581" s="50">
        <v>56.96</v>
      </c>
      <c r="P581" s="50">
        <v>205.04</v>
      </c>
      <c r="Q581" s="50">
        <v>95.02</v>
      </c>
      <c r="R581" s="49">
        <v>263522</v>
      </c>
      <c r="S581" s="186">
        <v>677373</v>
      </c>
    </row>
    <row r="582" spans="2:19">
      <c r="B582" s="207">
        <v>42956</v>
      </c>
      <c r="C582" s="43">
        <v>0.33888888888888885</v>
      </c>
      <c r="D582" s="50">
        <v>12.72</v>
      </c>
      <c r="E582" s="50">
        <v>10.5</v>
      </c>
      <c r="F582" s="50">
        <v>12.01</v>
      </c>
      <c r="M582" s="207">
        <v>41738</v>
      </c>
      <c r="N582" s="43">
        <v>0.32361111111111113</v>
      </c>
      <c r="O582" s="50">
        <v>55.82</v>
      </c>
      <c r="P582" s="50">
        <v>205</v>
      </c>
      <c r="Q582" s="50">
        <v>93.43</v>
      </c>
      <c r="R582" s="49">
        <v>263074</v>
      </c>
      <c r="S582" s="186">
        <v>677373</v>
      </c>
    </row>
    <row r="583" spans="2:19">
      <c r="B583" s="207">
        <v>42958</v>
      </c>
      <c r="C583" s="43">
        <v>0.3354166666666667</v>
      </c>
      <c r="D583" s="50">
        <v>12.13</v>
      </c>
      <c r="E583" s="50">
        <v>10.5</v>
      </c>
      <c r="F583" s="50">
        <v>10.130000000000001</v>
      </c>
      <c r="M583" s="207">
        <v>41739</v>
      </c>
      <c r="N583" s="43">
        <v>0.32569444444444445</v>
      </c>
      <c r="O583" s="50">
        <v>47.36</v>
      </c>
      <c r="P583" s="50">
        <v>205</v>
      </c>
      <c r="Q583" s="50">
        <v>92.24</v>
      </c>
      <c r="R583" s="49">
        <v>260044</v>
      </c>
      <c r="S583" s="186">
        <v>677373</v>
      </c>
    </row>
    <row r="584" spans="2:19">
      <c r="B584" s="207">
        <v>42959</v>
      </c>
      <c r="C584" s="43">
        <v>0.32916666666666666</v>
      </c>
      <c r="D584" s="50">
        <v>11.89</v>
      </c>
      <c r="E584" s="50">
        <v>10.5</v>
      </c>
      <c r="F584" s="50">
        <v>9.36</v>
      </c>
      <c r="M584" s="207">
        <v>41740</v>
      </c>
      <c r="N584" s="43">
        <v>0.32361111111111113</v>
      </c>
      <c r="O584" s="50">
        <v>44.21</v>
      </c>
      <c r="P584" s="50">
        <v>205</v>
      </c>
      <c r="Q584" s="50">
        <v>90.03</v>
      </c>
      <c r="R584" s="49">
        <v>255623</v>
      </c>
      <c r="S584" s="186">
        <v>449505</v>
      </c>
    </row>
    <row r="585" spans="2:19">
      <c r="B585" s="207">
        <v>42961</v>
      </c>
      <c r="C585" s="43">
        <v>0.35902777777777778</v>
      </c>
      <c r="D585" s="50">
        <v>11.88</v>
      </c>
      <c r="E585" s="50">
        <v>10.5</v>
      </c>
      <c r="F585" s="50">
        <v>9.06</v>
      </c>
      <c r="M585" s="207">
        <v>41741</v>
      </c>
      <c r="N585" s="43">
        <v>0.36458333333333331</v>
      </c>
      <c r="O585" s="50">
        <v>39.01</v>
      </c>
      <c r="P585" s="50">
        <v>205</v>
      </c>
      <c r="Q585" s="50">
        <v>83.85</v>
      </c>
      <c r="R585" s="49">
        <v>249375</v>
      </c>
      <c r="S585" s="186">
        <v>1083480</v>
      </c>
    </row>
    <row r="586" spans="2:19">
      <c r="B586" s="207">
        <v>42962</v>
      </c>
      <c r="C586" s="43">
        <v>0.32361111111111113</v>
      </c>
      <c r="D586" s="50">
        <v>11.88</v>
      </c>
      <c r="E586" s="50">
        <v>10.5</v>
      </c>
      <c r="F586" s="50">
        <v>9.06</v>
      </c>
      <c r="M586" s="207">
        <v>41743</v>
      </c>
      <c r="N586" s="43">
        <v>0.31944444444444448</v>
      </c>
      <c r="O586" s="50">
        <v>37.6</v>
      </c>
      <c r="P586" s="50">
        <v>205</v>
      </c>
      <c r="Q586" s="50">
        <v>81.19</v>
      </c>
      <c r="R586" s="49">
        <v>246218</v>
      </c>
      <c r="S586" s="186">
        <v>675325</v>
      </c>
    </row>
    <row r="587" spans="2:19">
      <c r="B587" s="207">
        <v>42963</v>
      </c>
      <c r="C587" s="43">
        <v>0.32569444444444445</v>
      </c>
      <c r="D587" s="50">
        <v>10.67</v>
      </c>
      <c r="E587" s="50">
        <v>10.5</v>
      </c>
      <c r="F587" s="50">
        <v>8.34</v>
      </c>
      <c r="M587" s="207">
        <v>41744</v>
      </c>
      <c r="N587" s="43">
        <v>0.31180555555555556</v>
      </c>
      <c r="O587" s="50">
        <v>76.180000000000007</v>
      </c>
      <c r="P587" s="50">
        <v>155</v>
      </c>
      <c r="Q587" s="50">
        <v>79.19</v>
      </c>
      <c r="R587" s="49">
        <v>241886</v>
      </c>
      <c r="S587" s="186">
        <v>1297670</v>
      </c>
    </row>
    <row r="588" spans="2:19">
      <c r="B588" s="207">
        <v>42964</v>
      </c>
      <c r="C588" s="43">
        <v>0.44027777777777777</v>
      </c>
      <c r="D588" s="50">
        <v>10.62</v>
      </c>
      <c r="E588" s="50">
        <v>10.5</v>
      </c>
      <c r="F588" s="50">
        <v>6.8</v>
      </c>
      <c r="M588" s="207">
        <v>41745</v>
      </c>
      <c r="N588" s="43">
        <v>0.32847222222222222</v>
      </c>
      <c r="O588" s="50">
        <v>72.69</v>
      </c>
      <c r="P588" s="50">
        <v>155</v>
      </c>
      <c r="Q588" s="50">
        <v>78.489999999999995</v>
      </c>
      <c r="R588" s="49">
        <v>239724</v>
      </c>
      <c r="S588" s="186">
        <v>999626</v>
      </c>
    </row>
    <row r="589" spans="2:19">
      <c r="B589" s="207">
        <v>42966</v>
      </c>
      <c r="C589" s="43">
        <v>0.32777777777777778</v>
      </c>
      <c r="D589" s="50">
        <v>10.41</v>
      </c>
      <c r="E589" s="50">
        <v>0.5</v>
      </c>
      <c r="F589" s="50">
        <v>13.8</v>
      </c>
      <c r="M589" s="207">
        <v>41750</v>
      </c>
      <c r="N589" s="43">
        <v>0.32569444444444445</v>
      </c>
      <c r="O589" s="50">
        <v>65.23</v>
      </c>
      <c r="P589" s="50">
        <v>155</v>
      </c>
      <c r="Q589" s="50">
        <v>73.31</v>
      </c>
      <c r="R589" s="49">
        <v>236114</v>
      </c>
      <c r="S589" s="186">
        <v>996311</v>
      </c>
    </row>
    <row r="590" spans="2:19">
      <c r="B590" s="207">
        <v>42969</v>
      </c>
      <c r="C590" s="43">
        <v>0.33055555555555555</v>
      </c>
      <c r="D590" s="50">
        <v>10.39</v>
      </c>
      <c r="E590" s="50">
        <v>50.5</v>
      </c>
      <c r="F590" s="50">
        <v>13.1</v>
      </c>
      <c r="G590" s="42" t="s">
        <v>647</v>
      </c>
      <c r="H590" s="42" t="s">
        <v>748</v>
      </c>
      <c r="I590" s="407">
        <v>51.65</v>
      </c>
      <c r="M590" s="207">
        <v>41388</v>
      </c>
      <c r="N590" s="43">
        <v>0.25208333333333333</v>
      </c>
      <c r="O590" s="50"/>
      <c r="P590" s="50"/>
      <c r="Q590" s="50"/>
      <c r="R590" s="49">
        <v>229065</v>
      </c>
      <c r="S590" s="186">
        <v>996311</v>
      </c>
    </row>
    <row r="591" spans="2:19">
      <c r="B591" s="207">
        <v>42970</v>
      </c>
      <c r="C591" s="43">
        <v>0.33263888888888887</v>
      </c>
      <c r="D591" s="50">
        <v>10.26</v>
      </c>
      <c r="E591" s="50">
        <v>50.5</v>
      </c>
      <c r="F591" s="50">
        <v>11.37</v>
      </c>
      <c r="I591" s="408">
        <v>191857</v>
      </c>
      <c r="J591" s="186">
        <v>184679</v>
      </c>
      <c r="K591" s="186">
        <f>I591-J591</f>
        <v>7178</v>
      </c>
      <c r="M591" s="207">
        <v>41757</v>
      </c>
      <c r="N591" s="43">
        <v>0.3354166666666667</v>
      </c>
      <c r="O591" s="50">
        <v>44.12</v>
      </c>
      <c r="P591" s="50">
        <v>155</v>
      </c>
      <c r="Q591" s="50">
        <v>63.4</v>
      </c>
      <c r="R591" s="49">
        <v>222546</v>
      </c>
      <c r="S591" s="186">
        <v>996311</v>
      </c>
    </row>
    <row r="592" spans="2:19">
      <c r="B592" s="207">
        <v>42971</v>
      </c>
      <c r="C592" s="43">
        <v>0.35694444444444445</v>
      </c>
      <c r="D592" s="50">
        <v>10.050000000000001</v>
      </c>
      <c r="E592" s="50">
        <v>50.5</v>
      </c>
      <c r="F592" s="50">
        <v>8.5399999999999991</v>
      </c>
      <c r="I592" s="186">
        <f>I591/I590</f>
        <v>3714.5595353339786</v>
      </c>
      <c r="J592" s="186">
        <f>J591/I590</f>
        <v>3575.5856727976766</v>
      </c>
      <c r="M592" s="207">
        <v>41758</v>
      </c>
      <c r="N592" s="43">
        <v>0.33333333333333331</v>
      </c>
      <c r="O592" s="50">
        <v>38.799999999999997</v>
      </c>
      <c r="P592" s="50">
        <v>155</v>
      </c>
      <c r="Q592" s="50">
        <v>62.37</v>
      </c>
      <c r="R592" s="49">
        <v>219226</v>
      </c>
      <c r="S592" s="186">
        <v>996311</v>
      </c>
    </row>
    <row r="593" spans="2:19">
      <c r="B593" s="207">
        <v>42972</v>
      </c>
      <c r="C593" s="43">
        <v>0.3611111111111111</v>
      </c>
      <c r="D593" s="50">
        <v>9.98</v>
      </c>
      <c r="E593" s="50">
        <v>50.5</v>
      </c>
      <c r="F593" s="50">
        <v>7.64</v>
      </c>
      <c r="M593" s="207">
        <v>41759</v>
      </c>
      <c r="N593" s="43">
        <v>0.33333333333333331</v>
      </c>
      <c r="O593" s="50">
        <v>34.6</v>
      </c>
      <c r="P593" s="50">
        <v>155</v>
      </c>
      <c r="Q593" s="50">
        <v>58.23</v>
      </c>
      <c r="R593" s="49">
        <v>214244</v>
      </c>
      <c r="S593" s="186">
        <v>996107</v>
      </c>
    </row>
    <row r="594" spans="2:19">
      <c r="B594" s="207">
        <v>42973</v>
      </c>
      <c r="C594" s="43">
        <v>0.28680555555555554</v>
      </c>
      <c r="D594" s="50">
        <v>9.98</v>
      </c>
      <c r="E594" s="50">
        <v>50.5</v>
      </c>
      <c r="F594" s="50">
        <v>7.29</v>
      </c>
      <c r="I594" s="186"/>
      <c r="J594" s="186"/>
    </row>
    <row r="595" spans="2:19">
      <c r="B595" s="207">
        <v>42975</v>
      </c>
      <c r="C595" s="43">
        <v>0.47847222222222219</v>
      </c>
      <c r="D595" s="50">
        <v>9.98</v>
      </c>
      <c r="E595" s="50">
        <v>50.5</v>
      </c>
      <c r="F595" s="50">
        <v>6.92</v>
      </c>
      <c r="M595" s="207">
        <v>41761</v>
      </c>
      <c r="N595" s="43">
        <v>0.3354166666666667</v>
      </c>
      <c r="O595" s="50">
        <v>28.42</v>
      </c>
      <c r="P595" s="50">
        <v>155</v>
      </c>
      <c r="Q595" s="50">
        <v>56.94</v>
      </c>
      <c r="R595" s="49">
        <v>210093</v>
      </c>
      <c r="S595" s="186">
        <v>992945</v>
      </c>
    </row>
    <row r="596" spans="2:19">
      <c r="B596" s="207">
        <v>42976</v>
      </c>
      <c r="C596" s="43">
        <v>0.33958333333333335</v>
      </c>
      <c r="D596" s="50">
        <v>9.9700000000000006</v>
      </c>
      <c r="E596" s="50">
        <v>50.5</v>
      </c>
      <c r="F596" s="50">
        <v>6.92</v>
      </c>
      <c r="M596" s="207">
        <v>41762</v>
      </c>
      <c r="N596" s="43">
        <v>0.32847222222222222</v>
      </c>
      <c r="O596" s="50">
        <v>27.47</v>
      </c>
      <c r="P596" s="50">
        <v>155</v>
      </c>
      <c r="Q596" s="50">
        <v>55.49</v>
      </c>
      <c r="R596" s="49">
        <v>206508</v>
      </c>
      <c r="S596" s="186">
        <v>992588</v>
      </c>
    </row>
    <row r="597" spans="2:19">
      <c r="B597" s="207">
        <v>42977</v>
      </c>
      <c r="C597" s="43">
        <v>0.41875000000000001</v>
      </c>
      <c r="D597" s="50">
        <v>9.94</v>
      </c>
      <c r="E597" s="50">
        <v>50.5</v>
      </c>
      <c r="F597" s="50">
        <v>6.74</v>
      </c>
      <c r="M597" s="207">
        <v>41764</v>
      </c>
      <c r="N597" s="43">
        <v>0.3347222222222222</v>
      </c>
      <c r="O597" s="50">
        <v>25.44</v>
      </c>
      <c r="P597" s="50">
        <v>155</v>
      </c>
      <c r="Q597" s="50">
        <v>52.92</v>
      </c>
      <c r="R597" s="49">
        <v>203214</v>
      </c>
      <c r="S597" s="186">
        <v>992588</v>
      </c>
    </row>
    <row r="598" spans="2:19">
      <c r="B598" s="207">
        <v>42978</v>
      </c>
      <c r="C598" s="43">
        <v>0.29652777777777778</v>
      </c>
      <c r="D598" s="50">
        <v>9.76</v>
      </c>
      <c r="E598" s="50">
        <v>50.5</v>
      </c>
      <c r="F598" s="50">
        <v>6.74</v>
      </c>
      <c r="M598" s="207">
        <v>41765</v>
      </c>
      <c r="N598" s="43">
        <v>0.33124999999999999</v>
      </c>
      <c r="O598" s="50">
        <v>22.38</v>
      </c>
      <c r="P598" s="50">
        <v>155</v>
      </c>
      <c r="Q598" s="50">
        <v>50.9</v>
      </c>
      <c r="R598" s="49">
        <v>202092</v>
      </c>
      <c r="S598" s="186">
        <v>992537</v>
      </c>
    </row>
    <row r="599" spans="2:19">
      <c r="M599" s="207">
        <v>41766</v>
      </c>
      <c r="N599" s="43">
        <v>0.33819444444444446</v>
      </c>
      <c r="O599" s="50">
        <v>50.4</v>
      </c>
      <c r="P599" s="50">
        <v>104.44</v>
      </c>
      <c r="Q599" s="50">
        <v>49.35</v>
      </c>
      <c r="R599" s="49">
        <v>200904</v>
      </c>
      <c r="S599" s="186">
        <v>992486</v>
      </c>
    </row>
    <row r="600" spans="2:19">
      <c r="B600" s="207">
        <v>42979</v>
      </c>
      <c r="C600" s="43">
        <v>0.31041666666666667</v>
      </c>
      <c r="D600" s="50">
        <v>9.76</v>
      </c>
      <c r="E600" s="50">
        <v>50.5</v>
      </c>
      <c r="F600" s="50">
        <v>6.49</v>
      </c>
      <c r="M600" s="207">
        <v>41767</v>
      </c>
      <c r="N600" s="43">
        <v>0.33194444444444443</v>
      </c>
      <c r="O600" s="50">
        <v>46.78</v>
      </c>
      <c r="P600" s="50">
        <v>104.44</v>
      </c>
      <c r="Q600" s="50">
        <v>48.3</v>
      </c>
      <c r="R600" s="49">
        <v>198495</v>
      </c>
      <c r="S600" s="186">
        <v>992435</v>
      </c>
    </row>
    <row r="601" spans="2:19">
      <c r="B601" s="207">
        <v>42980</v>
      </c>
      <c r="C601" s="43">
        <v>0.38472222222222219</v>
      </c>
      <c r="D601" s="50">
        <v>9.76</v>
      </c>
      <c r="E601" s="50">
        <v>50.5</v>
      </c>
      <c r="F601" s="50">
        <v>5.19</v>
      </c>
      <c r="M601" s="207">
        <v>41768</v>
      </c>
      <c r="N601" s="43">
        <v>0.35000000000000003</v>
      </c>
      <c r="O601" s="50">
        <v>45.03</v>
      </c>
      <c r="P601" s="50">
        <v>151.61000000000001</v>
      </c>
      <c r="Q601" s="50">
        <v>44.74</v>
      </c>
      <c r="R601" s="49">
        <v>197371</v>
      </c>
      <c r="S601" s="186">
        <v>992435</v>
      </c>
    </row>
    <row r="602" spans="2:19">
      <c r="B602" s="207">
        <v>42982</v>
      </c>
      <c r="C602" s="43">
        <v>0.3263888888888889</v>
      </c>
      <c r="D602" s="50">
        <v>9.73</v>
      </c>
      <c r="E602" s="50">
        <v>50.5</v>
      </c>
      <c r="F602" s="50">
        <v>5.04</v>
      </c>
      <c r="M602" s="207">
        <v>41769</v>
      </c>
      <c r="N602" s="43">
        <v>0.33055555555555555</v>
      </c>
      <c r="O602" s="50">
        <v>39.71</v>
      </c>
      <c r="P602" s="50">
        <v>151.55000000000001</v>
      </c>
      <c r="Q602" s="50">
        <v>42.84</v>
      </c>
      <c r="R602" s="49">
        <v>197044</v>
      </c>
      <c r="S602" s="186">
        <v>992435</v>
      </c>
    </row>
    <row r="603" spans="2:19">
      <c r="B603" s="207">
        <v>42983</v>
      </c>
      <c r="C603" s="43">
        <v>0.32777777777777778</v>
      </c>
      <c r="D603" s="50">
        <v>9.69</v>
      </c>
      <c r="E603" s="50">
        <v>50.5</v>
      </c>
      <c r="F603" s="50">
        <v>4.6900000000000004</v>
      </c>
      <c r="M603" s="207">
        <v>41771</v>
      </c>
      <c r="N603" s="43">
        <v>0.33333333333333331</v>
      </c>
      <c r="O603" s="50">
        <v>33.39</v>
      </c>
      <c r="P603" s="50">
        <v>151.55000000000001</v>
      </c>
      <c r="Q603" s="50">
        <v>41.38</v>
      </c>
      <c r="R603" s="49">
        <v>191817</v>
      </c>
      <c r="S603" s="186">
        <v>992333</v>
      </c>
    </row>
    <row r="604" spans="2:19">
      <c r="B604" s="207">
        <v>42984</v>
      </c>
      <c r="C604" s="43">
        <v>0.36249999999999999</v>
      </c>
      <c r="D604" s="50">
        <v>9.68</v>
      </c>
      <c r="E604" s="50">
        <v>50.5</v>
      </c>
      <c r="F604" s="50">
        <v>3.97</v>
      </c>
      <c r="M604" s="207">
        <v>41772</v>
      </c>
      <c r="N604" s="43">
        <v>0.35625000000000001</v>
      </c>
      <c r="O604" s="50">
        <v>26.74</v>
      </c>
      <c r="P604" s="50">
        <v>151.55000000000001</v>
      </c>
      <c r="Q604" s="50">
        <v>39.35</v>
      </c>
      <c r="R604" s="49">
        <v>189759</v>
      </c>
      <c r="S604" s="186">
        <v>992333</v>
      </c>
    </row>
    <row r="605" spans="2:19">
      <c r="B605" s="207">
        <v>42985</v>
      </c>
      <c r="C605" s="43">
        <v>0.32013888888888892</v>
      </c>
      <c r="D605" s="50">
        <v>9.65</v>
      </c>
      <c r="E605" s="50">
        <v>50.5</v>
      </c>
      <c r="F605" s="50">
        <v>3.59</v>
      </c>
      <c r="M605" s="207">
        <v>41773</v>
      </c>
      <c r="N605" s="43">
        <v>0.32777777777777778</v>
      </c>
      <c r="O605" s="50">
        <v>25.24</v>
      </c>
      <c r="P605" s="50">
        <v>151.55000000000001</v>
      </c>
      <c r="Q605" s="50">
        <v>38.03</v>
      </c>
      <c r="R605" s="49">
        <v>187680</v>
      </c>
      <c r="S605" s="186">
        <v>992282</v>
      </c>
    </row>
    <row r="606" spans="2:19">
      <c r="B606" s="207">
        <v>42986</v>
      </c>
      <c r="C606" s="43">
        <v>0.31944444444444448</v>
      </c>
      <c r="D606" s="50">
        <v>9.65</v>
      </c>
      <c r="E606" s="50">
        <v>40.5</v>
      </c>
      <c r="F606" s="50">
        <v>13.24</v>
      </c>
      <c r="M606" s="207">
        <v>41774</v>
      </c>
      <c r="N606" s="43">
        <v>0.33333333333333331</v>
      </c>
      <c r="O606" s="50">
        <v>22.49</v>
      </c>
      <c r="P606" s="50">
        <v>151.55000000000001</v>
      </c>
      <c r="Q606" s="50">
        <v>35.340000000000003</v>
      </c>
      <c r="R606" s="49">
        <v>186448</v>
      </c>
      <c r="S606" s="186">
        <v>992282</v>
      </c>
    </row>
    <row r="607" spans="2:19">
      <c r="B607" s="207">
        <v>42989</v>
      </c>
      <c r="C607" s="43">
        <v>0.35625000000000001</v>
      </c>
      <c r="D607" s="50">
        <v>9.44</v>
      </c>
      <c r="E607" s="50">
        <v>40.5</v>
      </c>
      <c r="F607" s="50">
        <v>12.34</v>
      </c>
      <c r="M607" s="207">
        <v>41775</v>
      </c>
      <c r="N607" s="43">
        <v>0.33124999999999999</v>
      </c>
      <c r="O607" s="50">
        <v>20.5</v>
      </c>
      <c r="P607" s="50">
        <v>151.55000000000001</v>
      </c>
      <c r="Q607" s="50">
        <v>33.56</v>
      </c>
      <c r="R607" s="49">
        <v>185116</v>
      </c>
      <c r="S607" s="186">
        <v>992282</v>
      </c>
    </row>
    <row r="608" spans="2:19">
      <c r="B608" s="207">
        <v>42990</v>
      </c>
      <c r="C608" s="43">
        <v>0.33749999999999997</v>
      </c>
      <c r="D608" s="50">
        <v>9.4</v>
      </c>
      <c r="E608" s="50">
        <v>40.5</v>
      </c>
      <c r="F608" s="50">
        <v>11.09</v>
      </c>
      <c r="M608" s="207">
        <v>41776</v>
      </c>
      <c r="N608" s="43">
        <v>0.34236111111111112</v>
      </c>
      <c r="O608" s="50">
        <v>48.56</v>
      </c>
      <c r="P608" s="50">
        <v>121.55</v>
      </c>
      <c r="Q608" s="50">
        <v>32.93</v>
      </c>
      <c r="R608" s="49">
        <v>183133</v>
      </c>
      <c r="S608" s="186">
        <v>992282</v>
      </c>
    </row>
    <row r="609" spans="2:19">
      <c r="B609" s="207">
        <v>42991</v>
      </c>
      <c r="C609" s="43">
        <v>0.32777777777777778</v>
      </c>
      <c r="D609" s="50">
        <v>9.4</v>
      </c>
      <c r="E609" s="50">
        <v>40.5</v>
      </c>
      <c r="F609" s="50">
        <v>11.09</v>
      </c>
      <c r="M609" s="207">
        <v>41778</v>
      </c>
      <c r="N609" s="43">
        <v>0.32708333333333334</v>
      </c>
      <c r="O609" s="50">
        <v>46.35</v>
      </c>
      <c r="P609" s="50">
        <v>121.53</v>
      </c>
      <c r="Q609" s="50">
        <v>31.38</v>
      </c>
      <c r="R609" s="49">
        <v>179009</v>
      </c>
      <c r="S609" s="186">
        <v>992078</v>
      </c>
    </row>
    <row r="610" spans="2:19">
      <c r="B610" s="207">
        <v>42993</v>
      </c>
      <c r="C610" s="43">
        <v>0.33819444444444446</v>
      </c>
      <c r="D610" s="50">
        <v>9.3800000000000008</v>
      </c>
      <c r="E610" s="50">
        <v>40.5</v>
      </c>
      <c r="F610" s="50">
        <v>10.84</v>
      </c>
      <c r="M610" s="207">
        <v>41779</v>
      </c>
      <c r="N610" s="43">
        <v>0.33124999999999999</v>
      </c>
      <c r="O610" s="50">
        <v>45.36</v>
      </c>
      <c r="P610" s="50">
        <v>121.53</v>
      </c>
      <c r="Q610" s="50">
        <v>29.64</v>
      </c>
      <c r="R610" s="49">
        <v>178193</v>
      </c>
      <c r="S610" s="186">
        <v>991772</v>
      </c>
    </row>
    <row r="611" spans="2:19">
      <c r="B611" s="207">
        <v>42994</v>
      </c>
      <c r="C611" s="43">
        <v>0.33749999999999997</v>
      </c>
      <c r="D611" s="50">
        <v>9.3800000000000008</v>
      </c>
      <c r="E611" s="50">
        <v>40.5</v>
      </c>
      <c r="F611" s="50">
        <v>10.4</v>
      </c>
      <c r="M611" s="207">
        <v>41780</v>
      </c>
      <c r="N611" s="43">
        <v>0.3527777777777778</v>
      </c>
      <c r="O611" s="50">
        <v>43.18</v>
      </c>
      <c r="P611" s="50">
        <v>121.53</v>
      </c>
      <c r="Q611" s="50">
        <v>26.99</v>
      </c>
      <c r="R611" s="49">
        <v>175341</v>
      </c>
      <c r="S611" s="186">
        <v>991772</v>
      </c>
    </row>
    <row r="612" spans="2:19">
      <c r="B612" s="207">
        <v>42996</v>
      </c>
      <c r="C612" s="43">
        <v>0.42152777777777778</v>
      </c>
      <c r="D612" s="50">
        <v>9.34</v>
      </c>
      <c r="E612" s="50">
        <v>40.5</v>
      </c>
      <c r="F612" s="50">
        <v>10.27</v>
      </c>
      <c r="M612" s="207">
        <v>41781</v>
      </c>
      <c r="N612" s="43">
        <v>0.3298611111111111</v>
      </c>
      <c r="O612" s="50">
        <v>37.409999999999997</v>
      </c>
      <c r="P612" s="50">
        <v>121.53</v>
      </c>
      <c r="Q612" s="50">
        <v>26.17</v>
      </c>
      <c r="R612" s="49">
        <v>175341</v>
      </c>
      <c r="S612" s="186">
        <v>991772</v>
      </c>
    </row>
    <row r="613" spans="2:19">
      <c r="B613" s="207">
        <v>42997</v>
      </c>
      <c r="C613" s="43">
        <v>0.33611111111111108</v>
      </c>
      <c r="D613" s="50">
        <v>8.84</v>
      </c>
      <c r="E613" s="50">
        <v>40.5</v>
      </c>
      <c r="F613" s="50">
        <v>10.27</v>
      </c>
      <c r="M613" s="207">
        <v>41782</v>
      </c>
      <c r="N613" s="43">
        <v>0.33680555555555558</v>
      </c>
      <c r="O613" s="50">
        <v>33.86</v>
      </c>
      <c r="P613" s="50">
        <v>121.53</v>
      </c>
      <c r="Q613" s="50">
        <v>25.33</v>
      </c>
      <c r="R613" s="49"/>
      <c r="S613" s="186">
        <v>991772</v>
      </c>
    </row>
    <row r="614" spans="2:19">
      <c r="B614" s="207">
        <v>43000</v>
      </c>
      <c r="C614" s="43">
        <v>0.40416666666666662</v>
      </c>
      <c r="D614" s="50">
        <v>8.77</v>
      </c>
      <c r="E614" s="50">
        <v>40.5</v>
      </c>
      <c r="F614" s="50">
        <v>8.32</v>
      </c>
      <c r="M614" s="207">
        <v>41783</v>
      </c>
      <c r="N614" s="43">
        <v>0.32500000000000001</v>
      </c>
      <c r="O614" s="50">
        <v>31.37</v>
      </c>
      <c r="P614" s="50">
        <v>121.53</v>
      </c>
      <c r="Q614" s="50">
        <v>24.19</v>
      </c>
      <c r="R614" s="49"/>
      <c r="S614" s="186">
        <v>991772</v>
      </c>
    </row>
    <row r="615" spans="2:19">
      <c r="B615" s="207">
        <v>43001</v>
      </c>
      <c r="C615" s="43">
        <v>0.33333333333333331</v>
      </c>
      <c r="D615" s="50">
        <v>8.77</v>
      </c>
      <c r="E615" s="50">
        <v>40.5</v>
      </c>
      <c r="F615" s="50">
        <v>8.17</v>
      </c>
      <c r="M615" s="207">
        <v>41785</v>
      </c>
      <c r="N615" s="43">
        <v>0.33124999999999999</v>
      </c>
      <c r="O615" s="50">
        <v>26.24</v>
      </c>
      <c r="P615" s="50">
        <v>121.53</v>
      </c>
      <c r="Q615" s="50">
        <v>23.43</v>
      </c>
      <c r="R615" s="49"/>
      <c r="S615" s="186">
        <v>991772</v>
      </c>
    </row>
    <row r="616" spans="2:19">
      <c r="B616" s="207">
        <v>43003</v>
      </c>
      <c r="C616" s="43">
        <v>0.32847222222222222</v>
      </c>
      <c r="D616" s="50">
        <v>8.65</v>
      </c>
      <c r="E616" s="50">
        <v>40.5</v>
      </c>
      <c r="F616" s="50">
        <v>8.17</v>
      </c>
      <c r="M616" s="207">
        <v>41786</v>
      </c>
      <c r="N616" s="43">
        <v>0.32916666666666666</v>
      </c>
      <c r="O616" s="50">
        <v>24.18</v>
      </c>
      <c r="P616" s="50">
        <v>121.53</v>
      </c>
      <c r="Q616" s="50">
        <v>20.96</v>
      </c>
      <c r="R616" s="49"/>
      <c r="S616" s="186">
        <v>991772</v>
      </c>
    </row>
    <row r="617" spans="2:19">
      <c r="B617" s="207">
        <v>43004</v>
      </c>
      <c r="C617" s="43">
        <v>0.33402777777777781</v>
      </c>
      <c r="D617" s="50">
        <v>8.06</v>
      </c>
      <c r="E617" s="50">
        <v>40.5</v>
      </c>
      <c r="F617" s="50">
        <v>8.17</v>
      </c>
      <c r="M617" s="207">
        <v>41787</v>
      </c>
      <c r="N617" s="43">
        <v>0.32569444444444445</v>
      </c>
      <c r="O617" s="50">
        <v>21.77</v>
      </c>
      <c r="P617" s="50">
        <v>121.53</v>
      </c>
      <c r="Q617" s="50">
        <v>16.920000000000002</v>
      </c>
      <c r="R617" s="49"/>
      <c r="S617" s="186">
        <v>991772</v>
      </c>
    </row>
    <row r="618" spans="2:19">
      <c r="B618" s="207">
        <v>43006</v>
      </c>
      <c r="C618" s="43">
        <v>0.32430555555555557</v>
      </c>
      <c r="D618" s="50">
        <v>7.61</v>
      </c>
      <c r="E618" s="50">
        <v>40.5</v>
      </c>
      <c r="F618" s="50">
        <v>7.97</v>
      </c>
      <c r="M618" s="207">
        <v>41789</v>
      </c>
      <c r="N618" s="43">
        <v>0.40972222222222227</v>
      </c>
      <c r="O618" s="50">
        <v>45.4</v>
      </c>
      <c r="P618" s="50">
        <v>61.53</v>
      </c>
      <c r="Q618" s="50">
        <v>45.65</v>
      </c>
      <c r="R618" s="49"/>
      <c r="S618" s="186">
        <v>991772</v>
      </c>
    </row>
    <row r="619" spans="2:19">
      <c r="B619" s="207">
        <v>43007</v>
      </c>
      <c r="C619" s="43">
        <v>0.3430555555555555</v>
      </c>
      <c r="D619" s="50">
        <v>7.61</v>
      </c>
      <c r="E619" s="50">
        <v>40.5</v>
      </c>
      <c r="F619" s="50">
        <v>7.97</v>
      </c>
      <c r="M619" s="207">
        <v>41790</v>
      </c>
      <c r="N619" s="43">
        <v>0.33124999999999999</v>
      </c>
      <c r="O619" s="50">
        <v>44.1</v>
      </c>
      <c r="P619" s="50">
        <v>61.53</v>
      </c>
      <c r="Q619" s="50">
        <v>44.71</v>
      </c>
      <c r="R619" s="49"/>
      <c r="S619" s="186">
        <v>991772</v>
      </c>
    </row>
    <row r="620" spans="2:19">
      <c r="B620" s="207">
        <v>43008</v>
      </c>
      <c r="C620" s="43">
        <v>0.41319444444444442</v>
      </c>
      <c r="D620" s="50">
        <v>7.61</v>
      </c>
      <c r="E620" s="50">
        <v>40.5</v>
      </c>
      <c r="F620" s="50">
        <v>7.97</v>
      </c>
      <c r="N620" s="43"/>
      <c r="O620" s="50"/>
      <c r="P620" s="50"/>
      <c r="Q620" s="49"/>
      <c r="R620" s="49"/>
    </row>
    <row r="621" spans="2:19">
      <c r="M621" s="207">
        <v>41793</v>
      </c>
      <c r="N621" s="43">
        <v>0.33055555555555555</v>
      </c>
      <c r="O621" s="50">
        <v>39.35</v>
      </c>
      <c r="P621" s="50">
        <v>61.53</v>
      </c>
      <c r="Q621" s="50">
        <v>41.14</v>
      </c>
      <c r="R621" s="49"/>
      <c r="S621" s="186">
        <v>991772</v>
      </c>
    </row>
    <row r="622" spans="2:19">
      <c r="B622" s="207">
        <v>43010</v>
      </c>
      <c r="C622" s="43">
        <v>0.44027777777777777</v>
      </c>
      <c r="D622" s="50">
        <v>7.61</v>
      </c>
      <c r="E622" s="50">
        <v>40.5</v>
      </c>
      <c r="F622" s="50">
        <v>7.97</v>
      </c>
      <c r="M622" s="207">
        <v>41794</v>
      </c>
      <c r="N622" s="43">
        <v>0.32916666666666666</v>
      </c>
      <c r="O622" s="50">
        <v>37.409999999999997</v>
      </c>
      <c r="P622" s="50">
        <v>61.53</v>
      </c>
      <c r="Q622" s="50">
        <v>38.799999999999997</v>
      </c>
      <c r="R622" s="49"/>
      <c r="S622" s="186">
        <v>991772</v>
      </c>
    </row>
    <row r="623" spans="2:19">
      <c r="B623" s="207">
        <v>43011</v>
      </c>
      <c r="C623" s="43">
        <v>0.31875000000000003</v>
      </c>
      <c r="D623" s="50">
        <v>7.58</v>
      </c>
      <c r="E623" s="50">
        <v>40.5</v>
      </c>
      <c r="F623" s="50">
        <v>7.97</v>
      </c>
      <c r="M623" s="207">
        <v>41795</v>
      </c>
      <c r="N623" s="43">
        <v>0.33402777777777781</v>
      </c>
      <c r="O623" s="50">
        <v>30.16</v>
      </c>
      <c r="P623" s="50">
        <v>61.51</v>
      </c>
      <c r="Q623" s="50">
        <v>36.409999999999997</v>
      </c>
      <c r="R623" s="49"/>
      <c r="S623" s="186">
        <v>991772</v>
      </c>
    </row>
    <row r="624" spans="2:19">
      <c r="B624" s="207">
        <v>43013</v>
      </c>
      <c r="C624" s="43">
        <v>0.32083333333333336</v>
      </c>
      <c r="D624" s="50">
        <v>7.52</v>
      </c>
      <c r="E624" s="50">
        <v>40.5</v>
      </c>
      <c r="F624" s="50">
        <v>7.77</v>
      </c>
      <c r="M624" s="207">
        <v>41796</v>
      </c>
      <c r="N624" s="43">
        <v>0.37847222222222227</v>
      </c>
      <c r="O624" s="50">
        <v>27.47</v>
      </c>
      <c r="P624" s="50">
        <v>61.51</v>
      </c>
      <c r="Q624" s="50">
        <v>35.92</v>
      </c>
      <c r="R624" s="49"/>
      <c r="S624" s="186">
        <v>991772</v>
      </c>
    </row>
    <row r="625" spans="2:19">
      <c r="B625" s="207">
        <v>43014</v>
      </c>
      <c r="C625" s="43">
        <v>0.35138888888888892</v>
      </c>
      <c r="D625" s="50">
        <v>7.52</v>
      </c>
      <c r="E625" s="50">
        <v>40.5</v>
      </c>
      <c r="F625" s="50">
        <v>7.77</v>
      </c>
      <c r="M625" s="207">
        <v>41797</v>
      </c>
      <c r="N625" s="43">
        <v>0.33333333333333331</v>
      </c>
      <c r="O625" s="50">
        <v>25.48</v>
      </c>
      <c r="P625" s="50">
        <v>61.51</v>
      </c>
      <c r="Q625" s="50">
        <v>34.35</v>
      </c>
      <c r="R625" s="49"/>
      <c r="S625" s="186">
        <v>991772</v>
      </c>
    </row>
    <row r="626" spans="2:19">
      <c r="B626" s="207">
        <v>43015</v>
      </c>
      <c r="C626" s="43">
        <v>0.31319444444444444</v>
      </c>
      <c r="D626" s="50">
        <v>7.52</v>
      </c>
      <c r="E626" s="50">
        <v>40.5</v>
      </c>
      <c r="F626" s="50">
        <v>7.52</v>
      </c>
      <c r="M626" s="207">
        <v>41799</v>
      </c>
      <c r="N626" s="43">
        <v>0.3430555555555555</v>
      </c>
      <c r="O626" s="50">
        <v>18.45</v>
      </c>
      <c r="P626" s="50">
        <v>61.51</v>
      </c>
      <c r="Q626" s="50">
        <v>33.880000000000003</v>
      </c>
      <c r="R626" s="49"/>
      <c r="S626" s="186">
        <v>991772</v>
      </c>
    </row>
    <row r="627" spans="2:19">
      <c r="B627" s="207">
        <v>43017</v>
      </c>
      <c r="C627" s="43">
        <v>0.33402777777777781</v>
      </c>
      <c r="D627" s="50">
        <v>7.52</v>
      </c>
      <c r="E627" s="50">
        <v>40.5</v>
      </c>
      <c r="F627" s="50">
        <v>7.52</v>
      </c>
      <c r="M627" s="207">
        <v>41800</v>
      </c>
      <c r="N627" s="43">
        <v>0.33194444444444443</v>
      </c>
      <c r="O627" s="50">
        <v>16.3</v>
      </c>
      <c r="P627" s="50">
        <v>61.31</v>
      </c>
      <c r="Q627" s="50">
        <v>30.32</v>
      </c>
      <c r="R627" s="49"/>
      <c r="S627" s="186">
        <v>991772</v>
      </c>
    </row>
    <row r="628" spans="2:19">
      <c r="B628" s="207">
        <v>43018</v>
      </c>
      <c r="C628" s="43">
        <v>0.33402777777777781</v>
      </c>
      <c r="D628" s="50">
        <v>7.46</v>
      </c>
      <c r="E628" s="50">
        <v>40.5</v>
      </c>
      <c r="F628" s="50">
        <v>7.52</v>
      </c>
      <c r="M628" s="207">
        <v>41801</v>
      </c>
      <c r="N628" s="43">
        <v>0.32847222222222222</v>
      </c>
      <c r="O628" s="50">
        <v>37.11</v>
      </c>
      <c r="P628" s="50">
        <v>31.31</v>
      </c>
      <c r="Q628" s="50">
        <v>29.1</v>
      </c>
      <c r="R628" s="49"/>
      <c r="S628" s="186">
        <v>991772</v>
      </c>
    </row>
    <row r="629" spans="2:19">
      <c r="B629" s="207">
        <v>43019</v>
      </c>
      <c r="C629" s="43">
        <v>0.32708333333333334</v>
      </c>
      <c r="D629" s="50">
        <v>7.35</v>
      </c>
      <c r="E629" s="50">
        <v>40.5</v>
      </c>
      <c r="F629" s="50">
        <v>7.37</v>
      </c>
      <c r="M629" s="207">
        <v>41802</v>
      </c>
      <c r="N629" s="43">
        <v>0.33263888888888887</v>
      </c>
      <c r="O629" s="50">
        <v>35.119999999999997</v>
      </c>
      <c r="P629" s="50">
        <v>31.31</v>
      </c>
      <c r="Q629" s="50">
        <v>28.35</v>
      </c>
      <c r="R629" s="49"/>
      <c r="S629" s="186">
        <v>991772</v>
      </c>
    </row>
    <row r="630" spans="2:19">
      <c r="B630" s="207">
        <v>43020</v>
      </c>
      <c r="C630" s="43">
        <v>0.3611111111111111</v>
      </c>
      <c r="D630" s="50">
        <v>7.34</v>
      </c>
      <c r="E630" s="50">
        <v>40.5</v>
      </c>
      <c r="F630" s="50">
        <v>7.37</v>
      </c>
      <c r="M630" s="207">
        <v>41803</v>
      </c>
      <c r="N630" s="43">
        <v>0.33124999999999999</v>
      </c>
      <c r="O630" s="50">
        <v>31.51</v>
      </c>
      <c r="P630" s="50">
        <v>31.25</v>
      </c>
      <c r="Q630" s="50">
        <v>28.07</v>
      </c>
      <c r="R630" s="49"/>
      <c r="S630" s="186">
        <v>991772</v>
      </c>
    </row>
    <row r="631" spans="2:19">
      <c r="B631" s="207">
        <v>43021</v>
      </c>
      <c r="C631" s="43">
        <v>0.32916666666666666</v>
      </c>
      <c r="D631" s="50">
        <v>7.29</v>
      </c>
      <c r="E631" s="50">
        <v>40.5</v>
      </c>
      <c r="F631" s="50">
        <v>7.37</v>
      </c>
      <c r="M631" s="207">
        <v>41804</v>
      </c>
      <c r="N631" s="43">
        <v>0.34236111111111112</v>
      </c>
      <c r="O631" s="50">
        <v>30.03</v>
      </c>
      <c r="P631" s="50">
        <v>31.25</v>
      </c>
      <c r="Q631" s="50">
        <v>27.1</v>
      </c>
      <c r="R631" s="49"/>
      <c r="S631" s="186">
        <v>991772</v>
      </c>
    </row>
    <row r="632" spans="2:19">
      <c r="B632" s="207">
        <v>43025</v>
      </c>
      <c r="C632" s="43">
        <v>0.33124999999999999</v>
      </c>
      <c r="D632" s="50">
        <v>7.29</v>
      </c>
      <c r="E632" s="50">
        <v>40.5</v>
      </c>
      <c r="F632" s="50">
        <v>7.37</v>
      </c>
      <c r="M632" s="207">
        <v>41806</v>
      </c>
      <c r="N632" s="43">
        <v>0.33958333333333335</v>
      </c>
      <c r="O632" s="50">
        <v>27.56</v>
      </c>
      <c r="P632" s="50">
        <v>31.25</v>
      </c>
      <c r="Q632" s="50">
        <v>24.89</v>
      </c>
      <c r="R632" s="49"/>
      <c r="S632" s="186">
        <v>991772</v>
      </c>
    </row>
    <row r="633" spans="2:19">
      <c r="B633" s="207">
        <v>43026</v>
      </c>
      <c r="C633" s="43">
        <v>0.33958333333333335</v>
      </c>
      <c r="D633" s="50">
        <v>7.1</v>
      </c>
      <c r="E633" s="50">
        <v>40.5</v>
      </c>
      <c r="F633" s="50">
        <v>7.37</v>
      </c>
      <c r="M633" s="207">
        <v>41807</v>
      </c>
      <c r="N633" s="43">
        <v>0.33194444444444443</v>
      </c>
      <c r="O633" s="50">
        <v>23.86</v>
      </c>
      <c r="P633" s="50">
        <v>31.25</v>
      </c>
      <c r="Q633" s="50">
        <v>23.97</v>
      </c>
      <c r="R633" s="49"/>
      <c r="S633" s="186">
        <v>991772</v>
      </c>
    </row>
    <row r="634" spans="2:19">
      <c r="B634" s="207">
        <v>43027</v>
      </c>
      <c r="C634" s="43">
        <v>0.33402777777777781</v>
      </c>
      <c r="D634" s="50">
        <v>7.1</v>
      </c>
      <c r="E634" s="50">
        <v>40.5</v>
      </c>
      <c r="F634" s="50">
        <v>6.52</v>
      </c>
      <c r="M634" s="207">
        <v>41808</v>
      </c>
      <c r="N634" s="43">
        <v>0.3354166666666667</v>
      </c>
      <c r="O634" s="50">
        <v>21.11</v>
      </c>
      <c r="P634" s="50">
        <v>31.25</v>
      </c>
      <c r="Q634" s="50">
        <v>22.27</v>
      </c>
      <c r="R634" s="49"/>
      <c r="S634" s="186">
        <v>991772</v>
      </c>
    </row>
    <row r="635" spans="2:19">
      <c r="B635" s="207">
        <v>43028</v>
      </c>
      <c r="C635" s="43">
        <v>0.38750000000000001</v>
      </c>
      <c r="D635" s="50">
        <v>6.63</v>
      </c>
      <c r="E635" s="50">
        <v>40.5</v>
      </c>
      <c r="F635" s="50">
        <v>6.52</v>
      </c>
      <c r="M635" s="207">
        <v>41809</v>
      </c>
      <c r="N635" s="43">
        <v>0.3520833333333333</v>
      </c>
      <c r="O635" s="50">
        <v>19</v>
      </c>
      <c r="P635" s="50">
        <v>31.25</v>
      </c>
      <c r="Q635" s="50">
        <v>19.079999999999998</v>
      </c>
      <c r="R635" s="49"/>
      <c r="S635" s="186">
        <v>991772</v>
      </c>
    </row>
    <row r="636" spans="2:19">
      <c r="B636" s="207">
        <v>43031</v>
      </c>
      <c r="C636" s="43">
        <v>0.33888888888888885</v>
      </c>
      <c r="D636" s="50">
        <v>5.63</v>
      </c>
      <c r="E636" s="50">
        <v>40.5</v>
      </c>
      <c r="F636" s="50">
        <v>6.19</v>
      </c>
      <c r="M636" s="207">
        <v>41810</v>
      </c>
      <c r="N636" s="43">
        <v>0.33680555555555558</v>
      </c>
      <c r="O636" s="50">
        <v>16.47</v>
      </c>
      <c r="P636" s="50">
        <v>31.25</v>
      </c>
      <c r="Q636" s="50">
        <v>12.85</v>
      </c>
      <c r="R636" s="49"/>
      <c r="S636" s="186">
        <v>991772</v>
      </c>
    </row>
    <row r="637" spans="2:19">
      <c r="B637" s="207">
        <v>43033</v>
      </c>
      <c r="C637" s="43">
        <v>0.32361111111111113</v>
      </c>
      <c r="D637" s="50">
        <v>5.38</v>
      </c>
      <c r="E637" s="50">
        <v>40.5</v>
      </c>
      <c r="F637" s="50">
        <v>5.97</v>
      </c>
      <c r="M637" s="207">
        <v>41811</v>
      </c>
      <c r="N637" s="43">
        <v>0.33194444444444443</v>
      </c>
      <c r="O637" s="50">
        <v>44.64</v>
      </c>
      <c r="P637" s="50">
        <v>159.93</v>
      </c>
      <c r="Q637" s="50">
        <v>41.24</v>
      </c>
      <c r="R637" s="49"/>
      <c r="S637" s="186">
        <v>991772</v>
      </c>
    </row>
    <row r="638" spans="2:19">
      <c r="B638" s="207">
        <v>43034</v>
      </c>
      <c r="C638" s="43">
        <v>0.32083333333333336</v>
      </c>
      <c r="D638" s="50">
        <v>5.38</v>
      </c>
      <c r="E638" s="50">
        <v>40.5</v>
      </c>
      <c r="F638" s="50">
        <v>4.6900000000000004</v>
      </c>
      <c r="M638" s="207">
        <v>41814</v>
      </c>
      <c r="N638" s="43">
        <v>0.34166666666666662</v>
      </c>
      <c r="O638" s="50">
        <v>38.79</v>
      </c>
      <c r="P638" s="50">
        <v>159.93</v>
      </c>
      <c r="Q638" s="50">
        <v>37.92</v>
      </c>
      <c r="R638" s="49">
        <v>173997</v>
      </c>
      <c r="S638" s="186">
        <v>991772</v>
      </c>
    </row>
    <row r="639" spans="2:19">
      <c r="B639" s="207">
        <v>43034</v>
      </c>
      <c r="C639" s="43">
        <v>0.32083333333333336</v>
      </c>
      <c r="D639" s="50">
        <v>5.38</v>
      </c>
      <c r="E639" s="50">
        <v>40.5</v>
      </c>
      <c r="F639" s="50">
        <v>4.6900000000000004</v>
      </c>
      <c r="M639" s="207">
        <v>41815</v>
      </c>
      <c r="N639" s="43">
        <v>0.32847222222222222</v>
      </c>
      <c r="O639" s="50">
        <v>35.42</v>
      </c>
      <c r="P639" s="50">
        <v>159.93</v>
      </c>
      <c r="Q639" s="50">
        <v>36.04</v>
      </c>
      <c r="R639" s="49">
        <v>172692</v>
      </c>
      <c r="S639" s="186">
        <v>991772</v>
      </c>
    </row>
    <row r="640" spans="2:19">
      <c r="B640" s="207">
        <v>43038</v>
      </c>
      <c r="C640" s="43">
        <v>0.33333333333333331</v>
      </c>
      <c r="D640" s="50">
        <v>5.19</v>
      </c>
      <c r="E640" s="50">
        <v>40.5</v>
      </c>
      <c r="F640" s="50">
        <v>4.09</v>
      </c>
      <c r="M640" s="207">
        <v>41816</v>
      </c>
      <c r="N640" s="43">
        <v>0.34652777777777777</v>
      </c>
      <c r="O640" s="50">
        <v>33.07</v>
      </c>
      <c r="P640" s="50">
        <v>159.93</v>
      </c>
      <c r="Q640" s="50">
        <v>32.03</v>
      </c>
      <c r="R640" s="49">
        <v>170027</v>
      </c>
      <c r="S640" s="186">
        <v>991313</v>
      </c>
    </row>
    <row r="641" spans="2:19">
      <c r="B641" s="207">
        <v>43039</v>
      </c>
      <c r="C641" s="43">
        <v>0.32569444444444445</v>
      </c>
      <c r="D641" s="50">
        <v>5.19</v>
      </c>
      <c r="E641" s="50">
        <v>40.5</v>
      </c>
      <c r="F641" s="50">
        <v>4.09</v>
      </c>
      <c r="M641" s="207">
        <v>41817</v>
      </c>
      <c r="N641" s="43">
        <v>0.32500000000000001</v>
      </c>
      <c r="O641" s="50">
        <v>29.9</v>
      </c>
      <c r="P641" s="50">
        <v>159.93</v>
      </c>
      <c r="Q641" s="50">
        <v>29.84</v>
      </c>
      <c r="R641" s="49">
        <v>168642</v>
      </c>
      <c r="S641" s="186">
        <v>990956</v>
      </c>
    </row>
    <row r="642" spans="2:19">
      <c r="M642" s="207">
        <v>41817</v>
      </c>
      <c r="N642" s="43">
        <v>0.32500000000000001</v>
      </c>
      <c r="O642" s="50">
        <v>53.35</v>
      </c>
      <c r="P642" s="50">
        <v>129.93</v>
      </c>
      <c r="Q642" s="50">
        <v>27.8</v>
      </c>
      <c r="R642" s="49">
        <v>164912</v>
      </c>
      <c r="S642" s="186">
        <v>990293</v>
      </c>
    </row>
    <row r="643" spans="2:19">
      <c r="B643" s="207">
        <v>43040</v>
      </c>
      <c r="C643" s="43">
        <v>0.36527777777777781</v>
      </c>
      <c r="D643" s="50">
        <v>5.19</v>
      </c>
      <c r="E643" s="50">
        <v>40.5</v>
      </c>
      <c r="F643" s="50">
        <v>4.09</v>
      </c>
      <c r="N643" s="43"/>
      <c r="O643" s="50"/>
      <c r="P643" s="50"/>
      <c r="Q643" s="49"/>
      <c r="R643" s="49"/>
    </row>
    <row r="644" spans="2:19">
      <c r="B644" s="207">
        <v>43046</v>
      </c>
      <c r="C644" s="43">
        <v>0.33124999999999999</v>
      </c>
      <c r="D644" s="50">
        <v>5.13</v>
      </c>
      <c r="E644" s="50">
        <v>30.5</v>
      </c>
      <c r="F644" s="50">
        <v>11.85</v>
      </c>
      <c r="M644" s="207">
        <v>41821</v>
      </c>
      <c r="N644" s="43">
        <v>0.33194444444444443</v>
      </c>
      <c r="O644" s="50">
        <v>27.78</v>
      </c>
      <c r="P644" s="50">
        <v>129.93</v>
      </c>
      <c r="Q644" s="50">
        <v>26.34</v>
      </c>
      <c r="R644" s="49">
        <v>163802</v>
      </c>
      <c r="S644" s="186">
        <v>990191</v>
      </c>
    </row>
    <row r="645" spans="2:19">
      <c r="B645" s="207">
        <v>43047</v>
      </c>
      <c r="C645" s="43">
        <v>0.46458333333333335</v>
      </c>
      <c r="D645" s="50">
        <v>5.13</v>
      </c>
      <c r="E645" s="50">
        <v>30.5</v>
      </c>
      <c r="F645" s="50">
        <v>11.52</v>
      </c>
      <c r="M645" s="207">
        <v>41822</v>
      </c>
      <c r="N645" s="43">
        <v>0.34375</v>
      </c>
      <c r="O645" s="50">
        <v>21.15</v>
      </c>
      <c r="P645" s="50">
        <v>129.93</v>
      </c>
      <c r="Q645" s="50">
        <v>25.37</v>
      </c>
      <c r="R645" s="49">
        <v>161422</v>
      </c>
      <c r="S645" s="186">
        <v>984173</v>
      </c>
    </row>
    <row r="646" spans="2:19">
      <c r="B646" s="207">
        <v>43048</v>
      </c>
      <c r="C646" s="43">
        <v>0.34375</v>
      </c>
      <c r="D646" s="50">
        <v>5.13</v>
      </c>
      <c r="E646" s="50">
        <v>30.5</v>
      </c>
      <c r="F646" s="50">
        <v>11.52</v>
      </c>
      <c r="M646" s="207">
        <v>41829</v>
      </c>
      <c r="N646" s="43">
        <v>0.33680555555555558</v>
      </c>
      <c r="O646" s="50">
        <v>31.47</v>
      </c>
      <c r="P646" s="50">
        <v>89.93</v>
      </c>
      <c r="Q646" s="50">
        <v>31.2</v>
      </c>
      <c r="R646" s="49">
        <v>142122</v>
      </c>
      <c r="S646" s="186">
        <v>983918</v>
      </c>
    </row>
    <row r="647" spans="2:19">
      <c r="B647" s="207">
        <v>43049</v>
      </c>
      <c r="C647" s="43">
        <v>0.40069444444444446</v>
      </c>
      <c r="D647" s="50">
        <v>5.13</v>
      </c>
      <c r="E647" s="50">
        <v>30.5</v>
      </c>
      <c r="F647" s="50">
        <v>11.52</v>
      </c>
      <c r="M647" s="207">
        <v>41830</v>
      </c>
      <c r="N647" s="43">
        <v>0.3263888888888889</v>
      </c>
      <c r="O647" s="50">
        <v>27.43</v>
      </c>
      <c r="P647" s="50">
        <v>89.93</v>
      </c>
      <c r="Q647" s="50">
        <v>31.2</v>
      </c>
      <c r="R647" s="49">
        <v>141722</v>
      </c>
      <c r="S647" s="186">
        <v>983918</v>
      </c>
    </row>
    <row r="648" spans="2:19">
      <c r="B648" s="207">
        <v>43050</v>
      </c>
      <c r="C648" s="43">
        <v>0.35902777777777778</v>
      </c>
      <c r="D648" s="50">
        <v>4.91</v>
      </c>
      <c r="E648" s="50">
        <v>30.5</v>
      </c>
      <c r="F648" s="50">
        <v>11.29</v>
      </c>
      <c r="M648" s="207">
        <v>41831</v>
      </c>
      <c r="N648" s="43">
        <v>0.3263888888888889</v>
      </c>
      <c r="O648" s="50">
        <v>18.690000000000001</v>
      </c>
      <c r="P648" s="50">
        <v>89.93</v>
      </c>
      <c r="Q648" s="50">
        <v>31.2</v>
      </c>
      <c r="R648" s="49">
        <v>141222</v>
      </c>
      <c r="S648" s="186">
        <v>983918</v>
      </c>
    </row>
    <row r="649" spans="2:19">
      <c r="B649" s="207">
        <v>43053</v>
      </c>
      <c r="C649" s="43">
        <v>0.33819444444444446</v>
      </c>
      <c r="D649" s="50">
        <v>4.91</v>
      </c>
      <c r="E649" s="50">
        <v>30.5</v>
      </c>
      <c r="F649" s="50">
        <v>9.69</v>
      </c>
      <c r="M649" s="207">
        <v>41832</v>
      </c>
      <c r="N649" s="43">
        <v>0.33402777777777781</v>
      </c>
      <c r="O649" s="50">
        <v>15.3</v>
      </c>
      <c r="P649" s="50">
        <v>89.93</v>
      </c>
      <c r="Q649" s="50">
        <v>31.2</v>
      </c>
      <c r="R649" s="49">
        <v>139117</v>
      </c>
      <c r="S649" s="186">
        <v>983918</v>
      </c>
    </row>
    <row r="650" spans="2:19">
      <c r="B650" s="207">
        <v>43054</v>
      </c>
      <c r="C650" s="43">
        <v>0.52638888888888891</v>
      </c>
      <c r="D650" s="50">
        <v>4.91</v>
      </c>
      <c r="E650" s="50">
        <v>30.5</v>
      </c>
      <c r="F650" s="50">
        <v>8.99</v>
      </c>
      <c r="M650" s="207">
        <v>41834</v>
      </c>
      <c r="N650" s="43">
        <v>0.32916666666666666</v>
      </c>
      <c r="O650" s="50">
        <v>30.37</v>
      </c>
      <c r="P650" s="50">
        <v>59.93</v>
      </c>
      <c r="Q650" s="50">
        <v>31.2</v>
      </c>
      <c r="R650" s="49">
        <v>138717</v>
      </c>
      <c r="S650" s="186">
        <v>983918</v>
      </c>
    </row>
    <row r="651" spans="2:19">
      <c r="B651" s="207">
        <v>43055</v>
      </c>
      <c r="C651" s="43">
        <v>0.33611111111111108</v>
      </c>
      <c r="D651" s="50">
        <v>4.8899999999999997</v>
      </c>
      <c r="E651" s="50">
        <v>30.5</v>
      </c>
      <c r="F651" s="50">
        <v>8.99</v>
      </c>
      <c r="M651" s="207">
        <v>41835</v>
      </c>
      <c r="N651" s="43">
        <v>0.33263888888888887</v>
      </c>
      <c r="O651" s="50">
        <v>27.2</v>
      </c>
      <c r="P651" s="50">
        <v>59.93</v>
      </c>
      <c r="Q651" s="50">
        <v>31.2</v>
      </c>
      <c r="R651" s="49">
        <v>136877</v>
      </c>
      <c r="S651" s="186">
        <v>980909</v>
      </c>
    </row>
    <row r="652" spans="2:19">
      <c r="B652" s="207">
        <v>43056</v>
      </c>
      <c r="C652" s="43">
        <v>0.32916666666666666</v>
      </c>
      <c r="D652" s="50">
        <v>4.8899999999999997</v>
      </c>
      <c r="E652" s="50">
        <v>30.5</v>
      </c>
      <c r="F652" s="50">
        <v>7.95</v>
      </c>
      <c r="M652" s="207">
        <v>41836</v>
      </c>
      <c r="N652" s="43">
        <v>0.35069444444444442</v>
      </c>
      <c r="O652" s="50">
        <v>21.72</v>
      </c>
      <c r="P652" s="50">
        <v>59.93</v>
      </c>
      <c r="Q652" s="50">
        <v>30.62</v>
      </c>
      <c r="R652" s="49">
        <v>136877</v>
      </c>
      <c r="S652" s="186">
        <v>980909</v>
      </c>
    </row>
    <row r="653" spans="2:19">
      <c r="B653" s="207">
        <v>43057</v>
      </c>
      <c r="C653" s="43">
        <v>0.3034722222222222</v>
      </c>
      <c r="D653" s="50">
        <v>4.8600000000000003</v>
      </c>
      <c r="E653" s="50">
        <v>30.5</v>
      </c>
      <c r="F653" s="50">
        <v>7.34</v>
      </c>
      <c r="M653" s="207">
        <v>41837</v>
      </c>
      <c r="N653" s="43">
        <v>0.34722222222222227</v>
      </c>
      <c r="O653" s="50">
        <v>18.47</v>
      </c>
      <c r="P653" s="50">
        <v>59.93</v>
      </c>
      <c r="Q653" s="50">
        <v>30.12</v>
      </c>
      <c r="R653" s="49">
        <v>136877</v>
      </c>
      <c r="S653" s="186">
        <v>980909</v>
      </c>
    </row>
    <row r="654" spans="2:19">
      <c r="B654" s="207">
        <v>43059</v>
      </c>
      <c r="C654" s="43">
        <v>0.3430555555555555</v>
      </c>
      <c r="D654" s="50">
        <v>4.82</v>
      </c>
      <c r="E654" s="50">
        <v>30.5</v>
      </c>
      <c r="F654" s="50">
        <v>7.34</v>
      </c>
      <c r="M654" s="207">
        <v>41838</v>
      </c>
      <c r="N654" s="43">
        <v>0.35347222222222219</v>
      </c>
      <c r="O654" s="50">
        <v>16.25</v>
      </c>
      <c r="P654" s="50">
        <v>59.93</v>
      </c>
      <c r="Q654" s="50">
        <v>28.13</v>
      </c>
      <c r="R654" s="49">
        <v>136877</v>
      </c>
      <c r="S654" s="186">
        <v>980909</v>
      </c>
    </row>
    <row r="655" spans="2:19">
      <c r="B655" s="207">
        <v>43060</v>
      </c>
      <c r="C655" s="43">
        <v>0.33958333333333335</v>
      </c>
      <c r="D655" s="50">
        <v>4.09</v>
      </c>
      <c r="E655" s="50">
        <v>30.5</v>
      </c>
      <c r="F655" s="50">
        <v>6.61</v>
      </c>
      <c r="M655" s="207">
        <v>41839</v>
      </c>
      <c r="N655" s="43">
        <v>0.33402777777777781</v>
      </c>
      <c r="O655" s="50">
        <v>12.53</v>
      </c>
      <c r="P655" s="50">
        <v>29.93</v>
      </c>
      <c r="Q655" s="50">
        <v>25.85</v>
      </c>
      <c r="R655" s="49">
        <v>136877</v>
      </c>
      <c r="S655" s="186">
        <v>980909</v>
      </c>
    </row>
    <row r="656" spans="2:19">
      <c r="B656" s="207">
        <v>43061</v>
      </c>
      <c r="C656" s="43">
        <v>0.3298611111111111</v>
      </c>
      <c r="D656" s="50">
        <v>4.09</v>
      </c>
      <c r="E656" s="50">
        <v>30.5</v>
      </c>
      <c r="F656" s="50">
        <v>6.19</v>
      </c>
      <c r="M656" s="207">
        <v>41841</v>
      </c>
      <c r="N656" s="43">
        <v>0.33402777777777781</v>
      </c>
      <c r="O656" s="50">
        <v>10.51</v>
      </c>
      <c r="P656" s="50">
        <v>29.93</v>
      </c>
      <c r="Q656" s="50">
        <v>23.94</v>
      </c>
      <c r="R656" s="49">
        <v>134457</v>
      </c>
      <c r="S656" s="186">
        <v>980909</v>
      </c>
    </row>
    <row r="657" spans="2:19">
      <c r="B657" s="207">
        <v>43062</v>
      </c>
      <c r="C657" s="43">
        <v>0.3347222222222222</v>
      </c>
      <c r="D657" s="50">
        <v>4.09</v>
      </c>
      <c r="E657" s="50">
        <v>30.5</v>
      </c>
      <c r="F657" s="50">
        <v>5.34</v>
      </c>
      <c r="M657" s="207">
        <v>41842</v>
      </c>
      <c r="N657" s="43">
        <v>0.32847222222222222</v>
      </c>
      <c r="O657" s="50">
        <v>8.26</v>
      </c>
      <c r="P657" s="50">
        <v>29.93</v>
      </c>
      <c r="Q657" s="50">
        <v>22.44</v>
      </c>
      <c r="R657" s="49">
        <v>128962</v>
      </c>
      <c r="S657" s="186">
        <v>980909</v>
      </c>
    </row>
    <row r="658" spans="2:19">
      <c r="B658" s="207">
        <v>43063</v>
      </c>
      <c r="C658" s="43">
        <v>0.3520833333333333</v>
      </c>
      <c r="D658" s="50">
        <v>3.74</v>
      </c>
      <c r="E658" s="50">
        <v>30.5</v>
      </c>
      <c r="F658" s="50">
        <v>5.34</v>
      </c>
      <c r="M658" s="207">
        <v>41843</v>
      </c>
      <c r="N658" s="43">
        <v>0.3298611111111111</v>
      </c>
      <c r="O658" s="50">
        <v>15.78</v>
      </c>
      <c r="P658" s="50">
        <v>19.93</v>
      </c>
      <c r="Q658" s="50">
        <v>20.47</v>
      </c>
      <c r="R658" s="49">
        <v>124147</v>
      </c>
      <c r="S658" s="186">
        <v>980909</v>
      </c>
    </row>
    <row r="659" spans="2:19">
      <c r="B659" s="207">
        <v>43064</v>
      </c>
      <c r="C659" s="43">
        <v>0.3659722222222222</v>
      </c>
      <c r="D659" s="50">
        <v>12.95</v>
      </c>
      <c r="E659" s="50">
        <v>20.5</v>
      </c>
      <c r="F659" s="50">
        <v>5.26</v>
      </c>
      <c r="M659" s="207">
        <v>41844</v>
      </c>
      <c r="N659" s="43">
        <v>0.33124999999999999</v>
      </c>
      <c r="O659" s="50">
        <v>63.21</v>
      </c>
      <c r="P659" s="50">
        <v>19.93</v>
      </c>
      <c r="Q659" s="50">
        <v>70.239999999999995</v>
      </c>
      <c r="R659" s="49">
        <v>122722</v>
      </c>
      <c r="S659" s="186">
        <v>980756</v>
      </c>
    </row>
    <row r="660" spans="2:19">
      <c r="B660" s="207">
        <v>43066</v>
      </c>
      <c r="C660" s="43">
        <v>0.35694444444444445</v>
      </c>
      <c r="D660" s="50">
        <v>12.32</v>
      </c>
      <c r="E660" s="50">
        <v>20.5</v>
      </c>
      <c r="F660" s="50">
        <v>5.26</v>
      </c>
      <c r="M660" s="207">
        <v>41846</v>
      </c>
      <c r="N660" s="43">
        <v>0.33680555555555558</v>
      </c>
      <c r="O660" s="50">
        <v>59</v>
      </c>
      <c r="P660" s="50">
        <v>19.93</v>
      </c>
      <c r="Q660" s="50">
        <v>65.13</v>
      </c>
      <c r="R660" s="49">
        <v>113637</v>
      </c>
      <c r="S660" s="186">
        <v>980705</v>
      </c>
    </row>
    <row r="661" spans="2:19">
      <c r="B661" s="207">
        <v>43067</v>
      </c>
      <c r="C661" s="43">
        <v>0.33749999999999997</v>
      </c>
      <c r="D661" s="50">
        <v>12.14</v>
      </c>
      <c r="E661" s="50">
        <v>20.5</v>
      </c>
      <c r="F661" s="50">
        <v>5.16</v>
      </c>
      <c r="M661" s="207">
        <v>41848</v>
      </c>
      <c r="N661" s="43">
        <v>0.3298611111111111</v>
      </c>
      <c r="O661" s="50">
        <v>53.62</v>
      </c>
      <c r="P661" s="50">
        <v>19.93</v>
      </c>
      <c r="Q661" s="50">
        <v>63.25</v>
      </c>
      <c r="R661" s="49">
        <v>110947</v>
      </c>
      <c r="S661" s="186">
        <v>980705</v>
      </c>
    </row>
    <row r="662" spans="2:19">
      <c r="B662" s="207">
        <v>43068</v>
      </c>
      <c r="C662" s="43">
        <v>0.31666666666666665</v>
      </c>
      <c r="D662" s="50">
        <v>12.14</v>
      </c>
      <c r="E662" s="50">
        <v>20.5</v>
      </c>
      <c r="F662" s="50">
        <v>4.8600000000000003</v>
      </c>
      <c r="M662" s="207">
        <v>41849</v>
      </c>
      <c r="N662" s="43">
        <v>0.31805555555555554</v>
      </c>
      <c r="O662" s="50">
        <v>48.51</v>
      </c>
      <c r="P662" s="50">
        <v>19.89</v>
      </c>
      <c r="Q662" s="50">
        <v>61.7</v>
      </c>
      <c r="R662" s="49">
        <v>108787</v>
      </c>
      <c r="S662" s="186">
        <v>980705</v>
      </c>
    </row>
    <row r="663" spans="2:19">
      <c r="B663" s="207">
        <v>43069</v>
      </c>
      <c r="C663" s="43">
        <v>0.29375000000000001</v>
      </c>
      <c r="D663" s="50">
        <v>12.09</v>
      </c>
      <c r="E663" s="50">
        <v>20.5</v>
      </c>
      <c r="F663" s="50">
        <v>4.79</v>
      </c>
      <c r="M663" s="207">
        <v>41850</v>
      </c>
      <c r="N663" s="43">
        <v>0.34930555555555554</v>
      </c>
      <c r="O663" s="50">
        <v>43.47</v>
      </c>
      <c r="P663" s="50">
        <v>19.88</v>
      </c>
      <c r="Q663" s="50">
        <v>60.48</v>
      </c>
      <c r="R663" s="49">
        <v>107282</v>
      </c>
      <c r="S663" s="186">
        <v>980654</v>
      </c>
    </row>
    <row r="664" spans="2:19">
      <c r="M664" s="207">
        <v>41851</v>
      </c>
      <c r="N664" s="43">
        <v>0.33124999999999999</v>
      </c>
      <c r="O664" s="50">
        <v>40.01</v>
      </c>
      <c r="P664" s="50">
        <v>19.88</v>
      </c>
      <c r="Q664" s="50">
        <v>60.12</v>
      </c>
      <c r="R664" s="49">
        <v>102392</v>
      </c>
      <c r="S664" s="186">
        <v>980552</v>
      </c>
    </row>
    <row r="665" spans="2:19">
      <c r="B665" s="207">
        <v>43070</v>
      </c>
      <c r="C665" s="43">
        <v>0.32291666666666669</v>
      </c>
      <c r="D665" s="50">
        <v>12.09</v>
      </c>
      <c r="E665" s="50">
        <v>20.5</v>
      </c>
      <c r="F665" s="50">
        <v>4.71</v>
      </c>
      <c r="N665" s="43"/>
      <c r="O665" s="50"/>
      <c r="P665" s="50"/>
      <c r="Q665" s="49"/>
      <c r="R665" s="49"/>
    </row>
    <row r="666" spans="2:19">
      <c r="B666" s="207">
        <v>43073</v>
      </c>
      <c r="C666" s="43">
        <v>0.33194444444444443</v>
      </c>
      <c r="D666" s="50">
        <v>12.02</v>
      </c>
      <c r="E666" s="50">
        <v>20.5</v>
      </c>
      <c r="F666" s="50">
        <v>4.1900000000000004</v>
      </c>
      <c r="M666" s="207">
        <v>41852</v>
      </c>
      <c r="N666" s="43">
        <v>0.32916666666666666</v>
      </c>
      <c r="O666" s="50">
        <v>38.71</v>
      </c>
      <c r="P666" s="50">
        <v>19.88</v>
      </c>
      <c r="Q666" s="50">
        <v>59.78</v>
      </c>
      <c r="R666" s="49">
        <v>101692</v>
      </c>
      <c r="S666" s="186">
        <v>980093</v>
      </c>
    </row>
    <row r="667" spans="2:19">
      <c r="B667" s="207">
        <v>43074</v>
      </c>
      <c r="C667" s="43">
        <v>0.47916666666666669</v>
      </c>
      <c r="D667" s="50">
        <v>12.01</v>
      </c>
      <c r="E667" s="50">
        <v>20.5</v>
      </c>
      <c r="F667" s="50">
        <v>3.79</v>
      </c>
      <c r="M667" s="207">
        <v>41853</v>
      </c>
      <c r="N667" s="43">
        <v>0.33333333333333331</v>
      </c>
      <c r="O667" s="50">
        <v>37.03</v>
      </c>
      <c r="P667" s="50">
        <v>208.56</v>
      </c>
      <c r="Q667" s="50">
        <v>58.28</v>
      </c>
      <c r="R667" s="49">
        <v>99382</v>
      </c>
      <c r="S667" s="186">
        <v>980093</v>
      </c>
    </row>
    <row r="668" spans="2:19">
      <c r="B668" s="207">
        <v>43075</v>
      </c>
      <c r="C668" s="43">
        <v>0.25833333333333336</v>
      </c>
      <c r="D668" s="50">
        <v>12.01</v>
      </c>
      <c r="E668" s="50">
        <v>20.5</v>
      </c>
      <c r="F668" s="50">
        <v>3.19</v>
      </c>
      <c r="M668" s="207">
        <v>41855</v>
      </c>
      <c r="N668" s="43">
        <v>0.33611111111111108</v>
      </c>
      <c r="O668" s="50">
        <v>34.72</v>
      </c>
      <c r="P668" s="50">
        <v>208.56</v>
      </c>
      <c r="Q668" s="50">
        <v>54.09</v>
      </c>
      <c r="R668" s="49">
        <v>95262</v>
      </c>
      <c r="S668" s="186">
        <v>980093</v>
      </c>
    </row>
    <row r="669" spans="2:19">
      <c r="B669" s="207">
        <v>43077</v>
      </c>
      <c r="C669" s="43">
        <v>0.3298611111111111</v>
      </c>
      <c r="D669" s="50">
        <v>12.01</v>
      </c>
      <c r="E669" s="50">
        <v>10.5</v>
      </c>
      <c r="F669" s="50">
        <v>10.88</v>
      </c>
      <c r="M669" s="207">
        <v>41856</v>
      </c>
      <c r="N669" s="43">
        <v>0.33055555555555555</v>
      </c>
      <c r="O669" s="50">
        <v>32.43</v>
      </c>
      <c r="P669" s="50">
        <v>208.56</v>
      </c>
      <c r="Q669" s="50">
        <v>53.2</v>
      </c>
      <c r="R669" s="49">
        <v>93957</v>
      </c>
      <c r="S669" s="186">
        <v>979991</v>
      </c>
    </row>
    <row r="670" spans="2:19">
      <c r="B670" s="207">
        <v>43080</v>
      </c>
      <c r="C670" s="43">
        <v>0.31597222222222221</v>
      </c>
      <c r="D670" s="50">
        <v>12.01</v>
      </c>
      <c r="E670" s="50">
        <v>10.5</v>
      </c>
      <c r="F670" s="50">
        <v>10.7</v>
      </c>
      <c r="M670" s="207">
        <v>41857</v>
      </c>
      <c r="N670" s="43">
        <v>0.33124999999999999</v>
      </c>
      <c r="O670" s="50">
        <v>29.86</v>
      </c>
      <c r="P670" s="50">
        <v>208.54</v>
      </c>
      <c r="Q670" s="50">
        <v>51.65</v>
      </c>
      <c r="R670" s="49">
        <v>93957</v>
      </c>
      <c r="S670" s="186">
        <v>979991</v>
      </c>
    </row>
    <row r="671" spans="2:19">
      <c r="B671" s="207">
        <v>43082</v>
      </c>
      <c r="C671" s="43">
        <v>0.30069444444444443</v>
      </c>
      <c r="D671" s="50">
        <v>11.77</v>
      </c>
      <c r="E671" s="50">
        <v>10.5</v>
      </c>
      <c r="F671" s="50">
        <v>8.66</v>
      </c>
      <c r="M671" s="207">
        <v>41859</v>
      </c>
      <c r="N671" s="43">
        <v>0.32708333333333334</v>
      </c>
      <c r="O671" s="50">
        <v>27.92</v>
      </c>
      <c r="P671" s="50">
        <v>208.54</v>
      </c>
      <c r="Q671" s="50">
        <v>44.68</v>
      </c>
      <c r="R671" s="49">
        <v>90527</v>
      </c>
      <c r="S671" s="186">
        <v>979991</v>
      </c>
    </row>
    <row r="672" spans="2:19">
      <c r="B672" s="207">
        <v>43087</v>
      </c>
      <c r="C672" s="43">
        <v>0.3263888888888889</v>
      </c>
      <c r="D672" s="50">
        <v>11.22</v>
      </c>
      <c r="E672" s="50">
        <v>10.5</v>
      </c>
      <c r="F672" s="50">
        <v>7.84</v>
      </c>
      <c r="M672" s="207">
        <v>41860</v>
      </c>
      <c r="N672" s="43">
        <v>0.31875000000000003</v>
      </c>
      <c r="O672" s="50">
        <v>25.37</v>
      </c>
      <c r="P672" s="50">
        <v>208.54</v>
      </c>
      <c r="Q672" s="50">
        <v>42.33</v>
      </c>
      <c r="R672" s="49">
        <v>88702</v>
      </c>
      <c r="S672" s="186">
        <v>979991</v>
      </c>
    </row>
    <row r="673" spans="2:19">
      <c r="B673" s="207">
        <v>43088</v>
      </c>
      <c r="C673" s="43">
        <v>0.3215277777777778</v>
      </c>
      <c r="D673" s="50">
        <v>10.62</v>
      </c>
      <c r="E673" s="50">
        <v>10.5</v>
      </c>
      <c r="F673" s="50">
        <v>7.84</v>
      </c>
      <c r="M673" s="207">
        <v>41862</v>
      </c>
      <c r="N673" s="43">
        <v>0.33333333333333331</v>
      </c>
      <c r="O673" s="50">
        <v>23</v>
      </c>
      <c r="P673" s="50">
        <v>208.54</v>
      </c>
      <c r="Q673" s="50">
        <v>40.89</v>
      </c>
      <c r="R673" s="49">
        <v>84867</v>
      </c>
      <c r="S673" s="186">
        <v>979991</v>
      </c>
    </row>
    <row r="674" spans="2:19">
      <c r="B674" s="207">
        <v>43089</v>
      </c>
      <c r="C674" s="43">
        <v>0.32013888888888892</v>
      </c>
      <c r="D674" s="50">
        <v>10.5</v>
      </c>
      <c r="E674" s="50">
        <v>10.5</v>
      </c>
      <c r="F674" s="50">
        <v>6.94</v>
      </c>
      <c r="M674" s="207">
        <v>41863</v>
      </c>
      <c r="N674" s="43">
        <v>0.33333333333333331</v>
      </c>
      <c r="O674" s="50">
        <v>21.56</v>
      </c>
      <c r="P674" s="50">
        <v>208.54</v>
      </c>
      <c r="Q674" s="50">
        <v>38.32</v>
      </c>
      <c r="R674" s="49">
        <v>81227</v>
      </c>
      <c r="S674" s="186">
        <v>979991</v>
      </c>
    </row>
    <row r="675" spans="2:19">
      <c r="B675" s="207">
        <v>43091</v>
      </c>
      <c r="C675" s="43">
        <v>0.34791666666666665</v>
      </c>
      <c r="D675" s="50">
        <v>9.98</v>
      </c>
      <c r="E675" s="50">
        <v>10.5</v>
      </c>
      <c r="F675" s="50">
        <v>6.84</v>
      </c>
      <c r="M675" s="207">
        <v>41864</v>
      </c>
      <c r="N675" s="43">
        <v>0.32569444444444445</v>
      </c>
      <c r="O675" s="50">
        <v>19.899999999999999</v>
      </c>
      <c r="P675" s="50">
        <v>208.54</v>
      </c>
      <c r="Q675" s="50">
        <v>36.96</v>
      </c>
      <c r="R675" s="49">
        <v>77227</v>
      </c>
      <c r="S675" s="186">
        <v>979940</v>
      </c>
    </row>
    <row r="676" spans="2:19">
      <c r="B676" s="207">
        <v>43092</v>
      </c>
      <c r="C676" s="43">
        <v>0.31180555555555556</v>
      </c>
      <c r="D676" s="50">
        <v>9.98</v>
      </c>
      <c r="E676" s="50">
        <v>10.5</v>
      </c>
      <c r="F676" s="50">
        <v>6.84</v>
      </c>
      <c r="M676" s="207">
        <v>41865</v>
      </c>
      <c r="N676" s="43">
        <v>0.33124999999999999</v>
      </c>
      <c r="O676" s="50">
        <v>16.829999999999998</v>
      </c>
      <c r="P676" s="50">
        <v>208.53</v>
      </c>
      <c r="Q676" s="50">
        <v>34.119999999999997</v>
      </c>
      <c r="R676" s="49">
        <v>68827</v>
      </c>
      <c r="S676" s="186">
        <v>775316</v>
      </c>
    </row>
    <row r="677" spans="2:19">
      <c r="B677" s="207">
        <v>43095</v>
      </c>
      <c r="C677" s="43">
        <v>0.33611111111111108</v>
      </c>
      <c r="D677" s="50">
        <v>9.98</v>
      </c>
      <c r="E677" s="50">
        <v>10.5</v>
      </c>
      <c r="F677" s="50">
        <v>4.99</v>
      </c>
      <c r="M677" s="207">
        <v>41866</v>
      </c>
      <c r="N677" s="43">
        <v>0.3444444444444445</v>
      </c>
      <c r="O677" s="50">
        <v>45.63</v>
      </c>
      <c r="P677" s="50">
        <v>168.53</v>
      </c>
      <c r="Q677" s="50">
        <v>42.24</v>
      </c>
      <c r="R677" s="49">
        <v>64927</v>
      </c>
      <c r="S677" s="186">
        <v>691042</v>
      </c>
    </row>
    <row r="678" spans="2:19">
      <c r="B678" s="207">
        <v>43096</v>
      </c>
      <c r="C678" s="43">
        <v>0.33819444444444446</v>
      </c>
      <c r="D678" s="50">
        <v>9.98</v>
      </c>
      <c r="E678" s="50">
        <v>10.5</v>
      </c>
      <c r="F678" s="50">
        <v>4.99</v>
      </c>
      <c r="M678" s="207">
        <v>41867</v>
      </c>
      <c r="N678" s="43">
        <v>0.34930555555555554</v>
      </c>
      <c r="O678" s="50">
        <v>43.91</v>
      </c>
      <c r="P678" s="50">
        <v>168.53</v>
      </c>
      <c r="Q678" s="50">
        <v>42.02</v>
      </c>
      <c r="R678" s="49">
        <v>57227</v>
      </c>
      <c r="S678" s="186">
        <v>691042</v>
      </c>
    </row>
    <row r="679" spans="2:19">
      <c r="B679" s="207">
        <v>43097</v>
      </c>
      <c r="C679" s="43">
        <v>0.33749999999999997</v>
      </c>
      <c r="D679" s="50">
        <v>9.9499999999999993</v>
      </c>
      <c r="E679" s="50">
        <v>10.5</v>
      </c>
      <c r="F679" s="50">
        <v>4.6399999999999997</v>
      </c>
      <c r="M679" s="207">
        <v>41870</v>
      </c>
      <c r="N679" s="43">
        <v>0.32361111111111113</v>
      </c>
      <c r="O679" s="50">
        <v>39.42</v>
      </c>
      <c r="P679" s="50">
        <v>168.53</v>
      </c>
      <c r="Q679" s="50">
        <v>38.17</v>
      </c>
      <c r="R679" s="49">
        <v>37127</v>
      </c>
      <c r="S679" s="186">
        <v>691042</v>
      </c>
    </row>
    <row r="680" spans="2:19">
      <c r="B680" s="207">
        <v>43098</v>
      </c>
      <c r="C680" s="43">
        <v>0.3444444444444445</v>
      </c>
      <c r="D680" s="50">
        <v>9.9499999999999993</v>
      </c>
      <c r="E680" s="50">
        <v>10.5</v>
      </c>
      <c r="F680" s="50">
        <v>4.4400000000000004</v>
      </c>
      <c r="M680" s="207">
        <v>41871</v>
      </c>
      <c r="N680" s="43">
        <v>0.32222222222222224</v>
      </c>
      <c r="O680" s="50">
        <v>37.75</v>
      </c>
      <c r="P680" s="50">
        <v>168.53</v>
      </c>
      <c r="Q680" s="50">
        <v>37.54</v>
      </c>
      <c r="R680" s="49">
        <v>531027</v>
      </c>
      <c r="S680" s="186">
        <v>691042</v>
      </c>
    </row>
    <row r="681" spans="2:19">
      <c r="M681" s="207">
        <v>41872</v>
      </c>
      <c r="N681" s="43">
        <v>0.3444444444444445</v>
      </c>
      <c r="O681" s="50">
        <v>35.92</v>
      </c>
      <c r="P681" s="50">
        <v>168.53</v>
      </c>
      <c r="Q681" s="50">
        <v>36.159999999999997</v>
      </c>
      <c r="R681" s="49">
        <v>516727</v>
      </c>
      <c r="S681" s="186">
        <v>691013</v>
      </c>
    </row>
    <row r="682" spans="2:19">
      <c r="B682" s="207">
        <v>43102</v>
      </c>
      <c r="C682" s="43">
        <v>0.33680555555555558</v>
      </c>
      <c r="D682" s="50">
        <v>9.92</v>
      </c>
      <c r="E682" s="50">
        <v>10.5</v>
      </c>
      <c r="F682" s="50">
        <v>3.96</v>
      </c>
      <c r="M682" s="207">
        <v>41873</v>
      </c>
      <c r="N682" s="43">
        <v>0.33819444444444446</v>
      </c>
      <c r="O682" s="50">
        <v>33.36</v>
      </c>
      <c r="P682" s="50">
        <v>168.53</v>
      </c>
      <c r="Q682" s="50">
        <v>35.450000000000003</v>
      </c>
      <c r="R682" s="49">
        <v>512827</v>
      </c>
      <c r="S682" s="186">
        <v>691013</v>
      </c>
    </row>
    <row r="683" spans="2:19">
      <c r="B683" s="207">
        <v>43103</v>
      </c>
      <c r="C683" s="43">
        <v>0.34722222222222227</v>
      </c>
      <c r="D683" s="50">
        <v>9.92</v>
      </c>
      <c r="E683" s="50">
        <v>10.5</v>
      </c>
      <c r="F683" s="50">
        <v>3.96</v>
      </c>
      <c r="G683" s="42" t="s">
        <v>754</v>
      </c>
      <c r="H683" s="42" t="s">
        <v>748</v>
      </c>
      <c r="I683" s="407">
        <v>26</v>
      </c>
      <c r="M683" s="207">
        <v>41874</v>
      </c>
      <c r="N683" s="43">
        <v>0.33819444444444446</v>
      </c>
      <c r="O683" s="50">
        <v>30.46</v>
      </c>
      <c r="P683" s="50">
        <v>168.53</v>
      </c>
      <c r="Q683" s="50">
        <v>35.229999999999997</v>
      </c>
      <c r="R683" s="49">
        <v>508427</v>
      </c>
      <c r="S683" s="186">
        <v>691013</v>
      </c>
    </row>
    <row r="684" spans="2:19">
      <c r="B684" s="207">
        <v>43104</v>
      </c>
      <c r="C684" s="43">
        <v>0.32847222222222222</v>
      </c>
      <c r="D684" s="50">
        <v>9.92</v>
      </c>
      <c r="E684" s="50">
        <v>35.5</v>
      </c>
      <c r="F684" s="50">
        <v>3.96</v>
      </c>
      <c r="I684" s="408">
        <v>191857</v>
      </c>
      <c r="J684" s="186">
        <v>184679</v>
      </c>
      <c r="K684" s="186">
        <f>I684-J684</f>
        <v>7178</v>
      </c>
      <c r="M684" s="207">
        <v>41876</v>
      </c>
      <c r="N684" s="43">
        <v>0.32916666666666666</v>
      </c>
      <c r="O684" s="50">
        <v>27.24</v>
      </c>
      <c r="P684" s="50">
        <v>168.53</v>
      </c>
      <c r="Q684" s="50">
        <v>30.12</v>
      </c>
      <c r="R684" s="49">
        <v>499827</v>
      </c>
      <c r="S684" s="186">
        <v>691013</v>
      </c>
    </row>
    <row r="685" spans="2:19">
      <c r="B685" s="207">
        <v>43109</v>
      </c>
      <c r="C685" s="43">
        <v>0.34027777777777773</v>
      </c>
      <c r="D685" s="50">
        <v>9.39</v>
      </c>
      <c r="E685" s="50">
        <v>35.5</v>
      </c>
      <c r="F685" s="50">
        <v>3.96</v>
      </c>
      <c r="I685" s="186">
        <f>I684/I683</f>
        <v>7379.1153846153848</v>
      </c>
      <c r="J685" s="186">
        <f>J684/I683</f>
        <v>7103.0384615384619</v>
      </c>
      <c r="M685" s="207">
        <v>41877</v>
      </c>
      <c r="N685" s="43">
        <v>0.3263888888888889</v>
      </c>
      <c r="O685" s="50">
        <v>21.16</v>
      </c>
      <c r="P685" s="50">
        <v>168.53</v>
      </c>
      <c r="Q685" s="50">
        <v>27.53</v>
      </c>
      <c r="R685" s="49">
        <v>489927</v>
      </c>
      <c r="S685" s="186">
        <v>691013</v>
      </c>
    </row>
    <row r="686" spans="2:19">
      <c r="B686" s="207">
        <v>43110</v>
      </c>
      <c r="C686" s="43">
        <v>0.34166666666666662</v>
      </c>
      <c r="D686" s="50">
        <v>9.36</v>
      </c>
      <c r="E686" s="50">
        <v>35.5</v>
      </c>
      <c r="F686" s="50">
        <v>3.96</v>
      </c>
      <c r="M686" s="207">
        <v>41878</v>
      </c>
      <c r="N686" s="43">
        <v>0.45902777777777781</v>
      </c>
      <c r="O686" s="50">
        <v>11.55</v>
      </c>
      <c r="P686" s="50">
        <v>168.53</v>
      </c>
      <c r="Q686" s="50">
        <v>24.19</v>
      </c>
      <c r="R686" s="49">
        <v>470827</v>
      </c>
      <c r="S686" s="186">
        <v>690905</v>
      </c>
    </row>
    <row r="687" spans="2:19">
      <c r="B687" s="207">
        <v>43111</v>
      </c>
      <c r="C687" s="43">
        <v>0.38125000000000003</v>
      </c>
      <c r="D687" s="50">
        <v>9.24</v>
      </c>
      <c r="E687" s="50">
        <v>25.5</v>
      </c>
      <c r="F687" s="50">
        <v>13.66</v>
      </c>
      <c r="M687" s="207">
        <v>41881</v>
      </c>
      <c r="N687" s="43">
        <v>0.32916666666666666</v>
      </c>
      <c r="O687" s="50">
        <v>37.06</v>
      </c>
      <c r="P687" s="50">
        <v>128.53</v>
      </c>
      <c r="Q687" s="50">
        <v>30.12</v>
      </c>
      <c r="R687" s="49">
        <v>468527</v>
      </c>
      <c r="S687" s="186">
        <v>690905</v>
      </c>
    </row>
    <row r="688" spans="2:19">
      <c r="B688" s="207">
        <v>43112</v>
      </c>
      <c r="C688" s="43">
        <v>0.3354166666666667</v>
      </c>
      <c r="D688" s="50">
        <v>8.5500000000000007</v>
      </c>
      <c r="E688" s="50">
        <v>25.5</v>
      </c>
      <c r="F688" s="50">
        <v>13.01</v>
      </c>
      <c r="N688" s="43"/>
      <c r="O688" s="50"/>
      <c r="P688" s="50"/>
      <c r="Q688" s="49"/>
      <c r="R688" s="49"/>
    </row>
    <row r="689" spans="2:19">
      <c r="B689" s="207">
        <v>43115</v>
      </c>
      <c r="C689" s="43">
        <v>0.34097222222222223</v>
      </c>
      <c r="D689" s="50">
        <v>8.51</v>
      </c>
      <c r="E689" s="50">
        <v>25.5</v>
      </c>
      <c r="F689" s="50">
        <v>13.01</v>
      </c>
      <c r="M689" s="207">
        <v>41884</v>
      </c>
      <c r="N689" s="43">
        <v>0.3833333333333333</v>
      </c>
      <c r="O689" s="50">
        <v>31.81</v>
      </c>
      <c r="P689" s="50">
        <v>128.53</v>
      </c>
      <c r="Q689" s="50">
        <v>25.89</v>
      </c>
      <c r="R689" s="49">
        <v>447527</v>
      </c>
      <c r="S689" s="186">
        <v>690905</v>
      </c>
    </row>
    <row r="690" spans="2:19">
      <c r="B690" s="207">
        <v>43116</v>
      </c>
      <c r="C690" s="43">
        <v>0.35486111111111113</v>
      </c>
      <c r="D690" s="50">
        <v>8.51</v>
      </c>
      <c r="E690" s="50">
        <v>25.5</v>
      </c>
      <c r="F690" s="50">
        <v>12.86</v>
      </c>
      <c r="M690" s="207">
        <v>41885</v>
      </c>
      <c r="N690" s="43">
        <v>0.35972222222222222</v>
      </c>
      <c r="O690" s="50">
        <v>29.14</v>
      </c>
      <c r="P690" s="50">
        <v>128.53</v>
      </c>
      <c r="Q690" s="50">
        <v>24.97</v>
      </c>
      <c r="R690" s="49">
        <v>441427</v>
      </c>
      <c r="S690" s="186">
        <v>690905</v>
      </c>
    </row>
    <row r="691" spans="2:19">
      <c r="B691" s="207">
        <v>43117</v>
      </c>
      <c r="C691" s="43">
        <v>0.34652777777777777</v>
      </c>
      <c r="D691" s="50">
        <v>8.39</v>
      </c>
      <c r="E691" s="50">
        <v>25.5</v>
      </c>
      <c r="F691" s="50">
        <v>12.86</v>
      </c>
      <c r="M691" s="207">
        <v>41886</v>
      </c>
      <c r="N691" s="43">
        <v>0.33055555555555555</v>
      </c>
      <c r="O691" s="50">
        <v>26.87</v>
      </c>
      <c r="P691" s="50">
        <v>128.53</v>
      </c>
      <c r="Q691" s="50">
        <v>24.08</v>
      </c>
      <c r="R691" s="49">
        <v>439827</v>
      </c>
      <c r="S691" s="186">
        <v>690905</v>
      </c>
    </row>
    <row r="692" spans="2:19">
      <c r="B692" s="207">
        <v>43118</v>
      </c>
      <c r="C692" s="43">
        <v>0.33819444444444446</v>
      </c>
      <c r="D692" s="50">
        <v>8.36</v>
      </c>
      <c r="E692" s="50">
        <v>25.5</v>
      </c>
      <c r="F692" s="50">
        <v>11.91</v>
      </c>
      <c r="M692" s="207">
        <v>41887</v>
      </c>
      <c r="N692" s="43">
        <v>0.33263888888888887</v>
      </c>
      <c r="O692" s="50">
        <v>25.36</v>
      </c>
      <c r="P692" s="50">
        <v>128.53</v>
      </c>
      <c r="Q692" s="50">
        <v>23.95</v>
      </c>
      <c r="R692" s="49">
        <v>436827</v>
      </c>
      <c r="S692" s="186">
        <v>690905</v>
      </c>
    </row>
    <row r="693" spans="2:19">
      <c r="B693" s="207">
        <v>43122</v>
      </c>
      <c r="C693" s="43">
        <v>0.35069444444444442</v>
      </c>
      <c r="D693" s="50">
        <v>8.1999999999999993</v>
      </c>
      <c r="E693" s="50">
        <v>25.5</v>
      </c>
      <c r="F693" s="50">
        <v>11.89</v>
      </c>
      <c r="M693" s="207">
        <v>41888</v>
      </c>
      <c r="N693" s="43">
        <v>0.33263888888888887</v>
      </c>
      <c r="O693" s="50">
        <v>21.22</v>
      </c>
      <c r="P693" s="50">
        <v>128.53</v>
      </c>
      <c r="Q693" s="50">
        <v>23.17</v>
      </c>
      <c r="R693" s="49">
        <v>435427</v>
      </c>
      <c r="S693" s="186">
        <v>690876</v>
      </c>
    </row>
    <row r="694" spans="2:19">
      <c r="B694" s="207">
        <v>43123</v>
      </c>
      <c r="C694" s="43">
        <v>0.34236111111111112</v>
      </c>
      <c r="D694" s="50">
        <v>7.76</v>
      </c>
      <c r="E694" s="50">
        <v>25.5</v>
      </c>
      <c r="F694" s="50">
        <v>11.84</v>
      </c>
      <c r="M694" s="207">
        <v>41890</v>
      </c>
      <c r="N694" s="43">
        <v>0.33055555555555555</v>
      </c>
      <c r="O694" s="50">
        <v>15</v>
      </c>
      <c r="P694" s="50">
        <v>128.53</v>
      </c>
      <c r="Q694" s="50">
        <v>21.6</v>
      </c>
      <c r="R694" s="49">
        <v>433627</v>
      </c>
      <c r="S694" s="186">
        <v>690876</v>
      </c>
    </row>
    <row r="695" spans="2:19">
      <c r="B695" s="207">
        <v>43125</v>
      </c>
      <c r="C695" s="43">
        <v>0.39166666666666666</v>
      </c>
      <c r="D695" s="50">
        <v>7.76</v>
      </c>
      <c r="E695" s="50">
        <v>25.5</v>
      </c>
      <c r="F695" s="50">
        <v>11.67</v>
      </c>
      <c r="M695" s="207">
        <v>41891</v>
      </c>
      <c r="N695" s="43">
        <v>0.3444444444444445</v>
      </c>
      <c r="O695" s="50">
        <v>32.64</v>
      </c>
      <c r="P695" s="50">
        <v>98.53</v>
      </c>
      <c r="Q695" s="50">
        <v>30.92</v>
      </c>
      <c r="R695" s="49">
        <v>423827</v>
      </c>
      <c r="S695" s="186">
        <v>690876</v>
      </c>
    </row>
    <row r="696" spans="2:19">
      <c r="B696" s="207">
        <v>43129</v>
      </c>
      <c r="C696" s="43">
        <v>0.35694444444444445</v>
      </c>
      <c r="D696" s="50">
        <v>7.76</v>
      </c>
      <c r="E696" s="50">
        <v>25.5</v>
      </c>
      <c r="F696" s="50">
        <v>11.32</v>
      </c>
      <c r="M696" s="207">
        <v>41892</v>
      </c>
      <c r="N696" s="43">
        <v>0.34097222222222223</v>
      </c>
      <c r="O696" s="50">
        <v>29.68</v>
      </c>
      <c r="P696" s="50">
        <v>98.53</v>
      </c>
      <c r="Q696" s="50">
        <v>28.77</v>
      </c>
      <c r="R696" s="49">
        <v>415127</v>
      </c>
      <c r="S696" s="186">
        <v>690876</v>
      </c>
    </row>
    <row r="697" spans="2:19">
      <c r="M697" s="207">
        <v>41893</v>
      </c>
      <c r="N697" s="43">
        <v>0.3298611111111111</v>
      </c>
      <c r="O697" s="50">
        <v>27.76</v>
      </c>
      <c r="P697" s="50">
        <v>98.53</v>
      </c>
      <c r="Q697" s="50">
        <v>27.73</v>
      </c>
      <c r="R697" s="49">
        <v>408227</v>
      </c>
      <c r="S697" s="186">
        <v>690876</v>
      </c>
    </row>
    <row r="698" spans="2:19">
      <c r="B698" s="207">
        <v>43132</v>
      </c>
      <c r="C698" s="43">
        <v>0.3743055555555555</v>
      </c>
      <c r="D698" s="50">
        <v>7.76</v>
      </c>
      <c r="E698" s="50">
        <v>25.5</v>
      </c>
      <c r="F698" s="50">
        <v>11.32</v>
      </c>
      <c r="M698" s="207">
        <v>41894</v>
      </c>
      <c r="N698" s="43">
        <v>0.33124999999999999</v>
      </c>
      <c r="O698" s="50">
        <v>33.17</v>
      </c>
      <c r="P698" s="50">
        <v>78.53</v>
      </c>
      <c r="Q698" s="50">
        <v>25.56</v>
      </c>
      <c r="R698" s="49">
        <v>400027</v>
      </c>
      <c r="S698" s="186">
        <v>690876</v>
      </c>
    </row>
    <row r="699" spans="2:19">
      <c r="B699" s="207">
        <v>43134</v>
      </c>
      <c r="C699" s="43">
        <v>0.3520833333333333</v>
      </c>
      <c r="D699" s="50">
        <v>4.2300000000000004</v>
      </c>
      <c r="E699" s="50">
        <v>25.5</v>
      </c>
      <c r="F699" s="50">
        <v>10.99</v>
      </c>
      <c r="M699" s="207">
        <v>41895</v>
      </c>
      <c r="N699" s="43">
        <v>0.33611111111111108</v>
      </c>
      <c r="O699" s="50">
        <v>27.17</v>
      </c>
      <c r="P699" s="50">
        <v>78.53</v>
      </c>
      <c r="Q699" s="50">
        <v>24.39</v>
      </c>
      <c r="R699" s="49">
        <v>392627</v>
      </c>
      <c r="S699" s="186">
        <v>690876</v>
      </c>
    </row>
    <row r="700" spans="2:19">
      <c r="B700" s="207">
        <v>43136</v>
      </c>
      <c r="C700" s="43">
        <v>0.35486111111111113</v>
      </c>
      <c r="D700" s="50">
        <v>4.2300000000000004</v>
      </c>
      <c r="E700" s="50">
        <v>25.5</v>
      </c>
      <c r="F700" s="50">
        <v>10.99</v>
      </c>
      <c r="M700" s="207">
        <v>41897</v>
      </c>
      <c r="N700" s="43">
        <v>0.34027777777777773</v>
      </c>
      <c r="O700" s="50">
        <v>23.72</v>
      </c>
      <c r="P700" s="50">
        <v>78.53</v>
      </c>
      <c r="Q700" s="50">
        <v>22.84</v>
      </c>
      <c r="R700" s="49">
        <v>382027</v>
      </c>
      <c r="S700" s="186">
        <v>690847</v>
      </c>
    </row>
    <row r="701" spans="2:19">
      <c r="B701" s="207">
        <v>43137</v>
      </c>
      <c r="C701" s="43">
        <v>0.30624999999999997</v>
      </c>
      <c r="D701" s="50">
        <v>4.2300000000000004</v>
      </c>
      <c r="E701" s="50">
        <v>25.5</v>
      </c>
      <c r="F701" s="50">
        <v>10.99</v>
      </c>
      <c r="M701" s="207">
        <v>41898</v>
      </c>
      <c r="N701" s="43">
        <v>0.33263888888888887</v>
      </c>
      <c r="O701" s="50">
        <v>19.11</v>
      </c>
      <c r="P701" s="50">
        <v>78.53</v>
      </c>
      <c r="Q701" s="50">
        <v>19.38</v>
      </c>
      <c r="R701" s="49">
        <v>378627</v>
      </c>
      <c r="S701" s="186">
        <v>690789</v>
      </c>
    </row>
    <row r="702" spans="2:19">
      <c r="B702" s="207">
        <v>43138</v>
      </c>
      <c r="C702" s="43">
        <v>0.43888888888888888</v>
      </c>
      <c r="D702" s="50">
        <v>4.07</v>
      </c>
      <c r="E702" s="50">
        <v>25.5</v>
      </c>
      <c r="F702" s="50">
        <v>10.96</v>
      </c>
      <c r="M702" s="207">
        <v>41899</v>
      </c>
      <c r="N702" s="43">
        <v>0.3354166666666667</v>
      </c>
      <c r="O702" s="50">
        <v>17.059999999999999</v>
      </c>
      <c r="P702" s="50">
        <v>78.53</v>
      </c>
      <c r="Q702" s="50">
        <v>18.670000000000002</v>
      </c>
      <c r="R702" s="49">
        <v>367427</v>
      </c>
      <c r="S702" s="186">
        <v>690789</v>
      </c>
    </row>
    <row r="703" spans="2:19">
      <c r="B703" s="207">
        <v>43140</v>
      </c>
      <c r="C703" s="43">
        <v>0.3756944444444445</v>
      </c>
      <c r="D703" s="50">
        <v>12.7</v>
      </c>
      <c r="E703" s="50">
        <v>15.5</v>
      </c>
      <c r="F703" s="50">
        <v>10.96</v>
      </c>
      <c r="M703" s="207">
        <v>41900</v>
      </c>
      <c r="N703" s="43">
        <v>0.33055555555555555</v>
      </c>
      <c r="O703" s="50">
        <v>15.48</v>
      </c>
      <c r="P703" s="50">
        <v>78.53</v>
      </c>
      <c r="Q703" s="50">
        <v>15.22</v>
      </c>
      <c r="R703" s="49">
        <v>360727</v>
      </c>
      <c r="S703" s="186">
        <v>690789</v>
      </c>
    </row>
    <row r="704" spans="2:19">
      <c r="B704" s="207">
        <v>43145</v>
      </c>
      <c r="C704" s="43">
        <v>0.41388888888888892</v>
      </c>
      <c r="D704" s="50">
        <v>12.29</v>
      </c>
      <c r="E704" s="50">
        <v>15.5</v>
      </c>
      <c r="F704" s="50">
        <v>10.23</v>
      </c>
      <c r="M704" s="207">
        <v>41901</v>
      </c>
      <c r="N704" s="43">
        <v>0.33333333333333331</v>
      </c>
      <c r="O704" s="50">
        <v>14.91</v>
      </c>
      <c r="P704" s="50">
        <v>78.53</v>
      </c>
      <c r="Q704" s="50">
        <v>12.68</v>
      </c>
      <c r="R704" s="49">
        <v>349227</v>
      </c>
      <c r="S704" s="186">
        <v>690789</v>
      </c>
    </row>
    <row r="705" spans="2:19">
      <c r="B705" s="207">
        <v>43146</v>
      </c>
      <c r="C705" s="43">
        <v>0.2951388888888889</v>
      </c>
      <c r="D705" s="50">
        <v>12.22</v>
      </c>
      <c r="E705" s="50">
        <v>15.5</v>
      </c>
      <c r="F705" s="50">
        <v>10.029999999999999</v>
      </c>
      <c r="M705" s="207">
        <v>41902</v>
      </c>
      <c r="N705" s="43">
        <v>0.31458333333333333</v>
      </c>
      <c r="O705" s="50">
        <v>34.04</v>
      </c>
      <c r="P705" s="50">
        <v>38.53</v>
      </c>
      <c r="Q705" s="50">
        <v>32.26</v>
      </c>
      <c r="R705" s="49">
        <v>344927</v>
      </c>
      <c r="S705" s="186">
        <v>690789</v>
      </c>
    </row>
    <row r="706" spans="2:19">
      <c r="B706" s="207">
        <v>43150</v>
      </c>
      <c r="C706" s="43">
        <v>0.32847222222222222</v>
      </c>
      <c r="D706" s="50">
        <v>12.14</v>
      </c>
      <c r="E706" s="50">
        <v>15.5</v>
      </c>
      <c r="F706" s="50">
        <v>8.01</v>
      </c>
      <c r="M706" s="207">
        <v>41904</v>
      </c>
      <c r="N706" s="43">
        <v>0.33333333333333331</v>
      </c>
      <c r="O706" s="50">
        <v>33.03</v>
      </c>
      <c r="P706" s="50">
        <v>38.53</v>
      </c>
      <c r="Q706" s="50">
        <v>30.84</v>
      </c>
      <c r="R706" s="49">
        <v>333027</v>
      </c>
      <c r="S706" s="186">
        <v>690789</v>
      </c>
    </row>
    <row r="707" spans="2:19">
      <c r="B707" s="207">
        <v>43154</v>
      </c>
      <c r="C707" s="43">
        <v>0.2590277777777778</v>
      </c>
      <c r="D707" s="50">
        <v>12.14</v>
      </c>
      <c r="E707" s="50">
        <v>15.5</v>
      </c>
      <c r="F707" s="50">
        <v>6.57</v>
      </c>
      <c r="M707" s="207">
        <v>41905</v>
      </c>
      <c r="N707" s="43">
        <v>0.3576388888888889</v>
      </c>
      <c r="O707" s="50">
        <v>32.14</v>
      </c>
      <c r="P707" s="50">
        <v>38.53</v>
      </c>
      <c r="Q707" s="50">
        <v>29.64</v>
      </c>
      <c r="R707" s="49">
        <v>322927</v>
      </c>
      <c r="S707" s="186">
        <v>690789</v>
      </c>
    </row>
    <row r="708" spans="2:19">
      <c r="B708" s="207">
        <v>43157</v>
      </c>
      <c r="C708" s="43">
        <v>0.50763888888888886</v>
      </c>
      <c r="D708" s="50">
        <v>12.14</v>
      </c>
      <c r="E708" s="50">
        <v>15.5</v>
      </c>
      <c r="F708" s="50">
        <v>5.62</v>
      </c>
      <c r="M708" s="207">
        <v>41906</v>
      </c>
      <c r="N708" s="43">
        <v>0.3298611111111111</v>
      </c>
      <c r="O708" s="50">
        <v>28.26</v>
      </c>
      <c r="P708" s="50">
        <v>237.67</v>
      </c>
      <c r="Q708" s="50">
        <v>26.94</v>
      </c>
      <c r="R708" s="49">
        <v>322627</v>
      </c>
      <c r="S708" s="186">
        <v>690789</v>
      </c>
    </row>
    <row r="709" spans="2:19">
      <c r="B709" s="207">
        <v>43159</v>
      </c>
      <c r="C709" s="43">
        <v>0.33888888888888885</v>
      </c>
      <c r="D709" s="50">
        <v>12.12</v>
      </c>
      <c r="E709" s="50">
        <v>15.5</v>
      </c>
      <c r="F709" s="50">
        <v>5.24</v>
      </c>
      <c r="M709" s="207">
        <v>41907</v>
      </c>
      <c r="N709" s="43">
        <v>0.34930555555555554</v>
      </c>
      <c r="O709" s="50">
        <v>27.17</v>
      </c>
      <c r="P709" s="50">
        <v>237.67</v>
      </c>
      <c r="Q709" s="50">
        <v>26.57</v>
      </c>
      <c r="R709" s="49">
        <v>318427</v>
      </c>
      <c r="S709" s="186">
        <v>690758</v>
      </c>
    </row>
    <row r="710" spans="2:19">
      <c r="M710" s="207">
        <v>41908</v>
      </c>
      <c r="N710" s="43">
        <v>0.34097222222222223</v>
      </c>
      <c r="O710" s="50">
        <v>18.57</v>
      </c>
      <c r="P710" s="50">
        <v>237.67</v>
      </c>
      <c r="Q710" s="50">
        <v>25.75</v>
      </c>
      <c r="R710" s="49">
        <v>312127</v>
      </c>
      <c r="S710" s="186">
        <v>690758</v>
      </c>
    </row>
    <row r="711" spans="2:19">
      <c r="B711" s="207">
        <v>43160</v>
      </c>
      <c r="C711" s="43">
        <v>0.31527777777777777</v>
      </c>
      <c r="D711" s="50">
        <v>12.03</v>
      </c>
      <c r="E711" s="50">
        <v>15.5</v>
      </c>
      <c r="F711" s="50">
        <v>4.6399999999999997</v>
      </c>
      <c r="M711" s="207">
        <v>41909</v>
      </c>
      <c r="N711" s="43">
        <v>0.33680555555555558</v>
      </c>
      <c r="O711" s="50">
        <v>18.57</v>
      </c>
      <c r="P711" s="50">
        <v>237.67</v>
      </c>
      <c r="Q711" s="50">
        <v>25.75</v>
      </c>
      <c r="R711" s="49">
        <v>306227</v>
      </c>
      <c r="S711" s="186">
        <v>690758</v>
      </c>
    </row>
    <row r="712" spans="2:19">
      <c r="B712" s="207">
        <v>43161</v>
      </c>
      <c r="C712" s="43">
        <v>0.35555555555555557</v>
      </c>
      <c r="D712" s="50">
        <v>12.03</v>
      </c>
      <c r="E712" s="50">
        <v>15.5</v>
      </c>
      <c r="F712" s="50">
        <v>4.07</v>
      </c>
      <c r="M712" s="207">
        <v>41911</v>
      </c>
      <c r="N712" s="43">
        <v>0.33055555555555555</v>
      </c>
      <c r="O712" s="50">
        <v>14.36</v>
      </c>
      <c r="P712" s="50">
        <v>237.67</v>
      </c>
      <c r="Q712" s="50">
        <v>20.82</v>
      </c>
      <c r="R712" s="49">
        <v>304527</v>
      </c>
      <c r="S712" s="186">
        <v>690758</v>
      </c>
    </row>
    <row r="713" spans="2:19">
      <c r="B713" s="207">
        <v>43164</v>
      </c>
      <c r="C713" s="43">
        <v>0.34722222222222227</v>
      </c>
      <c r="D713" s="50">
        <v>11.99</v>
      </c>
      <c r="E713" s="50">
        <v>15.5</v>
      </c>
      <c r="F713" s="50">
        <v>3.02</v>
      </c>
    </row>
    <row r="714" spans="2:19">
      <c r="B714" s="207">
        <v>42800</v>
      </c>
      <c r="C714" s="43">
        <v>0.33263888888888887</v>
      </c>
      <c r="D714" s="50">
        <v>11.83</v>
      </c>
      <c r="E714" s="50">
        <v>15.5</v>
      </c>
      <c r="F714" s="50">
        <v>3.02</v>
      </c>
    </row>
    <row r="715" spans="2:19">
      <c r="B715" s="207">
        <v>43166</v>
      </c>
      <c r="C715" s="43">
        <v>0.33749999999999997</v>
      </c>
      <c r="D715" s="50">
        <v>11.72</v>
      </c>
      <c r="E715" s="50">
        <v>15.5</v>
      </c>
      <c r="F715" s="50">
        <v>2.62</v>
      </c>
      <c r="M715" s="207">
        <v>41913</v>
      </c>
      <c r="N715" s="43">
        <v>0.3298611111111111</v>
      </c>
      <c r="O715" s="50">
        <v>39.83</v>
      </c>
      <c r="P715" s="50">
        <v>207.66</v>
      </c>
      <c r="Q715" s="50">
        <v>18.88</v>
      </c>
      <c r="R715" s="49">
        <v>284427</v>
      </c>
      <c r="S715" s="186">
        <v>690603</v>
      </c>
    </row>
    <row r="716" spans="2:19">
      <c r="B716" s="207">
        <v>43167</v>
      </c>
      <c r="C716" s="43">
        <v>0.29166666666666669</v>
      </c>
      <c r="D716" s="50">
        <v>11.68</v>
      </c>
      <c r="E716" s="50">
        <v>15.5</v>
      </c>
      <c r="F716" s="50">
        <v>2.62</v>
      </c>
      <c r="M716" s="207">
        <v>41914</v>
      </c>
      <c r="N716" s="43">
        <v>0.35416666666666669</v>
      </c>
      <c r="O716" s="50">
        <v>36.17</v>
      </c>
      <c r="P716" s="50">
        <v>207.66</v>
      </c>
      <c r="Q716" s="50">
        <v>17.79</v>
      </c>
      <c r="R716" s="49">
        <v>276527</v>
      </c>
      <c r="S716" s="186">
        <v>690603</v>
      </c>
    </row>
    <row r="717" spans="2:19">
      <c r="B717" s="207">
        <v>43169</v>
      </c>
      <c r="C717" s="43">
        <v>0.3527777777777778</v>
      </c>
      <c r="D717" s="50">
        <v>10.69</v>
      </c>
      <c r="E717" s="50">
        <v>15.5</v>
      </c>
      <c r="F717" s="50">
        <v>2.36</v>
      </c>
      <c r="M717" s="207">
        <v>41915</v>
      </c>
      <c r="N717" s="43">
        <v>0.33402777777777781</v>
      </c>
      <c r="O717" s="50">
        <v>32.9</v>
      </c>
      <c r="P717" s="50">
        <v>207.66</v>
      </c>
      <c r="Q717" s="50">
        <v>17.059999999999999</v>
      </c>
      <c r="R717" s="49">
        <v>261227</v>
      </c>
      <c r="S717" s="186">
        <v>690603</v>
      </c>
    </row>
    <row r="718" spans="2:19">
      <c r="B718" s="207">
        <v>43172</v>
      </c>
      <c r="C718" s="43">
        <v>0.49305555555555558</v>
      </c>
      <c r="D718" s="50">
        <v>10.19</v>
      </c>
      <c r="E718" s="50">
        <v>15.5</v>
      </c>
      <c r="F718" s="50">
        <v>1.71</v>
      </c>
      <c r="M718" s="207">
        <v>41916</v>
      </c>
      <c r="N718" s="43">
        <v>0.33333333333333331</v>
      </c>
      <c r="O718" s="50">
        <v>31.08</v>
      </c>
      <c r="P718" s="50">
        <v>207.66</v>
      </c>
      <c r="Q718" s="50">
        <v>15.77</v>
      </c>
      <c r="R718" s="49">
        <v>255327</v>
      </c>
      <c r="S718" s="186">
        <v>690603</v>
      </c>
    </row>
    <row r="719" spans="2:19">
      <c r="B719" s="207">
        <v>43175</v>
      </c>
      <c r="C719" s="43">
        <v>0.45833333333333331</v>
      </c>
      <c r="D719" s="50">
        <v>10.029999999999999</v>
      </c>
      <c r="E719" s="50">
        <v>5.5</v>
      </c>
      <c r="F719" s="50">
        <v>11.71</v>
      </c>
      <c r="M719" s="207">
        <v>41918</v>
      </c>
      <c r="N719" s="43">
        <v>0.32916666666666666</v>
      </c>
      <c r="O719" s="50">
        <v>21.66</v>
      </c>
      <c r="P719" s="50">
        <v>207.66</v>
      </c>
      <c r="Q719" s="50">
        <v>15.41</v>
      </c>
      <c r="R719" s="49">
        <v>247827</v>
      </c>
      <c r="S719" s="186">
        <v>690603</v>
      </c>
    </row>
    <row r="720" spans="2:19">
      <c r="B720" s="207">
        <v>43179</v>
      </c>
      <c r="C720" s="43">
        <v>0.35069444444444442</v>
      </c>
      <c r="D720" s="50">
        <v>10.029999999999999</v>
      </c>
      <c r="E720" s="50">
        <v>5.5</v>
      </c>
      <c r="F720" s="50">
        <v>11.69</v>
      </c>
      <c r="M720" s="207">
        <v>41919</v>
      </c>
      <c r="N720" s="43">
        <v>0.33611111111111108</v>
      </c>
      <c r="O720" s="50">
        <v>19.899999999999999</v>
      </c>
      <c r="P720" s="50">
        <v>207.66</v>
      </c>
      <c r="Q720" s="50">
        <v>13.69</v>
      </c>
      <c r="R720" s="49">
        <v>239127</v>
      </c>
      <c r="S720" s="186">
        <v>690603</v>
      </c>
    </row>
    <row r="721" spans="2:19">
      <c r="B721" s="207">
        <v>43181</v>
      </c>
      <c r="C721" s="43">
        <v>0.34027777777777773</v>
      </c>
      <c r="D721" s="50">
        <v>9.41</v>
      </c>
      <c r="E721" s="50">
        <v>5.5</v>
      </c>
      <c r="F721" s="50">
        <v>11.51</v>
      </c>
      <c r="M721" s="207">
        <v>41920</v>
      </c>
      <c r="N721" s="43">
        <v>0.33194444444444443</v>
      </c>
      <c r="O721" s="50">
        <v>16.3</v>
      </c>
      <c r="P721" s="50">
        <v>207.66</v>
      </c>
      <c r="Q721" s="50">
        <v>12.24</v>
      </c>
      <c r="R721" s="49">
        <v>227427</v>
      </c>
      <c r="S721" s="186">
        <v>690603</v>
      </c>
    </row>
    <row r="722" spans="2:19">
      <c r="B722" s="207">
        <v>43185</v>
      </c>
      <c r="C722" s="43">
        <v>0.35625000000000001</v>
      </c>
      <c r="D722" s="50">
        <v>9.3800000000000008</v>
      </c>
      <c r="E722" s="50">
        <v>5.5</v>
      </c>
      <c r="F722" s="50">
        <v>9.73</v>
      </c>
      <c r="M722" s="207">
        <v>41921</v>
      </c>
      <c r="N722" s="43">
        <v>0.34722222222222227</v>
      </c>
      <c r="O722" s="50">
        <v>30.61</v>
      </c>
      <c r="P722" s="50">
        <v>162.66</v>
      </c>
      <c r="Q722" s="50">
        <v>38.659999999999997</v>
      </c>
      <c r="R722" s="49">
        <v>221027</v>
      </c>
      <c r="S722" s="186">
        <v>690603</v>
      </c>
    </row>
    <row r="723" spans="2:19">
      <c r="B723" s="207">
        <v>43186</v>
      </c>
      <c r="C723" s="43">
        <v>0.3263888888888889</v>
      </c>
      <c r="D723" s="50">
        <v>9.24</v>
      </c>
      <c r="E723" s="50">
        <v>5.5</v>
      </c>
      <c r="F723" s="50">
        <v>9.73</v>
      </c>
      <c r="M723" s="207">
        <v>41922</v>
      </c>
      <c r="N723" s="43">
        <v>0.33194444444444443</v>
      </c>
      <c r="O723" s="50">
        <v>27.17</v>
      </c>
      <c r="P723" s="50">
        <v>162.66</v>
      </c>
      <c r="Q723" s="50">
        <v>36.18</v>
      </c>
      <c r="R723" s="49">
        <v>216027</v>
      </c>
      <c r="S723" s="186">
        <v>690541</v>
      </c>
    </row>
    <row r="724" spans="2:19">
      <c r="B724" s="207">
        <v>43187</v>
      </c>
      <c r="C724" s="43">
        <v>0.40138888888888885</v>
      </c>
      <c r="D724" s="50">
        <v>8.39</v>
      </c>
      <c r="E724" s="50">
        <v>5.5</v>
      </c>
      <c r="F724" s="50">
        <v>7.73</v>
      </c>
      <c r="M724" s="207">
        <v>41923</v>
      </c>
      <c r="N724" s="43">
        <v>0.33263888888888887</v>
      </c>
      <c r="O724" s="50">
        <v>26.24</v>
      </c>
      <c r="P724" s="50">
        <v>162.66</v>
      </c>
      <c r="Q724" s="50">
        <v>35.93</v>
      </c>
      <c r="R724" s="49">
        <v>213827</v>
      </c>
      <c r="S724" s="186">
        <v>690541</v>
      </c>
    </row>
    <row r="725" spans="2:19">
      <c r="M725" s="207">
        <v>41926</v>
      </c>
      <c r="N725" s="43">
        <v>0.33402777777777781</v>
      </c>
      <c r="O725" s="50">
        <v>18.62</v>
      </c>
      <c r="P725" s="50">
        <v>162.66</v>
      </c>
      <c r="Q725" s="50">
        <v>34.85</v>
      </c>
      <c r="R725" s="49">
        <v>201327</v>
      </c>
      <c r="S725" s="186">
        <v>690541</v>
      </c>
    </row>
    <row r="726" spans="2:19">
      <c r="B726" s="207">
        <v>43192</v>
      </c>
      <c r="C726" s="43">
        <v>0.3520833333333333</v>
      </c>
      <c r="D726" s="50">
        <v>8.27</v>
      </c>
      <c r="E726" s="50">
        <v>5.5</v>
      </c>
      <c r="F726" s="50">
        <v>7.33</v>
      </c>
      <c r="M726" s="207">
        <v>41927</v>
      </c>
      <c r="N726" s="43">
        <v>0.33888888888888885</v>
      </c>
      <c r="O726" s="50">
        <v>15.05</v>
      </c>
      <c r="P726" s="50">
        <v>162.66</v>
      </c>
      <c r="Q726" s="50">
        <v>34.299999999999997</v>
      </c>
      <c r="R726" s="49">
        <v>185227</v>
      </c>
      <c r="S726" s="186">
        <v>690510</v>
      </c>
    </row>
    <row r="727" spans="2:19">
      <c r="B727" s="207">
        <v>43193</v>
      </c>
      <c r="C727" s="43">
        <v>0.33194444444444443</v>
      </c>
      <c r="D727" s="50">
        <v>8.26</v>
      </c>
      <c r="E727" s="50">
        <v>5.5</v>
      </c>
      <c r="F727" s="50">
        <v>7.21</v>
      </c>
      <c r="M727" s="207">
        <v>41928</v>
      </c>
      <c r="N727" s="43">
        <v>0.32847222222222222</v>
      </c>
      <c r="O727" s="50">
        <v>14.29</v>
      </c>
      <c r="P727" s="50">
        <v>162.66</v>
      </c>
      <c r="Q727" s="50">
        <v>31.94</v>
      </c>
      <c r="R727" s="49">
        <v>182927</v>
      </c>
      <c r="S727" s="186">
        <v>690510</v>
      </c>
    </row>
    <row r="728" spans="2:19">
      <c r="B728" s="207">
        <v>43194</v>
      </c>
      <c r="C728" s="43">
        <v>0.36527777777777781</v>
      </c>
      <c r="D728" s="50">
        <v>7.94</v>
      </c>
      <c r="E728" s="50">
        <v>5.5</v>
      </c>
      <c r="F728" s="50">
        <v>5.87</v>
      </c>
      <c r="M728" s="207">
        <v>41929</v>
      </c>
      <c r="N728" s="43">
        <v>0.34861111111111115</v>
      </c>
      <c r="O728" s="50">
        <v>11.61</v>
      </c>
      <c r="P728" s="50">
        <v>162.66</v>
      </c>
      <c r="Q728" s="50">
        <v>27.77</v>
      </c>
      <c r="R728" s="49">
        <v>173027</v>
      </c>
      <c r="S728" s="186">
        <v>690510</v>
      </c>
    </row>
    <row r="729" spans="2:19">
      <c r="B729" s="207">
        <v>43196</v>
      </c>
      <c r="C729" s="43">
        <v>0.33819444444444446</v>
      </c>
      <c r="D729" s="50">
        <v>6.34</v>
      </c>
      <c r="E729" s="50">
        <v>5.5</v>
      </c>
      <c r="F729" s="50">
        <v>4.5</v>
      </c>
      <c r="M729" s="207">
        <v>41930</v>
      </c>
      <c r="N729" s="43">
        <v>0.33402777777777781</v>
      </c>
      <c r="O729" s="50">
        <v>30.46</v>
      </c>
      <c r="P729" s="50">
        <v>142.6</v>
      </c>
      <c r="Q729" s="50">
        <v>27.19</v>
      </c>
      <c r="R729" s="49">
        <v>164827</v>
      </c>
      <c r="S729" s="186">
        <v>690510</v>
      </c>
    </row>
    <row r="730" spans="2:19">
      <c r="B730" s="207">
        <v>43199</v>
      </c>
      <c r="C730" s="43">
        <v>0.33055555555555555</v>
      </c>
      <c r="D730" s="50">
        <v>6.23</v>
      </c>
      <c r="E730" s="50">
        <v>5.5</v>
      </c>
      <c r="F730" s="50">
        <v>4.5</v>
      </c>
      <c r="M730" s="207">
        <v>41932</v>
      </c>
      <c r="N730" s="43">
        <v>0.35416666666666669</v>
      </c>
      <c r="O730" s="50">
        <v>28.11</v>
      </c>
      <c r="P730" s="50">
        <v>142.6</v>
      </c>
      <c r="Q730" s="50">
        <v>26.48</v>
      </c>
      <c r="R730" s="49">
        <v>156127</v>
      </c>
      <c r="S730" s="186">
        <v>690417</v>
      </c>
    </row>
    <row r="731" spans="2:19">
      <c r="B731" s="207">
        <v>43200</v>
      </c>
      <c r="C731" s="43">
        <v>0.33194444444444443</v>
      </c>
      <c r="D731" s="50">
        <v>6.23</v>
      </c>
      <c r="E731" s="50">
        <v>5.5</v>
      </c>
      <c r="F731" s="50">
        <v>4.4000000000000004</v>
      </c>
      <c r="M731" s="207">
        <v>41933</v>
      </c>
      <c r="N731" s="43">
        <v>0.41666666666666669</v>
      </c>
      <c r="O731" s="50">
        <v>26.69</v>
      </c>
      <c r="P731" s="50">
        <v>142.6</v>
      </c>
      <c r="Q731" s="50">
        <v>24.32</v>
      </c>
      <c r="R731" s="49">
        <v>137527</v>
      </c>
      <c r="S731" s="186">
        <v>690293</v>
      </c>
    </row>
    <row r="732" spans="2:19">
      <c r="B732" s="207">
        <v>43201</v>
      </c>
      <c r="C732" s="43">
        <v>0.45555555555555555</v>
      </c>
      <c r="D732" s="50">
        <v>6.22</v>
      </c>
      <c r="E732" s="50">
        <v>5.5</v>
      </c>
      <c r="F732" s="50">
        <v>4.05</v>
      </c>
      <c r="M732" s="207">
        <v>41934</v>
      </c>
      <c r="N732" s="43">
        <v>0.3444444444444445</v>
      </c>
      <c r="O732" s="50">
        <v>17.47</v>
      </c>
      <c r="P732" s="50">
        <v>142.47</v>
      </c>
      <c r="Q732" s="50">
        <v>23.12</v>
      </c>
      <c r="R732" s="49">
        <v>130327</v>
      </c>
      <c r="S732" s="186">
        <v>690200</v>
      </c>
    </row>
    <row r="733" spans="2:19">
      <c r="B733" s="207">
        <v>43202</v>
      </c>
      <c r="C733" s="43">
        <v>0.35486111111111113</v>
      </c>
      <c r="D733" s="50">
        <v>5.75</v>
      </c>
      <c r="E733" s="50">
        <v>5.5</v>
      </c>
      <c r="F733" s="50">
        <v>3.07</v>
      </c>
      <c r="M733" s="207">
        <v>41935</v>
      </c>
      <c r="N733" s="43">
        <v>0.33680555555555558</v>
      </c>
      <c r="O733" s="50">
        <v>14.37</v>
      </c>
      <c r="P733" s="50">
        <v>142.47</v>
      </c>
      <c r="Q733" s="50">
        <v>22.03</v>
      </c>
      <c r="R733" s="49">
        <v>124527</v>
      </c>
      <c r="S733" s="186">
        <v>689983</v>
      </c>
    </row>
    <row r="734" spans="2:19">
      <c r="B734" s="207">
        <v>43203</v>
      </c>
      <c r="C734" s="43">
        <v>0.3347222222222222</v>
      </c>
      <c r="D734" s="50">
        <v>5.75</v>
      </c>
      <c r="E734" s="50">
        <v>5.5</v>
      </c>
      <c r="F734" s="50">
        <v>2.97</v>
      </c>
      <c r="M734" s="207">
        <v>41936</v>
      </c>
      <c r="N734" s="43">
        <v>0.33124999999999999</v>
      </c>
      <c r="O734" s="50">
        <v>13.5</v>
      </c>
      <c r="P734" s="50">
        <v>142.47</v>
      </c>
      <c r="Q734" s="50">
        <v>19.53</v>
      </c>
      <c r="R734" s="49">
        <v>105627</v>
      </c>
      <c r="S734" s="186">
        <v>689518</v>
      </c>
    </row>
    <row r="735" spans="2:19">
      <c r="B735" s="207">
        <v>43206</v>
      </c>
      <c r="C735" s="43">
        <v>0.34513888888888888</v>
      </c>
      <c r="D735" s="50">
        <v>5.75</v>
      </c>
      <c r="E735" s="50">
        <v>20.5</v>
      </c>
      <c r="F735" s="50">
        <v>11.32</v>
      </c>
      <c r="G735" s="42" t="s">
        <v>754</v>
      </c>
      <c r="H735" s="42" t="s">
        <v>682</v>
      </c>
      <c r="I735" s="186">
        <v>89200</v>
      </c>
      <c r="M735" s="207">
        <v>41937</v>
      </c>
      <c r="N735" s="43">
        <v>0.3354166666666667</v>
      </c>
      <c r="O735" s="50">
        <v>32.67</v>
      </c>
      <c r="P735" s="50">
        <v>122.47</v>
      </c>
      <c r="Q735" s="50">
        <v>19.3</v>
      </c>
      <c r="R735" s="49">
        <v>95927</v>
      </c>
      <c r="S735" s="186">
        <v>689270</v>
      </c>
    </row>
    <row r="736" spans="2:19">
      <c r="B736" s="207">
        <v>43209</v>
      </c>
      <c r="C736" s="43">
        <v>0.61527777777777781</v>
      </c>
      <c r="D736" s="50">
        <v>5.67</v>
      </c>
      <c r="E736" s="50">
        <v>20.5</v>
      </c>
      <c r="F736" s="50">
        <v>10.31</v>
      </c>
      <c r="M736" s="207">
        <v>41939</v>
      </c>
      <c r="N736" s="43">
        <v>0.33611111111111108</v>
      </c>
      <c r="O736" s="50">
        <v>27.98</v>
      </c>
      <c r="P736" s="50">
        <v>122.47</v>
      </c>
      <c r="Q736" s="50">
        <v>18.899999999999999</v>
      </c>
      <c r="R736" s="49">
        <v>86527</v>
      </c>
      <c r="S736" s="186">
        <v>689146</v>
      </c>
    </row>
    <row r="737" spans="2:20">
      <c r="B737" s="207">
        <v>43210</v>
      </c>
      <c r="C737" s="43">
        <v>0.43194444444444446</v>
      </c>
      <c r="D737" s="50">
        <v>5.61</v>
      </c>
      <c r="E737" s="50">
        <v>20.5</v>
      </c>
      <c r="F737" s="50">
        <v>10.31</v>
      </c>
      <c r="M737" s="207">
        <v>41940</v>
      </c>
      <c r="N737" s="43">
        <v>0.36458333333333331</v>
      </c>
      <c r="O737" s="50">
        <v>22.12</v>
      </c>
      <c r="P737" s="50">
        <v>122.47</v>
      </c>
      <c r="Q737" s="50">
        <v>18.899999999999999</v>
      </c>
      <c r="R737" s="49">
        <v>71727</v>
      </c>
      <c r="S737" s="186">
        <v>689022</v>
      </c>
    </row>
    <row r="738" spans="2:20">
      <c r="B738" s="207">
        <v>43213</v>
      </c>
      <c r="C738" s="43">
        <v>0.33958333333333335</v>
      </c>
      <c r="D738" s="50">
        <v>5.08</v>
      </c>
      <c r="E738" s="50">
        <v>20.5</v>
      </c>
      <c r="F738" s="50">
        <v>7.63</v>
      </c>
      <c r="M738" s="207">
        <v>41941</v>
      </c>
      <c r="N738" s="43">
        <v>0.34652777777777777</v>
      </c>
      <c r="O738" s="50">
        <v>19.64</v>
      </c>
      <c r="P738" s="50">
        <v>122.47</v>
      </c>
      <c r="Q738" s="50">
        <v>18.899999999999999</v>
      </c>
      <c r="R738" s="49">
        <v>63227</v>
      </c>
      <c r="S738" s="186">
        <v>688867</v>
      </c>
    </row>
    <row r="739" spans="2:20">
      <c r="B739" s="207">
        <v>43214</v>
      </c>
      <c r="C739" s="43">
        <v>0.36527777777777781</v>
      </c>
      <c r="D739" s="50">
        <v>4.25</v>
      </c>
      <c r="E739" s="50">
        <v>20.5</v>
      </c>
      <c r="F739" s="50">
        <v>7.36</v>
      </c>
      <c r="M739" s="207">
        <v>41942</v>
      </c>
      <c r="N739" s="43">
        <v>0.33888888888888885</v>
      </c>
      <c r="O739" s="50">
        <v>31.04</v>
      </c>
      <c r="P739" s="50">
        <v>92.22</v>
      </c>
      <c r="Q739" s="50">
        <v>18.899999999999999</v>
      </c>
      <c r="R739" s="49">
        <v>60627</v>
      </c>
      <c r="S739" s="186">
        <v>688681</v>
      </c>
    </row>
    <row r="740" spans="2:20">
      <c r="B740" s="207">
        <v>43215</v>
      </c>
      <c r="C740" s="43">
        <v>0.3611111111111111</v>
      </c>
      <c r="D740" s="50">
        <v>4</v>
      </c>
      <c r="E740" s="50">
        <v>20.5</v>
      </c>
      <c r="F740" s="50">
        <v>7.28</v>
      </c>
      <c r="M740" s="207">
        <v>41943</v>
      </c>
      <c r="N740" s="43">
        <v>0.3354166666666667</v>
      </c>
      <c r="O740" s="50">
        <v>27.32</v>
      </c>
      <c r="P740" s="50">
        <v>92.22</v>
      </c>
      <c r="Q740" s="50">
        <v>18.899999999999999</v>
      </c>
      <c r="R740" s="49">
        <v>46327</v>
      </c>
      <c r="S740" s="186">
        <v>688681</v>
      </c>
    </row>
    <row r="741" spans="2:20">
      <c r="B741" s="207">
        <v>43216</v>
      </c>
      <c r="C741" s="43">
        <v>0.34097222222222223</v>
      </c>
      <c r="D741" s="50">
        <v>3.23</v>
      </c>
      <c r="E741" s="50">
        <v>20.5</v>
      </c>
      <c r="F741" s="50">
        <v>6.86</v>
      </c>
    </row>
    <row r="742" spans="2:20">
      <c r="B742" s="207">
        <v>43217</v>
      </c>
      <c r="C742" s="43">
        <v>0.43472222222222223</v>
      </c>
      <c r="D742" s="50">
        <v>12.44</v>
      </c>
      <c r="E742" s="50">
        <v>10.5</v>
      </c>
      <c r="F742" s="50">
        <v>6.16</v>
      </c>
      <c r="M742" s="207">
        <v>41944</v>
      </c>
      <c r="N742" s="43">
        <v>0.34027777777777773</v>
      </c>
      <c r="O742" s="50">
        <v>25.6</v>
      </c>
      <c r="P742" s="50">
        <v>92.22</v>
      </c>
      <c r="Q742" s="50">
        <v>18.899999999999999</v>
      </c>
      <c r="R742" s="49">
        <v>42127</v>
      </c>
      <c r="S742" s="186">
        <v>434667</v>
      </c>
    </row>
    <row r="743" spans="2:20">
      <c r="B743" s="207">
        <v>43220</v>
      </c>
      <c r="C743" s="43">
        <v>0.33749999999999997</v>
      </c>
      <c r="D743" s="50">
        <v>12.44</v>
      </c>
      <c r="E743" s="50">
        <v>10.5</v>
      </c>
      <c r="F743" s="50">
        <v>5.01</v>
      </c>
      <c r="M743" s="207">
        <v>41947</v>
      </c>
      <c r="N743" s="43">
        <v>0.33263888888888887</v>
      </c>
      <c r="O743" s="50">
        <v>19.54</v>
      </c>
      <c r="P743" s="50">
        <v>92.22</v>
      </c>
      <c r="Q743" s="50">
        <v>18.899999999999999</v>
      </c>
      <c r="R743" s="49">
        <v>38927</v>
      </c>
      <c r="S743" s="186">
        <v>1209420</v>
      </c>
    </row>
    <row r="744" spans="2:20">
      <c r="M744" s="207">
        <v>41948</v>
      </c>
      <c r="N744" s="43">
        <v>0.34166666666666662</v>
      </c>
      <c r="O744" s="50">
        <v>16.63</v>
      </c>
      <c r="P744" s="50">
        <v>92.22</v>
      </c>
      <c r="Q744" s="50">
        <v>18.899999999999999</v>
      </c>
      <c r="R744" s="49">
        <v>33927</v>
      </c>
      <c r="S744" s="186">
        <v>1007300</v>
      </c>
    </row>
    <row r="745" spans="2:20">
      <c r="B745" s="207">
        <v>43222</v>
      </c>
      <c r="C745" s="43">
        <v>0.34375</v>
      </c>
      <c r="D745" s="50">
        <v>11.99</v>
      </c>
      <c r="E745" s="50">
        <v>10.5</v>
      </c>
      <c r="F745" s="50">
        <v>4.8600000000000003</v>
      </c>
      <c r="M745" s="207">
        <v>41949</v>
      </c>
      <c r="N745" s="43">
        <v>0.37152777777777773</v>
      </c>
      <c r="O745" s="50">
        <v>10.93</v>
      </c>
      <c r="P745" s="50">
        <v>92.22</v>
      </c>
      <c r="Q745" s="50">
        <v>18.760000000000002</v>
      </c>
      <c r="R745" s="49">
        <v>13427</v>
      </c>
      <c r="S745" s="186">
        <v>1006900</v>
      </c>
    </row>
    <row r="746" spans="2:20">
      <c r="B746" s="207">
        <v>43227</v>
      </c>
      <c r="C746" s="43">
        <v>0.35416666666666669</v>
      </c>
      <c r="D746" s="50">
        <v>10.54</v>
      </c>
      <c r="E746" s="50">
        <v>10.5</v>
      </c>
      <c r="F746" s="50">
        <v>4.76</v>
      </c>
      <c r="M746" s="207">
        <v>41950</v>
      </c>
      <c r="N746" s="43">
        <v>0.33819444444444446</v>
      </c>
      <c r="O746" s="50">
        <v>34.89</v>
      </c>
      <c r="P746" s="50">
        <v>62.22</v>
      </c>
      <c r="Q746" s="50">
        <v>15.23</v>
      </c>
      <c r="R746" s="49">
        <v>627</v>
      </c>
      <c r="S746" s="186">
        <v>1006650</v>
      </c>
    </row>
    <row r="747" spans="2:20">
      <c r="B747" s="207">
        <v>43229</v>
      </c>
      <c r="C747" s="43">
        <v>0.35000000000000003</v>
      </c>
      <c r="D747" s="50">
        <v>10.49</v>
      </c>
      <c r="E747" s="50">
        <v>10.5</v>
      </c>
      <c r="F747" s="50">
        <v>4.76</v>
      </c>
      <c r="M747" s="207">
        <v>41951</v>
      </c>
      <c r="N747" s="43">
        <v>0.3611111111111111</v>
      </c>
      <c r="O747" s="50">
        <v>30.31</v>
      </c>
      <c r="P747" s="50">
        <v>62.22</v>
      </c>
      <c r="Q747" s="50">
        <v>13.71</v>
      </c>
      <c r="R747" s="49">
        <v>27</v>
      </c>
      <c r="S747" s="186">
        <v>756976</v>
      </c>
    </row>
    <row r="748" spans="2:20">
      <c r="B748" s="207">
        <v>43230</v>
      </c>
      <c r="C748" s="43">
        <v>0.50486111111111109</v>
      </c>
      <c r="D748" s="50">
        <v>10.49</v>
      </c>
      <c r="E748" s="50">
        <v>10.5</v>
      </c>
      <c r="F748" s="50">
        <v>4.76</v>
      </c>
      <c r="M748" s="207">
        <v>41953</v>
      </c>
      <c r="N748" s="43">
        <v>0.34166666666666662</v>
      </c>
      <c r="O748" s="50">
        <v>25.88</v>
      </c>
      <c r="P748" s="50">
        <v>62.22</v>
      </c>
      <c r="Q748" s="50">
        <v>9.26</v>
      </c>
      <c r="R748" s="49">
        <v>27</v>
      </c>
      <c r="S748" s="186">
        <v>467653</v>
      </c>
    </row>
    <row r="749" spans="2:20">
      <c r="B749" s="207">
        <v>43231</v>
      </c>
      <c r="C749" s="43">
        <v>0.37291666666666662</v>
      </c>
      <c r="D749" s="50">
        <v>10.49</v>
      </c>
      <c r="E749" s="50">
        <v>10.5</v>
      </c>
      <c r="F749" s="50">
        <v>3.77</v>
      </c>
      <c r="M749" s="207">
        <v>41954</v>
      </c>
      <c r="N749" s="43">
        <v>0.33819444444444446</v>
      </c>
      <c r="O749" s="50">
        <v>21.16</v>
      </c>
      <c r="P749" s="50">
        <v>42.62</v>
      </c>
      <c r="Q749" s="50">
        <v>27.49</v>
      </c>
      <c r="R749" s="49">
        <v>27</v>
      </c>
      <c r="S749" s="186">
        <v>313645</v>
      </c>
    </row>
    <row r="750" spans="2:20">
      <c r="B750" s="207">
        <v>43235</v>
      </c>
      <c r="C750" s="43">
        <v>0.35416666666666669</v>
      </c>
      <c r="D750" s="50">
        <v>10.49</v>
      </c>
      <c r="E750" s="50">
        <v>25.5</v>
      </c>
      <c r="F750" s="50">
        <v>12.07</v>
      </c>
      <c r="G750" s="42" t="s">
        <v>754</v>
      </c>
      <c r="H750" s="42" t="s">
        <v>682</v>
      </c>
      <c r="I750" s="186">
        <v>90500</v>
      </c>
      <c r="M750" s="207">
        <v>41955</v>
      </c>
      <c r="N750" s="43">
        <v>0.33819444444444446</v>
      </c>
      <c r="O750" s="50">
        <v>17.34</v>
      </c>
      <c r="P750" s="50">
        <v>62.22</v>
      </c>
      <c r="Q750" s="50">
        <v>26.54</v>
      </c>
      <c r="R750" s="49">
        <v>27</v>
      </c>
      <c r="S750" s="186">
        <v>164287</v>
      </c>
    </row>
    <row r="751" spans="2:20">
      <c r="B751" s="207">
        <v>43236</v>
      </c>
      <c r="C751" s="43">
        <v>0.35347222222222219</v>
      </c>
      <c r="D751" s="50">
        <v>10.49</v>
      </c>
      <c r="E751" s="50">
        <v>25.5</v>
      </c>
      <c r="F751" s="50">
        <v>12.07</v>
      </c>
      <c r="M751" s="207">
        <v>41956</v>
      </c>
      <c r="N751" s="43">
        <v>0.35000000000000003</v>
      </c>
      <c r="O751" s="50">
        <v>33.909999999999997</v>
      </c>
      <c r="P751" s="50">
        <v>42.22</v>
      </c>
      <c r="Q751" s="50">
        <v>23.8</v>
      </c>
      <c r="R751" s="49">
        <v>27</v>
      </c>
      <c r="S751" s="186">
        <v>1001630</v>
      </c>
      <c r="T751" s="50"/>
    </row>
    <row r="752" spans="2:20">
      <c r="B752" s="207">
        <v>43237</v>
      </c>
      <c r="C752" s="43">
        <v>0.33611111111111108</v>
      </c>
      <c r="D752" s="50">
        <v>10.45</v>
      </c>
      <c r="E752" s="50">
        <v>25.5</v>
      </c>
      <c r="F752" s="50">
        <v>11.25</v>
      </c>
      <c r="M752" s="207">
        <v>41957</v>
      </c>
      <c r="N752" s="43">
        <v>0.33124999999999999</v>
      </c>
      <c r="O752" s="50">
        <v>31.15</v>
      </c>
      <c r="P752" s="50">
        <v>42.22</v>
      </c>
      <c r="Q752" s="50">
        <v>21.86</v>
      </c>
      <c r="R752" s="49">
        <v>27</v>
      </c>
      <c r="S752" s="186">
        <v>859650</v>
      </c>
    </row>
    <row r="753" spans="2:19">
      <c r="B753" s="207">
        <v>43238</v>
      </c>
      <c r="C753" s="43">
        <v>0.34166666666666662</v>
      </c>
      <c r="D753" s="50">
        <v>10.45</v>
      </c>
      <c r="E753" s="50">
        <v>25.5</v>
      </c>
      <c r="F753" s="50">
        <v>10.3</v>
      </c>
      <c r="M753" s="207">
        <v>41958</v>
      </c>
      <c r="N753" s="43">
        <v>0.32847222222222222</v>
      </c>
      <c r="O753" s="50">
        <v>28.74</v>
      </c>
      <c r="P753" s="50">
        <v>42.2</v>
      </c>
      <c r="Q753" s="50">
        <v>18.98</v>
      </c>
      <c r="R753" s="49">
        <v>27</v>
      </c>
      <c r="S753" s="186">
        <v>734131</v>
      </c>
    </row>
    <row r="754" spans="2:19">
      <c r="B754" s="207">
        <v>43241</v>
      </c>
      <c r="C754" s="43">
        <v>0.34375</v>
      </c>
      <c r="D754" s="50">
        <v>10.45</v>
      </c>
      <c r="E754" s="50">
        <v>25.5</v>
      </c>
      <c r="F754" s="50">
        <v>9.5500000000000007</v>
      </c>
      <c r="M754" s="207">
        <v>41961</v>
      </c>
      <c r="N754" s="43">
        <v>0.33819444444444446</v>
      </c>
      <c r="O754" s="50">
        <v>24.23</v>
      </c>
      <c r="P754" s="50">
        <v>42.2</v>
      </c>
      <c r="Q754" s="50">
        <v>14.92</v>
      </c>
      <c r="R754" s="49">
        <v>27</v>
      </c>
      <c r="S754" s="186">
        <v>498531</v>
      </c>
    </row>
    <row r="755" spans="2:19">
      <c r="B755" s="207">
        <v>43242</v>
      </c>
      <c r="C755" s="43">
        <v>0.3756944444444445</v>
      </c>
      <c r="D755" s="50">
        <v>10.4</v>
      </c>
      <c r="E755" s="50">
        <v>25.5</v>
      </c>
      <c r="F755" s="50">
        <v>9.15</v>
      </c>
      <c r="M755" s="207">
        <v>41962</v>
      </c>
      <c r="N755" s="43">
        <v>0.33611111111111108</v>
      </c>
      <c r="O755" s="50">
        <v>20.3</v>
      </c>
      <c r="P755" s="50">
        <v>42.2</v>
      </c>
      <c r="Q755" s="50">
        <v>13.9</v>
      </c>
      <c r="R755" s="49">
        <v>27</v>
      </c>
      <c r="S755" s="186">
        <v>1353510</v>
      </c>
    </row>
    <row r="756" spans="2:19">
      <c r="B756" s="207">
        <v>43243</v>
      </c>
      <c r="C756" s="43">
        <v>0.34652777777777777</v>
      </c>
      <c r="D756" s="50">
        <v>10.4</v>
      </c>
      <c r="E756" s="50">
        <v>25.5</v>
      </c>
      <c r="F756" s="50">
        <v>9.1</v>
      </c>
      <c r="M756" s="207">
        <v>41963</v>
      </c>
      <c r="N756" s="43">
        <v>0.33680555555555558</v>
      </c>
      <c r="O756" s="50">
        <v>16.899999999999999</v>
      </c>
      <c r="P756" s="50">
        <v>42.2</v>
      </c>
      <c r="Q756" s="50">
        <v>12.63</v>
      </c>
      <c r="R756" s="49">
        <v>27</v>
      </c>
      <c r="S756" s="186">
        <v>1163860</v>
      </c>
    </row>
    <row r="757" spans="2:19">
      <c r="B757" s="207">
        <v>43244</v>
      </c>
      <c r="C757" s="43">
        <v>0.33958333333333335</v>
      </c>
      <c r="D757" s="50">
        <v>10.38</v>
      </c>
      <c r="E757" s="50">
        <v>25.5</v>
      </c>
      <c r="F757" s="50">
        <v>9.1</v>
      </c>
      <c r="M757" s="207">
        <v>41964</v>
      </c>
      <c r="N757" s="43">
        <v>0.33194444444444443</v>
      </c>
      <c r="O757" s="50">
        <v>14.43</v>
      </c>
      <c r="P757" s="50">
        <v>42.2</v>
      </c>
      <c r="Q757" s="50">
        <v>10.36</v>
      </c>
      <c r="R757" s="49">
        <v>27</v>
      </c>
      <c r="S757" s="186">
        <v>1005380</v>
      </c>
    </row>
    <row r="758" spans="2:19">
      <c r="B758" s="207">
        <v>43245</v>
      </c>
      <c r="C758" s="43">
        <v>0.34097222222222223</v>
      </c>
      <c r="D758" s="50">
        <v>10.09</v>
      </c>
      <c r="E758" s="50">
        <v>25.5</v>
      </c>
      <c r="F758" s="50">
        <v>8.65</v>
      </c>
      <c r="M758" s="207">
        <v>41965</v>
      </c>
      <c r="N758" s="43">
        <v>0.34513888888888888</v>
      </c>
      <c r="O758" s="50">
        <v>31.28</v>
      </c>
      <c r="P758" s="50">
        <v>12.2</v>
      </c>
      <c r="Q758" s="50">
        <v>19.11</v>
      </c>
      <c r="R758" s="49">
        <v>27</v>
      </c>
      <c r="S758" s="186">
        <v>849174</v>
      </c>
    </row>
    <row r="759" spans="2:19">
      <c r="B759" s="207">
        <v>43248</v>
      </c>
      <c r="C759" s="43">
        <v>0.3576388888888889</v>
      </c>
      <c r="D759" s="50">
        <v>10.029999999999999</v>
      </c>
      <c r="E759" s="50">
        <v>25.5</v>
      </c>
      <c r="F759" s="50">
        <v>7.32</v>
      </c>
      <c r="M759" s="207">
        <v>41967</v>
      </c>
      <c r="N759" s="43">
        <v>0.3611111111111111</v>
      </c>
      <c r="O759" s="50">
        <v>28.92</v>
      </c>
      <c r="P759" s="50">
        <v>12.2</v>
      </c>
      <c r="Q759" s="50">
        <v>14.77</v>
      </c>
      <c r="R759" s="49">
        <v>27</v>
      </c>
      <c r="S759" s="186">
        <v>709364</v>
      </c>
    </row>
    <row r="760" spans="2:19">
      <c r="B760" s="207">
        <v>43249</v>
      </c>
      <c r="C760" s="43">
        <v>0.3354166666666667</v>
      </c>
      <c r="D760" s="50">
        <v>10.029999999999999</v>
      </c>
      <c r="E760" s="50">
        <v>25.5</v>
      </c>
      <c r="F760" s="50">
        <v>7</v>
      </c>
      <c r="M760" s="207">
        <v>41968</v>
      </c>
      <c r="N760" s="43">
        <v>0.35069444444444442</v>
      </c>
      <c r="O760" s="50">
        <v>25.2</v>
      </c>
      <c r="P760" s="50">
        <v>12.2</v>
      </c>
      <c r="Q760" s="50">
        <v>13.65</v>
      </c>
      <c r="R760" s="49">
        <v>27</v>
      </c>
      <c r="S760" s="186">
        <v>508515</v>
      </c>
    </row>
    <row r="761" spans="2:19">
      <c r="B761" s="207">
        <v>43250</v>
      </c>
      <c r="C761" s="43">
        <v>0.36944444444444446</v>
      </c>
      <c r="D761" s="50">
        <v>10.029999999999999</v>
      </c>
      <c r="E761" s="50">
        <v>25.5</v>
      </c>
      <c r="F761" s="50">
        <v>7</v>
      </c>
      <c r="M761" s="207">
        <v>41969</v>
      </c>
      <c r="N761" s="43">
        <v>0.35555555555555557</v>
      </c>
      <c r="O761" s="50">
        <v>22.3</v>
      </c>
      <c r="P761" s="50">
        <v>12.2</v>
      </c>
      <c r="Q761" s="50">
        <v>10.46</v>
      </c>
      <c r="R761" s="49">
        <v>27</v>
      </c>
      <c r="S761" s="186">
        <v>429713</v>
      </c>
    </row>
    <row r="762" spans="2:19">
      <c r="B762" s="207">
        <v>43251</v>
      </c>
      <c r="C762" s="43">
        <v>0.34236111111111112</v>
      </c>
      <c r="D762" s="50">
        <v>10.029999999999999</v>
      </c>
      <c r="E762" s="50">
        <v>25.5</v>
      </c>
      <c r="F762" s="50">
        <v>7</v>
      </c>
      <c r="M762" s="207">
        <v>41970</v>
      </c>
      <c r="N762" s="43">
        <v>0.33680555555555558</v>
      </c>
      <c r="O762" s="50">
        <v>18.04</v>
      </c>
      <c r="P762" s="50">
        <v>12.2</v>
      </c>
      <c r="Q762" s="50">
        <v>7.54</v>
      </c>
      <c r="R762" s="49">
        <v>27</v>
      </c>
      <c r="S762" s="186">
        <v>339534</v>
      </c>
    </row>
    <row r="763" spans="2:19">
      <c r="M763" s="207">
        <v>41971</v>
      </c>
      <c r="N763" s="43">
        <v>0.33194444444444443</v>
      </c>
      <c r="O763" s="50">
        <v>15.34</v>
      </c>
      <c r="P763" s="50">
        <v>12.2</v>
      </c>
      <c r="Q763" s="50">
        <v>6.46</v>
      </c>
      <c r="R763" s="49">
        <v>27</v>
      </c>
      <c r="S763" s="186">
        <v>257322</v>
      </c>
    </row>
    <row r="764" spans="2:19">
      <c r="B764" s="207">
        <v>43256</v>
      </c>
      <c r="C764" s="43">
        <v>0.35902777777777778</v>
      </c>
      <c r="D764" s="50">
        <v>10.01</v>
      </c>
      <c r="E764" s="50">
        <v>25.5</v>
      </c>
      <c r="F764" s="50">
        <v>5.95</v>
      </c>
      <c r="M764" s="207">
        <v>41972</v>
      </c>
      <c r="N764" s="43">
        <v>0.3347222222222222</v>
      </c>
      <c r="O764" s="50">
        <v>11.83</v>
      </c>
      <c r="P764" s="50">
        <v>12.2</v>
      </c>
      <c r="Q764" s="50">
        <v>5.3</v>
      </c>
      <c r="R764" s="49">
        <v>27</v>
      </c>
      <c r="S764" s="186">
        <v>1176040</v>
      </c>
    </row>
    <row r="765" spans="2:19">
      <c r="B765" s="207">
        <v>43257</v>
      </c>
      <c r="C765" s="43">
        <v>0.35486111111111113</v>
      </c>
      <c r="D765" s="50">
        <v>10</v>
      </c>
      <c r="E765" s="50">
        <v>25.5</v>
      </c>
      <c r="F765" s="50">
        <v>5.85</v>
      </c>
    </row>
    <row r="766" spans="2:19">
      <c r="B766" s="207">
        <v>43259</v>
      </c>
      <c r="C766" s="43">
        <v>0.50138888888888888</v>
      </c>
      <c r="D766" s="50">
        <v>9.99</v>
      </c>
      <c r="E766" s="50">
        <v>25.5</v>
      </c>
      <c r="F766" s="50">
        <v>5.65</v>
      </c>
      <c r="M766" s="207">
        <v>41974</v>
      </c>
      <c r="N766" s="43">
        <v>0.33819444444444446</v>
      </c>
      <c r="O766" s="50">
        <v>38.46</v>
      </c>
      <c r="P766" s="50">
        <v>12.2</v>
      </c>
      <c r="Q766" s="50">
        <v>21</v>
      </c>
      <c r="R766" s="49">
        <v>27</v>
      </c>
      <c r="S766" s="186">
        <v>1047730</v>
      </c>
    </row>
    <row r="767" spans="2:19">
      <c r="B767" s="207">
        <v>43263</v>
      </c>
      <c r="C767" s="43">
        <v>0.33263888888888887</v>
      </c>
      <c r="D767" s="50">
        <v>9.99</v>
      </c>
      <c r="E767" s="50">
        <v>25.5</v>
      </c>
      <c r="F767" s="50">
        <v>5.45</v>
      </c>
      <c r="M767" s="207">
        <v>41975</v>
      </c>
      <c r="N767" s="43">
        <v>0.4458333333333333</v>
      </c>
      <c r="O767" s="50">
        <v>37.74</v>
      </c>
      <c r="P767" s="50">
        <v>12.2</v>
      </c>
      <c r="Q767" s="50">
        <v>19.670000000000002</v>
      </c>
      <c r="R767" s="49">
        <v>27</v>
      </c>
      <c r="S767" s="186">
        <v>954174</v>
      </c>
    </row>
    <row r="768" spans="2:19">
      <c r="B768" s="207">
        <v>43264</v>
      </c>
      <c r="C768" s="43">
        <v>0.35902777777777778</v>
      </c>
      <c r="D768" s="50">
        <v>9.99</v>
      </c>
      <c r="E768" s="50">
        <v>25.5</v>
      </c>
      <c r="F768" s="50">
        <v>5.4</v>
      </c>
      <c r="M768" s="207">
        <v>41976</v>
      </c>
      <c r="N768" s="43">
        <v>0.33333333333333331</v>
      </c>
      <c r="O768" s="50">
        <v>32.380000000000003</v>
      </c>
      <c r="P768" s="50">
        <v>12.2</v>
      </c>
      <c r="Q768" s="50">
        <v>17.71</v>
      </c>
      <c r="R768" s="49">
        <v>27</v>
      </c>
      <c r="S768" s="186">
        <v>953614</v>
      </c>
    </row>
    <row r="769" spans="2:20">
      <c r="B769" s="207">
        <v>43265</v>
      </c>
      <c r="C769" s="43">
        <v>0.36319444444444443</v>
      </c>
      <c r="D769" s="50">
        <v>9.9600000000000009</v>
      </c>
      <c r="E769" s="50">
        <v>25.5</v>
      </c>
      <c r="F769" s="50">
        <v>5.37</v>
      </c>
      <c r="M769" s="207">
        <v>41977</v>
      </c>
      <c r="N769" s="43">
        <v>0.3347222222222222</v>
      </c>
      <c r="O769" s="50">
        <v>30.59</v>
      </c>
      <c r="P769" s="50">
        <v>12.2</v>
      </c>
      <c r="Q769" s="50">
        <v>16.850000000000001</v>
      </c>
      <c r="R769" s="49">
        <v>27</v>
      </c>
      <c r="S769" s="186">
        <v>953229</v>
      </c>
    </row>
    <row r="770" spans="2:20">
      <c r="B770" s="207">
        <v>43266</v>
      </c>
      <c r="C770" s="43">
        <v>0.38541666666666669</v>
      </c>
      <c r="D770" s="50">
        <v>9.8699999999999992</v>
      </c>
      <c r="E770" s="50">
        <v>25.5</v>
      </c>
      <c r="F770" s="50">
        <v>5.37</v>
      </c>
      <c r="M770" s="207">
        <v>41978</v>
      </c>
      <c r="N770" s="43">
        <v>0.33819444444444446</v>
      </c>
      <c r="O770" s="50">
        <v>28.79</v>
      </c>
      <c r="P770" s="50">
        <v>12.2</v>
      </c>
      <c r="Q770" s="50">
        <v>16.61</v>
      </c>
      <c r="R770" s="49">
        <v>27</v>
      </c>
      <c r="S770" s="186">
        <v>953229</v>
      </c>
      <c r="T770" s="42" t="s">
        <v>551</v>
      </c>
    </row>
    <row r="771" spans="2:20">
      <c r="B771" s="207">
        <v>43269</v>
      </c>
      <c r="C771" s="43">
        <v>0.48125000000000001</v>
      </c>
      <c r="D771" s="50">
        <v>9.8699999999999992</v>
      </c>
      <c r="E771" s="50">
        <v>25.5</v>
      </c>
      <c r="F771" s="50">
        <v>5.12</v>
      </c>
      <c r="M771" s="207">
        <v>41979</v>
      </c>
      <c r="N771" s="43">
        <v>0.33055555555555555</v>
      </c>
      <c r="O771" s="50">
        <v>26.98</v>
      </c>
      <c r="P771" s="50">
        <v>62.2</v>
      </c>
      <c r="Q771" s="50">
        <v>14.73</v>
      </c>
      <c r="R771" s="49">
        <v>27</v>
      </c>
      <c r="S771" s="186">
        <v>953229</v>
      </c>
    </row>
    <row r="772" spans="2:20">
      <c r="B772" s="207">
        <v>43270</v>
      </c>
      <c r="C772" s="43">
        <v>0.33333333333333331</v>
      </c>
      <c r="D772" s="50">
        <v>9.8699999999999992</v>
      </c>
      <c r="E772" s="50">
        <v>25.5</v>
      </c>
      <c r="F772" s="50">
        <v>5.07</v>
      </c>
      <c r="M772" s="207">
        <v>41982</v>
      </c>
      <c r="N772" s="43">
        <v>0.34236111111111112</v>
      </c>
      <c r="O772" s="50">
        <v>24.92</v>
      </c>
      <c r="P772" s="50">
        <v>62.2</v>
      </c>
      <c r="Q772" s="50">
        <v>4.7300000000000004</v>
      </c>
      <c r="R772" s="49">
        <v>27</v>
      </c>
      <c r="S772" s="186">
        <v>953229</v>
      </c>
    </row>
    <row r="773" spans="2:20">
      <c r="B773" s="207">
        <v>43271</v>
      </c>
      <c r="C773" s="43">
        <v>0.42083333333333334</v>
      </c>
      <c r="D773" s="50">
        <v>9.85</v>
      </c>
      <c r="E773" s="50">
        <v>25.5</v>
      </c>
      <c r="F773" s="50">
        <v>5.07</v>
      </c>
      <c r="M773" s="207">
        <v>41983</v>
      </c>
      <c r="N773" s="43">
        <v>0.3298611111111111</v>
      </c>
      <c r="O773" s="50">
        <v>23.22</v>
      </c>
      <c r="P773" s="50">
        <v>42.2</v>
      </c>
      <c r="Q773" s="50">
        <v>19.670000000000002</v>
      </c>
      <c r="R773" s="49">
        <v>27</v>
      </c>
      <c r="S773" s="186">
        <v>953229</v>
      </c>
    </row>
    <row r="774" spans="2:20">
      <c r="B774" s="207">
        <v>43272</v>
      </c>
      <c r="C774" s="43">
        <v>0.30763888888888891</v>
      </c>
      <c r="D774" s="50">
        <v>9.58</v>
      </c>
      <c r="E774" s="50">
        <v>25.5</v>
      </c>
      <c r="F774" s="50">
        <v>5.0199999999999996</v>
      </c>
      <c r="M774" s="207">
        <v>41984</v>
      </c>
      <c r="N774" s="43">
        <v>0.37777777777777777</v>
      </c>
      <c r="O774" s="50">
        <v>20.72</v>
      </c>
      <c r="P774" s="50">
        <v>42.2</v>
      </c>
      <c r="Q774" s="50">
        <v>11.98</v>
      </c>
      <c r="R774" s="49">
        <v>27</v>
      </c>
      <c r="S774" s="186">
        <v>953196</v>
      </c>
    </row>
    <row r="775" spans="2:20">
      <c r="B775" s="207">
        <v>43273</v>
      </c>
      <c r="C775" s="43">
        <v>0.61875000000000002</v>
      </c>
      <c r="D775" s="50">
        <v>9.58</v>
      </c>
      <c r="E775" s="50">
        <v>25.5</v>
      </c>
      <c r="F775" s="50">
        <v>5.0199999999999996</v>
      </c>
      <c r="M775" s="207">
        <v>41985</v>
      </c>
      <c r="N775" s="43">
        <v>0.37291666666666662</v>
      </c>
      <c r="O775" s="50">
        <v>19.38</v>
      </c>
      <c r="P775" s="50">
        <v>42.2</v>
      </c>
      <c r="Q775" s="50">
        <v>11.53</v>
      </c>
      <c r="R775" s="49">
        <v>27</v>
      </c>
      <c r="S775" s="186">
        <v>953196</v>
      </c>
    </row>
    <row r="776" spans="2:20">
      <c r="B776" s="207">
        <v>43274</v>
      </c>
      <c r="C776" s="43">
        <v>0.4368055555555555</v>
      </c>
      <c r="D776" s="50">
        <v>9.58</v>
      </c>
      <c r="E776" s="50">
        <v>25.5</v>
      </c>
      <c r="F776" s="50">
        <v>5.0199999999999996</v>
      </c>
      <c r="M776" s="207">
        <v>41986</v>
      </c>
      <c r="N776" s="43">
        <v>0.33124999999999999</v>
      </c>
      <c r="O776" s="50">
        <v>18.18</v>
      </c>
      <c r="P776" s="50">
        <v>42.2</v>
      </c>
      <c r="Q776" s="50">
        <v>11.53</v>
      </c>
      <c r="R776" s="49">
        <v>27</v>
      </c>
      <c r="S776" s="186">
        <v>953196</v>
      </c>
    </row>
    <row r="777" spans="2:20">
      <c r="B777" s="207">
        <v>43276</v>
      </c>
      <c r="C777" s="43">
        <v>0.30486111111111108</v>
      </c>
      <c r="D777" s="50">
        <v>9.58</v>
      </c>
      <c r="E777" s="50">
        <v>25.5</v>
      </c>
      <c r="F777" s="50">
        <v>5.0199999999999996</v>
      </c>
      <c r="M777" s="207">
        <v>41988</v>
      </c>
      <c r="N777" s="43">
        <v>0.33124999999999999</v>
      </c>
      <c r="O777" s="50">
        <v>25.15</v>
      </c>
      <c r="P777" s="50">
        <v>12.2</v>
      </c>
      <c r="Q777" s="50">
        <v>26.69</v>
      </c>
      <c r="R777" s="49">
        <v>27</v>
      </c>
      <c r="S777" s="186">
        <v>953196</v>
      </c>
    </row>
    <row r="778" spans="2:20">
      <c r="B778" s="207">
        <v>43279</v>
      </c>
      <c r="C778" s="43">
        <v>0.53333333333333333</v>
      </c>
      <c r="D778" s="50">
        <v>9.56</v>
      </c>
      <c r="E778" s="50">
        <v>25.5</v>
      </c>
      <c r="F778" s="50">
        <v>4.8099999999999996</v>
      </c>
      <c r="M778" s="207">
        <v>41989</v>
      </c>
      <c r="N778" s="43">
        <v>0.32569444444444445</v>
      </c>
      <c r="O778" s="50">
        <v>21.77</v>
      </c>
      <c r="P778" s="50">
        <v>62.2</v>
      </c>
      <c r="Q778" s="50">
        <v>26.25</v>
      </c>
      <c r="R778" s="49">
        <v>27</v>
      </c>
      <c r="S778" s="186">
        <v>953169</v>
      </c>
    </row>
    <row r="779" spans="2:20">
      <c r="M779" s="207">
        <v>41990</v>
      </c>
      <c r="N779" s="43">
        <v>0.33263888888888887</v>
      </c>
      <c r="O779" s="50">
        <v>20.86</v>
      </c>
      <c r="P779" s="50">
        <v>62.2</v>
      </c>
      <c r="Q779" s="50">
        <v>23.83</v>
      </c>
      <c r="R779" s="49">
        <v>27</v>
      </c>
      <c r="S779" s="186">
        <v>953169</v>
      </c>
    </row>
    <row r="780" spans="2:20">
      <c r="B780" s="207">
        <v>43284</v>
      </c>
      <c r="C780" s="43">
        <v>0.43541666666666662</v>
      </c>
      <c r="D780" s="50">
        <v>8.98</v>
      </c>
      <c r="E780" s="50">
        <v>25.5</v>
      </c>
      <c r="F780" s="50">
        <v>4.63</v>
      </c>
      <c r="M780" s="207">
        <v>41991</v>
      </c>
      <c r="N780" s="43">
        <v>0.3347222222222222</v>
      </c>
      <c r="O780" s="50">
        <v>17.829999999999998</v>
      </c>
      <c r="P780" s="50">
        <v>62.2</v>
      </c>
      <c r="Q780" s="50">
        <v>23.27</v>
      </c>
      <c r="R780" s="49">
        <v>27</v>
      </c>
      <c r="S780" s="186">
        <v>953115</v>
      </c>
    </row>
    <row r="781" spans="2:20">
      <c r="B781" s="207">
        <v>43285</v>
      </c>
      <c r="C781" s="43">
        <v>0.3527777777777778</v>
      </c>
      <c r="D781" s="50">
        <v>6.05</v>
      </c>
      <c r="E781" s="50">
        <v>25.5</v>
      </c>
      <c r="F781" s="50">
        <v>3.68</v>
      </c>
      <c r="M781" s="207">
        <v>41992</v>
      </c>
      <c r="N781" s="43">
        <v>0.33194444444444443</v>
      </c>
      <c r="O781" s="50">
        <v>14.97</v>
      </c>
      <c r="P781" s="50">
        <v>62.2</v>
      </c>
      <c r="Q781" s="50">
        <v>23.22</v>
      </c>
      <c r="R781" s="49">
        <v>27</v>
      </c>
      <c r="S781" s="186">
        <v>953115</v>
      </c>
    </row>
    <row r="782" spans="2:20">
      <c r="B782" s="207">
        <v>43287</v>
      </c>
      <c r="C782" s="43">
        <v>0.42083333333333334</v>
      </c>
      <c r="D782" s="50">
        <v>6.05</v>
      </c>
      <c r="E782" s="50">
        <v>15.5</v>
      </c>
      <c r="F782" s="50">
        <v>13.61</v>
      </c>
      <c r="M782" s="207">
        <v>41993</v>
      </c>
      <c r="N782" s="43">
        <v>0.35000000000000003</v>
      </c>
      <c r="O782" s="50">
        <v>13.86</v>
      </c>
      <c r="P782" s="50">
        <v>62.2</v>
      </c>
      <c r="Q782" s="50">
        <v>20.45</v>
      </c>
      <c r="R782" s="49">
        <v>27</v>
      </c>
      <c r="S782" s="186">
        <v>952980</v>
      </c>
    </row>
    <row r="783" spans="2:20">
      <c r="B783" s="207">
        <v>43290</v>
      </c>
      <c r="C783" s="43">
        <v>0.68055555555555547</v>
      </c>
      <c r="D783" s="50">
        <v>6.05</v>
      </c>
      <c r="E783" s="50">
        <v>15.5</v>
      </c>
      <c r="F783" s="50">
        <v>13.01</v>
      </c>
      <c r="M783" s="207">
        <v>41995</v>
      </c>
      <c r="N783" s="43">
        <v>0.33263888888888887</v>
      </c>
      <c r="O783" s="50">
        <v>12.28</v>
      </c>
      <c r="P783" s="50">
        <v>62.2</v>
      </c>
      <c r="Q783" s="50">
        <v>20.309999999999999</v>
      </c>
      <c r="R783" s="49">
        <v>27</v>
      </c>
      <c r="S783" s="186">
        <v>952980</v>
      </c>
    </row>
    <row r="784" spans="2:20">
      <c r="B784" s="207">
        <v>43291</v>
      </c>
      <c r="C784" s="43">
        <v>0.43124999999999997</v>
      </c>
      <c r="D784" s="50">
        <v>6.05</v>
      </c>
      <c r="E784" s="50">
        <v>15.5</v>
      </c>
      <c r="F784" s="50">
        <v>12.56</v>
      </c>
      <c r="M784" s="207">
        <v>41996</v>
      </c>
      <c r="N784" s="43">
        <v>0.33611111111111108</v>
      </c>
      <c r="O784" s="50">
        <v>29.5</v>
      </c>
      <c r="P784" s="50">
        <v>42.2</v>
      </c>
      <c r="Q784" s="50">
        <v>19.84</v>
      </c>
      <c r="R784" s="49">
        <v>27</v>
      </c>
      <c r="S784" s="186">
        <v>952953</v>
      </c>
    </row>
    <row r="785" spans="2:20">
      <c r="B785" s="207">
        <v>43292</v>
      </c>
      <c r="C785" s="43">
        <v>0.34513888888888888</v>
      </c>
      <c r="D785" s="50">
        <v>5.82</v>
      </c>
      <c r="E785" s="50">
        <v>15.5</v>
      </c>
      <c r="F785" s="50">
        <v>12.34</v>
      </c>
      <c r="M785" s="207">
        <v>41997</v>
      </c>
      <c r="N785" s="43">
        <v>0.33263888888888887</v>
      </c>
      <c r="O785" s="50">
        <v>24.37</v>
      </c>
      <c r="P785" s="50">
        <v>42.2</v>
      </c>
      <c r="Q785" s="50">
        <v>19.68</v>
      </c>
      <c r="R785" s="49">
        <v>27</v>
      </c>
      <c r="S785" s="186">
        <v>952953</v>
      </c>
    </row>
    <row r="786" spans="2:20">
      <c r="B786" s="207">
        <v>43293</v>
      </c>
      <c r="C786" s="43">
        <v>0.37847222222222227</v>
      </c>
      <c r="D786" s="50">
        <v>5.82</v>
      </c>
      <c r="E786" s="50">
        <v>15.5</v>
      </c>
      <c r="F786" s="50">
        <v>12.19</v>
      </c>
      <c r="M786" s="207">
        <v>41999</v>
      </c>
      <c r="N786" s="43">
        <v>0.3347222222222222</v>
      </c>
      <c r="O786" s="50">
        <v>19.86</v>
      </c>
      <c r="P786" s="50">
        <v>42.2</v>
      </c>
      <c r="Q786" s="50">
        <v>18.62</v>
      </c>
      <c r="R786" s="49">
        <v>27</v>
      </c>
      <c r="S786" s="186">
        <v>952953</v>
      </c>
    </row>
    <row r="787" spans="2:20">
      <c r="B787" s="207">
        <v>43294</v>
      </c>
      <c r="C787" s="43">
        <v>0.36388888888888887</v>
      </c>
      <c r="D787" s="50">
        <v>5.51</v>
      </c>
      <c r="E787" s="50">
        <v>15.5</v>
      </c>
      <c r="F787" s="50">
        <v>12.19</v>
      </c>
      <c r="M787" s="207">
        <v>42000</v>
      </c>
      <c r="N787" s="43">
        <v>0.33402777777777781</v>
      </c>
      <c r="O787" s="50">
        <v>18.149999999999999</v>
      </c>
      <c r="P787" s="50">
        <v>42.2</v>
      </c>
      <c r="Q787" s="50">
        <v>18.62</v>
      </c>
      <c r="R787" s="49">
        <v>27</v>
      </c>
      <c r="S787" s="186">
        <v>952926</v>
      </c>
    </row>
    <row r="788" spans="2:20">
      <c r="B788" s="207">
        <v>43297</v>
      </c>
      <c r="C788" s="43">
        <v>0.35000000000000003</v>
      </c>
      <c r="D788" s="50">
        <v>5.51</v>
      </c>
      <c r="E788" s="50">
        <v>15.5</v>
      </c>
      <c r="F788" s="50">
        <v>12.04</v>
      </c>
      <c r="M788" s="207">
        <v>42002</v>
      </c>
      <c r="N788" s="43">
        <v>0.3347222222222222</v>
      </c>
      <c r="O788" s="50">
        <v>16.010000000000002</v>
      </c>
      <c r="P788" s="50">
        <v>42.2</v>
      </c>
      <c r="Q788" s="50">
        <v>17.059999999999999</v>
      </c>
      <c r="R788" s="49">
        <v>27</v>
      </c>
      <c r="S788" s="186">
        <v>952926</v>
      </c>
    </row>
    <row r="789" spans="2:20">
      <c r="B789" s="207">
        <v>43298</v>
      </c>
      <c r="C789" s="43">
        <v>0.34652777777777777</v>
      </c>
      <c r="D789" s="50">
        <v>5.28</v>
      </c>
      <c r="E789" s="50">
        <v>15.5</v>
      </c>
      <c r="F789" s="50">
        <v>12.04</v>
      </c>
      <c r="M789" s="207">
        <v>42003</v>
      </c>
      <c r="N789" s="43">
        <v>0.33402777777777781</v>
      </c>
      <c r="O789" s="50">
        <v>13.78</v>
      </c>
      <c r="P789" s="50">
        <v>42.2</v>
      </c>
      <c r="Q789" s="50">
        <v>15.96</v>
      </c>
      <c r="R789" s="49">
        <v>27</v>
      </c>
      <c r="S789" s="186">
        <v>952899</v>
      </c>
      <c r="T789" s="42" t="s">
        <v>563</v>
      </c>
    </row>
    <row r="790" spans="2:20">
      <c r="B790" s="207">
        <v>43299</v>
      </c>
      <c r="C790" s="43">
        <v>0.35486111111111113</v>
      </c>
      <c r="D790" s="50">
        <v>5.28</v>
      </c>
      <c r="E790" s="50">
        <v>15.5</v>
      </c>
      <c r="F790" s="50">
        <v>11.64</v>
      </c>
      <c r="M790" s="207">
        <v>42004</v>
      </c>
      <c r="N790" s="43">
        <v>0.3298611111111111</v>
      </c>
      <c r="O790" s="50">
        <v>31.78</v>
      </c>
      <c r="P790" s="50">
        <v>49.37</v>
      </c>
      <c r="Q790" s="50">
        <v>33.909999999999997</v>
      </c>
      <c r="R790" s="49">
        <v>27</v>
      </c>
      <c r="S790" s="186">
        <v>952872</v>
      </c>
    </row>
    <row r="791" spans="2:20">
      <c r="B791" s="207">
        <v>43300</v>
      </c>
      <c r="C791" s="43">
        <v>0.34652777777777777</v>
      </c>
      <c r="D791" s="50">
        <v>5.28</v>
      </c>
      <c r="E791" s="50">
        <v>15.5</v>
      </c>
      <c r="F791" s="50">
        <v>10.94</v>
      </c>
    </row>
    <row r="792" spans="2:20">
      <c r="B792" s="207">
        <v>43304</v>
      </c>
      <c r="C792" s="43">
        <v>0.34166666666666662</v>
      </c>
      <c r="D792" s="50">
        <v>5.28</v>
      </c>
      <c r="E792" s="50">
        <v>15.5</v>
      </c>
      <c r="F792" s="50">
        <v>10.94</v>
      </c>
      <c r="M792" s="207">
        <v>42006</v>
      </c>
      <c r="N792" s="43">
        <v>0.33819444444444446</v>
      </c>
      <c r="O792" s="50">
        <v>26.98</v>
      </c>
      <c r="P792" s="50">
        <v>49.37</v>
      </c>
      <c r="Q792" s="50">
        <v>32.590000000000003</v>
      </c>
      <c r="R792" s="49">
        <v>27</v>
      </c>
      <c r="S792" s="186">
        <v>952845</v>
      </c>
    </row>
    <row r="793" spans="2:20">
      <c r="B793" s="207">
        <v>43305</v>
      </c>
      <c r="C793" s="43">
        <v>0.3444444444444445</v>
      </c>
      <c r="D793" s="50">
        <v>4.8099999999999996</v>
      </c>
      <c r="E793" s="50">
        <v>15.5</v>
      </c>
      <c r="F793" s="50">
        <v>10.64</v>
      </c>
      <c r="M793" s="207">
        <v>42007</v>
      </c>
      <c r="N793" s="43">
        <v>0.3298611111111111</v>
      </c>
      <c r="O793" s="50">
        <v>25.03</v>
      </c>
      <c r="P793" s="50">
        <v>49.37</v>
      </c>
      <c r="Q793" s="50">
        <v>32.5</v>
      </c>
      <c r="R793" s="49">
        <v>27</v>
      </c>
      <c r="S793" s="186">
        <v>952845</v>
      </c>
    </row>
    <row r="794" spans="2:20">
      <c r="B794" s="207">
        <v>43306</v>
      </c>
      <c r="C794" s="43">
        <v>0.36388888888888887</v>
      </c>
      <c r="D794" s="50">
        <v>4.6100000000000003</v>
      </c>
      <c r="E794" s="50">
        <v>15.5</v>
      </c>
      <c r="F794" s="50">
        <v>9.92</v>
      </c>
      <c r="M794" s="207">
        <v>42009</v>
      </c>
      <c r="N794" s="43">
        <v>0.33333333333333331</v>
      </c>
      <c r="O794" s="50">
        <v>29.73</v>
      </c>
      <c r="P794" s="50">
        <v>29.37</v>
      </c>
      <c r="Q794" s="50">
        <v>32.340000000000003</v>
      </c>
      <c r="R794" s="49">
        <v>27</v>
      </c>
      <c r="S794" s="186">
        <v>952845</v>
      </c>
    </row>
    <row r="795" spans="2:20">
      <c r="B795" s="207">
        <v>43308</v>
      </c>
      <c r="C795" s="43">
        <v>0.34097222222222223</v>
      </c>
      <c r="D795" s="50">
        <v>4.6100000000000003</v>
      </c>
      <c r="E795" s="50">
        <v>15.5</v>
      </c>
      <c r="F795" s="50">
        <v>9.91</v>
      </c>
      <c r="M795" s="207">
        <v>42010</v>
      </c>
      <c r="N795" s="43">
        <v>0.33402777777777781</v>
      </c>
      <c r="O795" s="50">
        <v>27.52</v>
      </c>
      <c r="P795" s="50">
        <v>29.37</v>
      </c>
      <c r="Q795" s="50">
        <v>30.9</v>
      </c>
      <c r="R795" s="49">
        <v>27</v>
      </c>
      <c r="S795" s="186">
        <v>952845</v>
      </c>
    </row>
    <row r="796" spans="2:20">
      <c r="B796" s="207">
        <v>43311</v>
      </c>
      <c r="C796" s="43">
        <v>0.34027777777777773</v>
      </c>
      <c r="D796" s="50">
        <v>3.87</v>
      </c>
      <c r="E796" s="50">
        <v>15.5</v>
      </c>
      <c r="F796" s="50">
        <v>9.81</v>
      </c>
      <c r="M796" s="207">
        <v>42011</v>
      </c>
      <c r="N796" s="43">
        <v>0.3298611111111111</v>
      </c>
      <c r="O796" s="50">
        <v>25.93</v>
      </c>
      <c r="P796" s="50">
        <v>29.37</v>
      </c>
      <c r="Q796" s="50">
        <v>30.72</v>
      </c>
      <c r="R796" s="49">
        <v>27</v>
      </c>
      <c r="S796" s="186">
        <v>952710</v>
      </c>
    </row>
    <row r="797" spans="2:20">
      <c r="M797" s="207">
        <v>42012</v>
      </c>
      <c r="N797" s="43">
        <v>0.33611111111111108</v>
      </c>
      <c r="O797" s="50">
        <v>22.55</v>
      </c>
      <c r="P797" s="50">
        <v>29.37</v>
      </c>
      <c r="Q797" s="50">
        <v>30.48</v>
      </c>
      <c r="R797" s="49">
        <v>27</v>
      </c>
      <c r="S797" s="186">
        <v>952008</v>
      </c>
    </row>
    <row r="798" spans="2:20">
      <c r="B798" s="207">
        <v>43313</v>
      </c>
      <c r="C798" s="43">
        <v>0.34722222222222227</v>
      </c>
      <c r="D798" s="50">
        <v>3.84</v>
      </c>
      <c r="E798" s="50">
        <v>15.5</v>
      </c>
      <c r="F798" s="50">
        <v>9.31</v>
      </c>
      <c r="M798" s="207">
        <v>42013</v>
      </c>
      <c r="N798" s="43">
        <v>0.34930555555555554</v>
      </c>
      <c r="O798" s="50">
        <v>20.27</v>
      </c>
      <c r="P798" s="50">
        <v>29.37</v>
      </c>
      <c r="Q798" s="50">
        <v>28.8</v>
      </c>
      <c r="R798" s="49">
        <v>27</v>
      </c>
      <c r="S798" s="186">
        <v>951279</v>
      </c>
    </row>
    <row r="799" spans="2:20">
      <c r="B799" s="207">
        <v>43315</v>
      </c>
      <c r="C799" s="43">
        <v>0.36458333333333331</v>
      </c>
      <c r="D799" s="50">
        <v>3.84</v>
      </c>
      <c r="E799" s="50">
        <v>15.5</v>
      </c>
      <c r="F799" s="50">
        <v>9.2899999999999991</v>
      </c>
      <c r="M799" s="207">
        <v>42014</v>
      </c>
      <c r="N799" s="43">
        <v>0.33749999999999997</v>
      </c>
      <c r="O799" s="50">
        <v>18.420000000000002</v>
      </c>
      <c r="P799" s="50">
        <v>29.37</v>
      </c>
      <c r="Q799" s="50">
        <v>28.78</v>
      </c>
      <c r="R799" s="49">
        <v>27</v>
      </c>
      <c r="S799" s="186">
        <v>949983</v>
      </c>
    </row>
    <row r="800" spans="2:20">
      <c r="B800" s="207">
        <v>43320</v>
      </c>
      <c r="C800" s="43">
        <v>0.34861111111111115</v>
      </c>
      <c r="D800" s="50">
        <v>3.84</v>
      </c>
      <c r="E800" s="50">
        <v>15.5</v>
      </c>
      <c r="F800" s="50">
        <v>8.44</v>
      </c>
      <c r="M800" s="207">
        <v>42017</v>
      </c>
      <c r="N800" s="43">
        <v>0.33402777777777781</v>
      </c>
      <c r="O800" s="50">
        <v>26.63</v>
      </c>
      <c r="P800" s="50">
        <v>9.3699999999999992</v>
      </c>
      <c r="Q800" s="50">
        <v>26.01</v>
      </c>
      <c r="R800" s="49">
        <v>27</v>
      </c>
      <c r="S800" s="186">
        <v>949983</v>
      </c>
    </row>
    <row r="801" spans="2:20">
      <c r="B801" s="207">
        <v>43321</v>
      </c>
      <c r="C801" s="43">
        <v>0.40416666666666662</v>
      </c>
      <c r="D801" s="50">
        <v>3.84</v>
      </c>
      <c r="E801" s="50">
        <v>15.5</v>
      </c>
      <c r="F801" s="50">
        <v>8.44</v>
      </c>
      <c r="M801" s="207">
        <v>42018</v>
      </c>
      <c r="N801" s="43">
        <v>0.33333333333333331</v>
      </c>
      <c r="O801" s="50">
        <v>24.7</v>
      </c>
      <c r="P801" s="50">
        <v>59.37</v>
      </c>
      <c r="Q801" s="50">
        <v>24.89</v>
      </c>
      <c r="R801" s="49">
        <v>27</v>
      </c>
      <c r="S801" s="186">
        <v>948666</v>
      </c>
      <c r="T801" s="42" t="s">
        <v>566</v>
      </c>
    </row>
    <row r="802" spans="2:20">
      <c r="B802" s="207">
        <v>43322</v>
      </c>
      <c r="C802" s="43">
        <v>0.36805555555555558</v>
      </c>
      <c r="D802" s="50">
        <v>3.84</v>
      </c>
      <c r="E802" s="50">
        <v>15.5</v>
      </c>
      <c r="F802" s="50">
        <v>8.2100000000000009</v>
      </c>
      <c r="M802" s="207">
        <v>42019</v>
      </c>
      <c r="N802" s="43">
        <v>0.34166666666666662</v>
      </c>
      <c r="O802" s="50">
        <v>22.95</v>
      </c>
      <c r="P802" s="50">
        <v>59.37</v>
      </c>
      <c r="Q802" s="50">
        <v>23.28</v>
      </c>
      <c r="R802" s="49">
        <v>27</v>
      </c>
      <c r="S802" s="186">
        <v>946488</v>
      </c>
    </row>
    <row r="803" spans="2:20">
      <c r="B803" s="207">
        <v>43325</v>
      </c>
      <c r="C803" s="43">
        <v>0.3923611111111111</v>
      </c>
      <c r="D803" s="50">
        <v>3.83</v>
      </c>
      <c r="E803" s="50">
        <v>15.5</v>
      </c>
      <c r="F803" s="50">
        <v>8.06</v>
      </c>
      <c r="M803" s="207">
        <v>42020</v>
      </c>
      <c r="N803" s="43">
        <v>0.33749999999999997</v>
      </c>
      <c r="O803" s="50">
        <v>20.98</v>
      </c>
      <c r="P803" s="50">
        <v>59.37</v>
      </c>
      <c r="Q803" s="50">
        <v>20.6</v>
      </c>
      <c r="R803" s="49">
        <v>27</v>
      </c>
      <c r="S803" s="186">
        <v>946158</v>
      </c>
    </row>
    <row r="804" spans="2:20">
      <c r="B804" s="207">
        <v>43326</v>
      </c>
      <c r="C804" s="43">
        <v>0.53749999999999998</v>
      </c>
      <c r="D804" s="50">
        <v>3.83</v>
      </c>
      <c r="E804" s="50">
        <v>15.5</v>
      </c>
      <c r="F804" s="50">
        <v>7.99</v>
      </c>
      <c r="M804" s="207">
        <v>42021</v>
      </c>
      <c r="N804" s="43">
        <v>0.33680555555555558</v>
      </c>
      <c r="O804" s="50">
        <v>20.04</v>
      </c>
      <c r="P804" s="50">
        <v>59.37</v>
      </c>
      <c r="Q804" s="50">
        <v>19.649999999999999</v>
      </c>
      <c r="R804" s="49">
        <v>27</v>
      </c>
      <c r="S804" s="186">
        <v>945696</v>
      </c>
    </row>
    <row r="805" spans="2:20">
      <c r="B805" s="207">
        <v>43327</v>
      </c>
      <c r="C805" s="43">
        <v>0.35972222222222222</v>
      </c>
      <c r="D805" s="50">
        <v>3.83</v>
      </c>
      <c r="E805" s="50">
        <v>15.5</v>
      </c>
      <c r="F805" s="50">
        <v>7.92</v>
      </c>
      <c r="M805" s="207">
        <v>42023</v>
      </c>
      <c r="N805" s="43">
        <v>0.36180555555555555</v>
      </c>
      <c r="O805" s="50">
        <v>17.71</v>
      </c>
      <c r="P805" s="50">
        <v>59.37</v>
      </c>
      <c r="Q805" s="50">
        <v>17.47</v>
      </c>
      <c r="R805" s="49">
        <v>27</v>
      </c>
      <c r="S805" s="186">
        <v>943749</v>
      </c>
    </row>
    <row r="806" spans="2:20">
      <c r="B806" s="207">
        <v>43329</v>
      </c>
      <c r="C806" s="43">
        <v>0.39097222222222222</v>
      </c>
      <c r="D806" s="50">
        <v>3.82</v>
      </c>
      <c r="E806" s="50">
        <v>15.5</v>
      </c>
      <c r="F806" s="50">
        <v>7.87</v>
      </c>
      <c r="M806" s="207">
        <v>42024</v>
      </c>
      <c r="N806" s="43">
        <v>0.33819444444444446</v>
      </c>
      <c r="O806" s="50">
        <v>15.11</v>
      </c>
      <c r="P806" s="50">
        <v>59.32</v>
      </c>
      <c r="Q806" s="50">
        <v>16.89</v>
      </c>
      <c r="R806" s="49">
        <v>27</v>
      </c>
      <c r="S806" s="186">
        <v>943716</v>
      </c>
    </row>
    <row r="807" spans="2:20">
      <c r="B807" s="207">
        <v>43333</v>
      </c>
      <c r="C807" s="43">
        <v>0.34166666666666662</v>
      </c>
      <c r="D807" s="50">
        <v>3.82</v>
      </c>
      <c r="E807" s="50">
        <v>15.5</v>
      </c>
      <c r="F807" s="50">
        <v>7.87</v>
      </c>
      <c r="M807" s="207">
        <v>42025</v>
      </c>
      <c r="N807" s="43">
        <v>0.3354166666666667</v>
      </c>
      <c r="O807" s="50">
        <v>31.25</v>
      </c>
      <c r="P807" s="50">
        <v>119.32</v>
      </c>
      <c r="Q807" s="50">
        <v>35.33</v>
      </c>
      <c r="R807" s="49">
        <v>27</v>
      </c>
      <c r="S807" s="186">
        <v>942792</v>
      </c>
      <c r="T807" s="42" t="s">
        <v>567</v>
      </c>
    </row>
    <row r="808" spans="2:20">
      <c r="B808" s="207">
        <v>43334</v>
      </c>
      <c r="C808" s="43">
        <v>0.35625000000000001</v>
      </c>
      <c r="D808" s="50">
        <v>3.82</v>
      </c>
      <c r="E808" s="50">
        <v>15.5</v>
      </c>
      <c r="F808" s="50">
        <v>7.85</v>
      </c>
      <c r="M808" s="207">
        <v>42026</v>
      </c>
      <c r="N808" s="43">
        <v>0.32916666666666666</v>
      </c>
      <c r="O808" s="50">
        <v>28.76</v>
      </c>
      <c r="P808" s="50">
        <v>119.29</v>
      </c>
      <c r="Q808" s="50">
        <v>33.97</v>
      </c>
      <c r="R808" s="49">
        <v>27</v>
      </c>
      <c r="S808" s="186">
        <v>933717</v>
      </c>
    </row>
    <row r="809" spans="2:20">
      <c r="B809" s="207">
        <v>43335</v>
      </c>
      <c r="C809" s="43">
        <v>0.34375</v>
      </c>
      <c r="D809" s="50">
        <v>3.18</v>
      </c>
      <c r="E809" s="50">
        <v>15.5</v>
      </c>
      <c r="F809" s="50">
        <v>7.85</v>
      </c>
      <c r="M809" s="207">
        <v>42027</v>
      </c>
      <c r="N809" s="43">
        <v>0.3979166666666667</v>
      </c>
      <c r="O809" s="50">
        <v>26.99</v>
      </c>
      <c r="P809" s="50">
        <v>118.22</v>
      </c>
      <c r="Q809" s="50">
        <v>33.97</v>
      </c>
      <c r="R809" s="49">
        <v>27</v>
      </c>
      <c r="S809" s="186">
        <v>923091</v>
      </c>
    </row>
    <row r="810" spans="2:20">
      <c r="B810" s="207">
        <v>43336</v>
      </c>
      <c r="C810" s="43">
        <v>0.29444444444444445</v>
      </c>
      <c r="D810" s="50">
        <v>2.68</v>
      </c>
      <c r="E810" s="50">
        <v>15.5</v>
      </c>
      <c r="F810" s="50">
        <v>7.85</v>
      </c>
      <c r="M810" s="207">
        <v>42028</v>
      </c>
      <c r="N810" s="43">
        <v>0.33124999999999999</v>
      </c>
      <c r="O810" s="50">
        <v>56.16</v>
      </c>
      <c r="P810" s="50">
        <v>68.209999999999994</v>
      </c>
      <c r="Q810" s="50">
        <v>52.65</v>
      </c>
      <c r="R810" s="49">
        <v>27</v>
      </c>
      <c r="S810" s="186">
        <v>922497</v>
      </c>
    </row>
    <row r="811" spans="2:20">
      <c r="B811" s="207">
        <v>43339</v>
      </c>
      <c r="C811" s="43">
        <v>0.37916666666666665</v>
      </c>
      <c r="D811" s="50">
        <v>2.68</v>
      </c>
      <c r="E811" s="50">
        <v>15.5</v>
      </c>
      <c r="F811" s="50">
        <v>7.85</v>
      </c>
    </row>
    <row r="812" spans="2:20">
      <c r="B812" s="207">
        <v>43340</v>
      </c>
      <c r="C812" s="43">
        <v>0.33611111111111108</v>
      </c>
      <c r="D812" s="50">
        <v>2.68</v>
      </c>
      <c r="E812" s="50">
        <v>15.5</v>
      </c>
      <c r="F812" s="50">
        <v>7.85</v>
      </c>
      <c r="M812" s="207">
        <v>42039</v>
      </c>
      <c r="N812" s="43">
        <v>0.33194444444444443</v>
      </c>
      <c r="O812" s="50">
        <v>26.86</v>
      </c>
      <c r="P812" s="50">
        <v>67.959999999999994</v>
      </c>
      <c r="Q812" s="50">
        <v>39.01</v>
      </c>
      <c r="R812" s="49">
        <v>27</v>
      </c>
      <c r="S812" s="186">
        <v>922002</v>
      </c>
    </row>
    <row r="813" spans="2:20">
      <c r="B813" s="207">
        <v>43341</v>
      </c>
      <c r="C813" s="43">
        <v>0.35833333333333334</v>
      </c>
      <c r="D813" s="50">
        <v>2.68</v>
      </c>
      <c r="E813" s="50">
        <v>15.5</v>
      </c>
      <c r="F813" s="50">
        <v>7.85</v>
      </c>
      <c r="M813" s="207">
        <v>42040</v>
      </c>
      <c r="N813" s="43">
        <v>0.32569444444444445</v>
      </c>
      <c r="O813" s="50">
        <v>20.079999999999998</v>
      </c>
      <c r="P813" s="50">
        <v>67.959999999999994</v>
      </c>
      <c r="Q813" s="50">
        <v>36.590000000000003</v>
      </c>
      <c r="R813" s="49">
        <v>27</v>
      </c>
      <c r="S813" s="186">
        <v>922002</v>
      </c>
    </row>
    <row r="814" spans="2:20">
      <c r="B814" s="207">
        <v>43342</v>
      </c>
      <c r="C814" s="43">
        <v>0.3520833333333333</v>
      </c>
      <c r="D814" s="50">
        <v>2.68</v>
      </c>
      <c r="E814" s="50">
        <v>15.5</v>
      </c>
      <c r="F814" s="50">
        <v>7.4</v>
      </c>
      <c r="M814" s="207">
        <v>42041</v>
      </c>
      <c r="N814" s="43">
        <v>0.3347222222222222</v>
      </c>
      <c r="O814" s="50">
        <v>17.43</v>
      </c>
      <c r="P814" s="50">
        <v>67.959999999999994</v>
      </c>
      <c r="Q814" s="50">
        <v>35.78</v>
      </c>
      <c r="R814" s="49">
        <v>27</v>
      </c>
      <c r="S814" s="186">
        <v>922002</v>
      </c>
    </row>
    <row r="815" spans="2:20">
      <c r="B815" s="207">
        <v>43343</v>
      </c>
      <c r="C815" s="43">
        <v>0.36874999999999997</v>
      </c>
      <c r="D815" s="50">
        <v>2.68</v>
      </c>
      <c r="E815" s="50">
        <v>15.5</v>
      </c>
      <c r="F815" s="50">
        <v>6.92</v>
      </c>
      <c r="M815" s="207">
        <v>42042</v>
      </c>
      <c r="N815" s="43">
        <v>0.33402777777777781</v>
      </c>
      <c r="O815" s="50">
        <v>33.159999999999997</v>
      </c>
      <c r="P815" s="50">
        <v>47.96</v>
      </c>
      <c r="Q815" s="50">
        <v>35.159999999999997</v>
      </c>
      <c r="R815" s="49">
        <v>27</v>
      </c>
      <c r="S815" s="186">
        <v>922002</v>
      </c>
    </row>
    <row r="816" spans="2:20">
      <c r="M816" s="207">
        <v>42044</v>
      </c>
      <c r="N816" s="43">
        <v>0.33333333333333331</v>
      </c>
      <c r="O816" s="50">
        <v>32.049999999999997</v>
      </c>
      <c r="P816" s="50">
        <v>47.96</v>
      </c>
      <c r="Q816" s="50">
        <v>34.75</v>
      </c>
      <c r="R816" s="49">
        <v>27</v>
      </c>
      <c r="S816" s="186">
        <v>922002</v>
      </c>
    </row>
    <row r="817" spans="2:20">
      <c r="B817" s="207">
        <v>43347</v>
      </c>
      <c r="C817" s="43">
        <v>0.32777777777777778</v>
      </c>
      <c r="D817" s="50">
        <v>2.68</v>
      </c>
      <c r="E817" s="50">
        <v>15.5</v>
      </c>
      <c r="F817" s="50">
        <v>6.92</v>
      </c>
      <c r="M817" s="207">
        <v>42046</v>
      </c>
      <c r="N817" s="43">
        <v>0.33333333333333331</v>
      </c>
      <c r="O817" s="50">
        <v>27.81</v>
      </c>
      <c r="P817" s="50">
        <v>47.96</v>
      </c>
      <c r="Q817" s="50">
        <v>31.87</v>
      </c>
      <c r="R817" s="49">
        <v>27</v>
      </c>
      <c r="S817" s="186">
        <v>922002</v>
      </c>
    </row>
    <row r="818" spans="2:20">
      <c r="B818" s="207">
        <v>43357</v>
      </c>
      <c r="C818" s="43">
        <v>0.36805555555555558</v>
      </c>
      <c r="D818" s="50">
        <v>2.66</v>
      </c>
      <c r="E818" s="50">
        <v>15.5</v>
      </c>
      <c r="F818" s="50">
        <v>6.79</v>
      </c>
      <c r="M818" s="207">
        <v>42047</v>
      </c>
      <c r="N818" s="43">
        <v>0.33263888888888887</v>
      </c>
      <c r="O818" s="50">
        <v>24.99</v>
      </c>
      <c r="P818" s="50">
        <v>47.96</v>
      </c>
      <c r="Q818" s="50">
        <v>29.56</v>
      </c>
      <c r="R818" s="49">
        <v>27</v>
      </c>
      <c r="S818" s="186">
        <v>921903</v>
      </c>
    </row>
    <row r="819" spans="2:20">
      <c r="B819" s="207">
        <v>43360</v>
      </c>
      <c r="C819" s="43">
        <v>0.34097222222222223</v>
      </c>
      <c r="D819" s="50">
        <v>2.66</v>
      </c>
      <c r="E819" s="50">
        <v>15.5</v>
      </c>
      <c r="F819" s="50">
        <v>6.79</v>
      </c>
      <c r="M819" s="207">
        <v>42048</v>
      </c>
      <c r="N819" s="43">
        <v>0.34930555555555554</v>
      </c>
      <c r="O819" s="50">
        <v>21.74</v>
      </c>
      <c r="P819" s="50">
        <v>47.96</v>
      </c>
      <c r="Q819" s="50">
        <v>28.39</v>
      </c>
      <c r="R819" s="49">
        <v>27</v>
      </c>
      <c r="S819" s="186">
        <v>917415</v>
      </c>
    </row>
    <row r="820" spans="2:20">
      <c r="B820" s="207">
        <v>43361</v>
      </c>
      <c r="C820" s="43">
        <v>0.44930555555555557</v>
      </c>
      <c r="D820" s="50">
        <v>2.66</v>
      </c>
      <c r="E820" s="50">
        <v>15.5</v>
      </c>
      <c r="F820" s="50">
        <v>6.61</v>
      </c>
      <c r="M820" s="207">
        <v>42049</v>
      </c>
      <c r="N820" s="43">
        <v>0.34236111111111112</v>
      </c>
      <c r="O820" s="50">
        <v>20.92</v>
      </c>
      <c r="P820" s="50">
        <v>47.96</v>
      </c>
      <c r="Q820" s="50">
        <v>27.39</v>
      </c>
      <c r="R820" s="49">
        <v>27</v>
      </c>
      <c r="S820" s="186">
        <v>917415</v>
      </c>
    </row>
    <row r="821" spans="2:20">
      <c r="B821" s="207">
        <v>43364</v>
      </c>
      <c r="C821" s="43">
        <v>0.39652777777777781</v>
      </c>
      <c r="D821" s="50">
        <v>2.66</v>
      </c>
      <c r="E821" s="50">
        <v>15.5</v>
      </c>
      <c r="F821" s="50">
        <v>6.61</v>
      </c>
      <c r="M821" s="207">
        <v>42051</v>
      </c>
      <c r="N821" s="43">
        <v>0.33333333333333331</v>
      </c>
      <c r="O821" s="50">
        <v>18.77</v>
      </c>
      <c r="P821" s="50">
        <v>47.96</v>
      </c>
      <c r="Q821" s="50">
        <v>24.6</v>
      </c>
      <c r="R821" s="49">
        <v>27</v>
      </c>
      <c r="S821" s="186">
        <v>917415</v>
      </c>
    </row>
    <row r="822" spans="2:20">
      <c r="B822" s="207">
        <v>43368</v>
      </c>
      <c r="C822" s="43">
        <v>0.33263888888888887</v>
      </c>
      <c r="D822" s="50">
        <v>2.66</v>
      </c>
      <c r="E822" s="50">
        <v>15.5</v>
      </c>
      <c r="F822" s="50">
        <v>6.61</v>
      </c>
      <c r="M822" s="207">
        <v>42052</v>
      </c>
      <c r="N822" s="43">
        <v>0.35555555555555557</v>
      </c>
      <c r="O822" s="50">
        <v>16.29</v>
      </c>
      <c r="P822" s="50">
        <v>47.96</v>
      </c>
      <c r="Q822" s="50">
        <v>23.92</v>
      </c>
      <c r="R822" s="49">
        <v>27</v>
      </c>
      <c r="S822" s="186">
        <v>917415</v>
      </c>
    </row>
    <row r="823" spans="2:20">
      <c r="M823" s="207">
        <v>42053</v>
      </c>
      <c r="N823" s="43">
        <v>0.3347222222222222</v>
      </c>
      <c r="O823" s="50">
        <v>13.32</v>
      </c>
      <c r="P823" s="50">
        <v>47.96</v>
      </c>
      <c r="Q823" s="50">
        <v>22.81</v>
      </c>
      <c r="R823" s="49">
        <v>27</v>
      </c>
      <c r="S823" s="186">
        <v>917415</v>
      </c>
    </row>
    <row r="824" spans="2:20">
      <c r="B824" s="207">
        <v>43374</v>
      </c>
      <c r="C824" s="43">
        <v>0.30486111111111108</v>
      </c>
      <c r="D824" s="50">
        <v>2.66</v>
      </c>
      <c r="E824" s="50">
        <v>15.5</v>
      </c>
      <c r="F824" s="50">
        <v>6.61</v>
      </c>
      <c r="M824" s="207">
        <v>42054</v>
      </c>
      <c r="N824" s="43">
        <v>0.33194444444444443</v>
      </c>
      <c r="O824" s="50">
        <v>10.220000000000001</v>
      </c>
      <c r="P824" s="50">
        <v>47.96</v>
      </c>
      <c r="Q824" s="50">
        <v>22.1</v>
      </c>
      <c r="R824" s="49">
        <v>27</v>
      </c>
      <c r="S824" s="186">
        <v>917415</v>
      </c>
    </row>
    <row r="825" spans="2:20">
      <c r="B825" s="207">
        <v>43375</v>
      </c>
      <c r="C825" s="43">
        <v>0.50138888888888888</v>
      </c>
      <c r="D825" s="50">
        <v>2.66</v>
      </c>
      <c r="E825" s="50">
        <v>15.5</v>
      </c>
      <c r="F825" s="50">
        <v>6.61</v>
      </c>
      <c r="M825" s="207">
        <v>42055</v>
      </c>
      <c r="N825" s="43">
        <v>0.33194444444444443</v>
      </c>
      <c r="O825" s="50">
        <v>25.91</v>
      </c>
      <c r="P825" s="50">
        <v>27.96</v>
      </c>
      <c r="Q825" s="50">
        <v>19.54</v>
      </c>
      <c r="R825" s="49">
        <v>27</v>
      </c>
      <c r="S825" s="186">
        <v>917415</v>
      </c>
    </row>
    <row r="826" spans="2:20">
      <c r="B826" s="207">
        <v>43382</v>
      </c>
      <c r="C826" s="43">
        <v>0.3756944444444445</v>
      </c>
      <c r="D826" s="50">
        <v>2.64</v>
      </c>
      <c r="E826" s="50">
        <v>15.5</v>
      </c>
      <c r="F826" s="50">
        <v>6.61</v>
      </c>
      <c r="M826" s="207">
        <v>42056</v>
      </c>
      <c r="N826" s="43">
        <v>0.33819444444444446</v>
      </c>
      <c r="O826" s="50">
        <v>23.6</v>
      </c>
      <c r="P826" s="50">
        <v>27.96</v>
      </c>
      <c r="Q826" s="50">
        <v>18.52</v>
      </c>
      <c r="R826" s="49">
        <v>27</v>
      </c>
      <c r="S826" s="186">
        <v>917415</v>
      </c>
    </row>
    <row r="827" spans="2:20">
      <c r="B827" s="207">
        <v>43390</v>
      </c>
      <c r="C827" s="43">
        <v>0.29652777777777778</v>
      </c>
      <c r="D827" s="50">
        <v>2.64</v>
      </c>
      <c r="E827" s="50">
        <v>15.5</v>
      </c>
      <c r="F827" s="50">
        <v>6.49</v>
      </c>
      <c r="M827" s="207">
        <v>42058</v>
      </c>
      <c r="N827" s="43">
        <v>0.34166666666666662</v>
      </c>
      <c r="O827" s="50">
        <v>19.63</v>
      </c>
      <c r="P827" s="50">
        <v>27.76</v>
      </c>
      <c r="Q827" s="50">
        <v>14.92</v>
      </c>
      <c r="R827" s="49">
        <v>27</v>
      </c>
      <c r="S827" s="186">
        <v>917415</v>
      </c>
    </row>
    <row r="828" spans="2:20">
      <c r="B828" s="207">
        <v>43392</v>
      </c>
      <c r="C828" s="43">
        <v>0.36527777777777781</v>
      </c>
      <c r="D828" s="50">
        <v>2.64</v>
      </c>
      <c r="E828" s="50">
        <v>15.5</v>
      </c>
      <c r="F828" s="50">
        <v>6.49</v>
      </c>
      <c r="M828" s="207">
        <v>42059</v>
      </c>
      <c r="N828" s="43">
        <v>0.33333333333333331</v>
      </c>
      <c r="O828" s="50">
        <v>13.94</v>
      </c>
      <c r="P828" s="50">
        <v>27.76</v>
      </c>
      <c r="Q828" s="50">
        <v>12.82</v>
      </c>
      <c r="R828" s="49">
        <v>27</v>
      </c>
      <c r="S828" s="186">
        <v>917415</v>
      </c>
    </row>
    <row r="829" spans="2:20">
      <c r="B829" s="207">
        <v>43393</v>
      </c>
      <c r="C829" s="43">
        <v>0.34166666666666662</v>
      </c>
      <c r="D829" s="50">
        <v>12.35</v>
      </c>
      <c r="E829" s="50">
        <v>5.5</v>
      </c>
      <c r="F829" s="50">
        <v>6.49</v>
      </c>
      <c r="M829" s="207">
        <v>42060</v>
      </c>
      <c r="N829" s="43">
        <v>0.34097222222222223</v>
      </c>
      <c r="O829" s="50">
        <v>13.12</v>
      </c>
      <c r="P829" s="50">
        <v>27.74</v>
      </c>
      <c r="Q829" s="50">
        <v>11.37</v>
      </c>
      <c r="R829" s="49">
        <v>27</v>
      </c>
      <c r="S829" s="186">
        <v>917415</v>
      </c>
    </row>
    <row r="830" spans="2:20">
      <c r="B830" s="207">
        <v>43395</v>
      </c>
      <c r="C830" s="43">
        <v>0.29722222222222222</v>
      </c>
      <c r="D830" s="50">
        <v>12.35</v>
      </c>
      <c r="E830" s="50">
        <v>5.5</v>
      </c>
      <c r="F830" s="50">
        <v>6.49</v>
      </c>
      <c r="M830" s="207">
        <v>42061</v>
      </c>
      <c r="N830" s="43">
        <v>0.3576388888888889</v>
      </c>
      <c r="O830" s="50">
        <v>9.9600000000000009</v>
      </c>
      <c r="P830" s="50">
        <v>27.74</v>
      </c>
      <c r="Q830" s="50">
        <v>9.44</v>
      </c>
      <c r="R830" s="49">
        <v>27</v>
      </c>
      <c r="S830" s="186">
        <v>917415</v>
      </c>
      <c r="T830" s="42" t="s">
        <v>580</v>
      </c>
    </row>
    <row r="831" spans="2:20">
      <c r="B831" s="207">
        <v>43396</v>
      </c>
      <c r="C831" s="43">
        <v>0.29375000000000001</v>
      </c>
      <c r="D831" s="50">
        <v>12.35</v>
      </c>
      <c r="E831" s="50">
        <v>5.5</v>
      </c>
      <c r="F831" s="50">
        <v>6.49</v>
      </c>
      <c r="M831" s="207">
        <v>42062</v>
      </c>
      <c r="N831" s="43">
        <v>0.34027777777777773</v>
      </c>
      <c r="O831" s="50">
        <v>28.93</v>
      </c>
      <c r="P831" s="50">
        <v>7.74</v>
      </c>
      <c r="Q831" s="50">
        <v>26.43</v>
      </c>
      <c r="R831" s="49">
        <v>27</v>
      </c>
      <c r="S831" s="186">
        <v>917415</v>
      </c>
    </row>
    <row r="832" spans="2:20">
      <c r="B832" s="207">
        <v>43403</v>
      </c>
      <c r="C832" s="43">
        <v>0.30208333333333331</v>
      </c>
      <c r="D832" s="50">
        <v>12.35</v>
      </c>
      <c r="E832" s="50">
        <v>5.5</v>
      </c>
      <c r="F832" s="50">
        <v>6.43</v>
      </c>
      <c r="M832" s="207">
        <v>42063</v>
      </c>
      <c r="N832" s="43">
        <v>0.36944444444444446</v>
      </c>
      <c r="O832" s="50">
        <v>27.09</v>
      </c>
      <c r="P832" s="50">
        <v>7.74</v>
      </c>
      <c r="Q832" s="50">
        <v>25.09</v>
      </c>
      <c r="R832" s="49">
        <v>27</v>
      </c>
      <c r="S832" s="186">
        <v>917415</v>
      </c>
    </row>
    <row r="833" spans="2:20">
      <c r="B833" s="207">
        <v>43404</v>
      </c>
      <c r="C833" s="43">
        <v>0.35555555555555557</v>
      </c>
      <c r="D833" s="50">
        <v>12.35</v>
      </c>
      <c r="E833" s="50">
        <v>5.5</v>
      </c>
      <c r="F833" s="50">
        <v>6.43</v>
      </c>
    </row>
    <row r="834" spans="2:20">
      <c r="M834" s="207">
        <v>42065</v>
      </c>
      <c r="N834" s="43">
        <v>0.33263888888888887</v>
      </c>
      <c r="O834" s="50">
        <v>25.31</v>
      </c>
      <c r="P834" s="50">
        <v>7.74</v>
      </c>
      <c r="Q834" s="50">
        <v>22.09</v>
      </c>
      <c r="R834" s="49">
        <v>27</v>
      </c>
      <c r="S834" s="186">
        <v>917415</v>
      </c>
    </row>
    <row r="835" spans="2:20">
      <c r="B835" s="207">
        <v>43405</v>
      </c>
      <c r="C835" s="43">
        <v>0.2986111111111111</v>
      </c>
      <c r="D835" s="50">
        <v>12.35</v>
      </c>
      <c r="E835" s="50">
        <v>5.5</v>
      </c>
      <c r="F835" s="50">
        <v>6.43</v>
      </c>
      <c r="M835" s="207">
        <v>42066</v>
      </c>
      <c r="N835" s="43">
        <v>0.33749999999999997</v>
      </c>
      <c r="O835" s="50">
        <v>24.29</v>
      </c>
      <c r="P835" s="50">
        <v>7.74</v>
      </c>
      <c r="Q835" s="50">
        <v>19.91</v>
      </c>
      <c r="R835" s="49">
        <v>27</v>
      </c>
      <c r="S835" s="186">
        <v>917415</v>
      </c>
    </row>
    <row r="836" spans="2:20">
      <c r="B836" s="207">
        <v>43406</v>
      </c>
      <c r="C836" s="43">
        <v>0.375</v>
      </c>
      <c r="D836" s="50">
        <v>12.35</v>
      </c>
      <c r="E836" s="50">
        <v>5.5</v>
      </c>
      <c r="F836" s="50">
        <v>6.43</v>
      </c>
      <c r="M836" s="207">
        <v>42067</v>
      </c>
      <c r="N836" s="43">
        <v>0.33680555555555558</v>
      </c>
      <c r="O836" s="50">
        <v>22.89</v>
      </c>
      <c r="P836" s="50">
        <v>7.74</v>
      </c>
      <c r="Q836" s="50">
        <v>14.52</v>
      </c>
      <c r="R836" s="49">
        <v>27</v>
      </c>
      <c r="S836" s="186">
        <v>917415</v>
      </c>
    </row>
    <row r="837" spans="2:20">
      <c r="B837" s="207">
        <v>43410</v>
      </c>
      <c r="C837" s="43">
        <v>0.29652777777777778</v>
      </c>
      <c r="D837" s="50">
        <v>12.35</v>
      </c>
      <c r="E837" s="50">
        <v>5.5</v>
      </c>
      <c r="F837" s="50">
        <v>6.43</v>
      </c>
      <c r="M837" s="207">
        <v>42068</v>
      </c>
      <c r="N837" s="43">
        <v>0.33819444444444446</v>
      </c>
      <c r="O837" s="50">
        <v>22.3</v>
      </c>
      <c r="P837" s="50">
        <v>7.74</v>
      </c>
      <c r="Q837" s="50">
        <v>13.54</v>
      </c>
      <c r="R837" s="49">
        <v>27</v>
      </c>
      <c r="S837" s="186">
        <v>917415</v>
      </c>
    </row>
    <row r="838" spans="2:20">
      <c r="B838" s="207">
        <v>43412</v>
      </c>
      <c r="C838" s="43">
        <v>0.27083333333333331</v>
      </c>
      <c r="D838" s="50">
        <v>12.35</v>
      </c>
      <c r="E838" s="50">
        <v>5.5</v>
      </c>
      <c r="F838" s="50">
        <v>6.43</v>
      </c>
      <c r="M838" s="207">
        <v>42069</v>
      </c>
      <c r="N838" s="43">
        <v>0.33819444444444446</v>
      </c>
      <c r="O838" s="50">
        <v>20.85</v>
      </c>
      <c r="P838" s="50">
        <v>7.73</v>
      </c>
      <c r="Q838" s="50">
        <v>12.28</v>
      </c>
      <c r="R838" s="49">
        <v>27</v>
      </c>
      <c r="S838" s="186">
        <v>917415</v>
      </c>
      <c r="T838" s="42" t="s">
        <v>591</v>
      </c>
    </row>
    <row r="839" spans="2:20">
      <c r="B839" s="207">
        <v>43417</v>
      </c>
      <c r="C839" s="43">
        <v>0.32500000000000001</v>
      </c>
      <c r="D839" s="50">
        <v>12.35</v>
      </c>
      <c r="E839" s="50">
        <v>5.5</v>
      </c>
      <c r="F839" s="50">
        <v>6.43</v>
      </c>
      <c r="M839" s="207">
        <v>42070</v>
      </c>
      <c r="N839" s="43">
        <v>0.33888888888888885</v>
      </c>
      <c r="O839" s="50">
        <v>20.04</v>
      </c>
      <c r="P839" s="50">
        <v>37.729999999999997</v>
      </c>
      <c r="Q839" s="50">
        <v>28.76</v>
      </c>
      <c r="R839" s="49">
        <v>27</v>
      </c>
      <c r="S839" s="186">
        <v>917415</v>
      </c>
    </row>
    <row r="840" spans="2:20">
      <c r="B840" s="207">
        <v>43423</v>
      </c>
      <c r="C840" s="43">
        <v>0.32708333333333334</v>
      </c>
      <c r="D840" s="50">
        <v>12.35</v>
      </c>
      <c r="E840" s="50">
        <v>5.5</v>
      </c>
      <c r="F840" s="50">
        <v>6.43</v>
      </c>
      <c r="M840" s="207">
        <v>42072</v>
      </c>
      <c r="N840" s="43">
        <v>0.33402777777777781</v>
      </c>
      <c r="O840" s="50">
        <v>18.29</v>
      </c>
      <c r="P840" s="50">
        <v>37.729999999999997</v>
      </c>
      <c r="Q840" s="50">
        <v>25.31</v>
      </c>
      <c r="R840" s="49">
        <v>27</v>
      </c>
      <c r="S840" s="186">
        <v>917415</v>
      </c>
    </row>
    <row r="841" spans="2:20">
      <c r="B841" s="207">
        <v>43430</v>
      </c>
      <c r="C841" s="43">
        <v>0.33749999999999997</v>
      </c>
      <c r="D841" s="50">
        <v>12.11</v>
      </c>
      <c r="E841" s="50">
        <v>5.5</v>
      </c>
      <c r="F841" s="50">
        <v>6.43</v>
      </c>
      <c r="M841" s="207">
        <v>42073</v>
      </c>
      <c r="N841" s="43">
        <v>0.3444444444444445</v>
      </c>
      <c r="O841" s="50">
        <v>15.94</v>
      </c>
      <c r="P841" s="50">
        <v>37.729999999999997</v>
      </c>
      <c r="Q841" s="50">
        <v>24.07</v>
      </c>
      <c r="R841" s="49">
        <v>27</v>
      </c>
      <c r="S841" s="186">
        <v>917415</v>
      </c>
    </row>
    <row r="842" spans="2:20">
      <c r="M842" s="207">
        <v>42074</v>
      </c>
      <c r="N842" s="43">
        <v>0.35555555555555557</v>
      </c>
      <c r="O842" s="50">
        <v>15.37</v>
      </c>
      <c r="P842" s="50">
        <v>37.729999999999997</v>
      </c>
      <c r="Q842" s="50">
        <v>23.09</v>
      </c>
      <c r="R842" s="49">
        <v>27</v>
      </c>
      <c r="S842" s="186">
        <v>917415</v>
      </c>
    </row>
    <row r="843" spans="2:20">
      <c r="B843" s="207">
        <v>43438</v>
      </c>
      <c r="C843" s="43">
        <v>0.40902777777777777</v>
      </c>
      <c r="D843" s="50">
        <v>12.11</v>
      </c>
      <c r="E843" s="50">
        <v>5.5</v>
      </c>
      <c r="F843" s="50">
        <v>6.43</v>
      </c>
      <c r="M843" s="207">
        <v>42075</v>
      </c>
      <c r="N843" s="43">
        <v>0.40416666666666662</v>
      </c>
      <c r="O843" s="50">
        <v>14.89</v>
      </c>
      <c r="P843" s="50">
        <v>37.729999999999997</v>
      </c>
      <c r="Q843" s="50">
        <v>20.7</v>
      </c>
      <c r="R843" s="49">
        <v>27</v>
      </c>
      <c r="S843" s="186">
        <v>917415</v>
      </c>
    </row>
    <row r="844" spans="2:20">
      <c r="B844" s="207">
        <v>43444</v>
      </c>
      <c r="C844" s="43">
        <v>0.33333333333333331</v>
      </c>
      <c r="D844" s="50">
        <v>12.11</v>
      </c>
      <c r="E844" s="50">
        <v>5.5</v>
      </c>
      <c r="F844" s="50">
        <v>5.85</v>
      </c>
      <c r="M844" s="207">
        <v>42076</v>
      </c>
      <c r="N844" s="43">
        <v>0.33055555555555555</v>
      </c>
      <c r="O844" s="50">
        <v>14.39</v>
      </c>
      <c r="P844" s="50">
        <v>37.729999999999997</v>
      </c>
      <c r="Q844" s="50">
        <v>18.739999999999998</v>
      </c>
      <c r="R844" s="49">
        <v>27</v>
      </c>
      <c r="S844" s="186">
        <v>917415</v>
      </c>
    </row>
    <row r="845" spans="2:20">
      <c r="B845" s="207">
        <v>43451</v>
      </c>
      <c r="C845" s="43">
        <v>0.32777777777777778</v>
      </c>
      <c r="D845" s="50">
        <v>12.11</v>
      </c>
      <c r="E845" s="50">
        <v>5.5</v>
      </c>
      <c r="F845" s="50">
        <v>4.68</v>
      </c>
      <c r="M845" s="207">
        <v>42077</v>
      </c>
      <c r="N845" s="43">
        <v>0.33402777777777781</v>
      </c>
      <c r="O845" s="50">
        <v>12</v>
      </c>
      <c r="P845" s="50">
        <v>37.729999999999997</v>
      </c>
      <c r="Q845" s="50">
        <v>16.73</v>
      </c>
      <c r="R845" s="49">
        <v>27</v>
      </c>
      <c r="S845" s="186">
        <v>917184</v>
      </c>
    </row>
    <row r="846" spans="2:20">
      <c r="M846" s="207">
        <v>42079</v>
      </c>
      <c r="N846" s="43">
        <v>0.34375</v>
      </c>
      <c r="O846" s="50">
        <v>11.31</v>
      </c>
      <c r="P846" s="50">
        <v>37.729999999999997</v>
      </c>
      <c r="Q846" s="50">
        <v>16.239999999999998</v>
      </c>
      <c r="R846" s="49">
        <v>27</v>
      </c>
      <c r="S846" s="186">
        <v>917184</v>
      </c>
    </row>
    <row r="847" spans="2:20">
      <c r="B847" s="207">
        <v>43473</v>
      </c>
      <c r="C847" s="43">
        <v>0.34236111111111112</v>
      </c>
      <c r="D847" s="50">
        <v>12.11</v>
      </c>
      <c r="E847" s="50">
        <v>5.5</v>
      </c>
      <c r="F847" s="50">
        <v>4.4800000000000004</v>
      </c>
      <c r="M847" s="207">
        <v>42080</v>
      </c>
      <c r="N847" s="43">
        <v>0.34652777777777777</v>
      </c>
      <c r="O847" s="50">
        <v>10.220000000000001</v>
      </c>
      <c r="P847" s="50">
        <v>37.729999999999997</v>
      </c>
      <c r="Q847" s="50">
        <v>13.62</v>
      </c>
      <c r="R847" s="49">
        <v>27</v>
      </c>
      <c r="S847" s="186">
        <v>917156</v>
      </c>
    </row>
    <row r="848" spans="2:20">
      <c r="B848" s="207">
        <v>43486</v>
      </c>
      <c r="C848" s="43">
        <v>0.33749999999999997</v>
      </c>
      <c r="D848" s="50">
        <v>10.84</v>
      </c>
      <c r="E848" s="50">
        <v>5.5</v>
      </c>
      <c r="F848" s="50">
        <v>4.26</v>
      </c>
      <c r="M848" s="207">
        <v>42081</v>
      </c>
      <c r="N848" s="43">
        <v>0.33888888888888885</v>
      </c>
      <c r="O848" s="50">
        <v>9.81</v>
      </c>
      <c r="P848" s="50">
        <v>37.729999999999997</v>
      </c>
      <c r="Q848" s="50">
        <v>12.47</v>
      </c>
      <c r="R848" s="49">
        <v>27</v>
      </c>
      <c r="S848" s="186">
        <v>917156</v>
      </c>
    </row>
    <row r="849" spans="2:20">
      <c r="B849" s="207">
        <v>43490</v>
      </c>
      <c r="C849" s="43">
        <v>0.34236111111111112</v>
      </c>
      <c r="D849" s="50">
        <v>10.84</v>
      </c>
      <c r="E849" s="50">
        <v>5.5</v>
      </c>
      <c r="F849" s="50">
        <v>3.74</v>
      </c>
      <c r="M849" s="207">
        <v>42082</v>
      </c>
      <c r="N849" s="43">
        <v>0.33680555555555558</v>
      </c>
      <c r="O849" s="50">
        <v>27.78</v>
      </c>
      <c r="P849" s="50">
        <v>2.73</v>
      </c>
      <c r="Q849" s="50">
        <v>26.9</v>
      </c>
      <c r="R849" s="49">
        <v>27</v>
      </c>
      <c r="S849" s="186">
        <v>917156</v>
      </c>
      <c r="T849" s="42" t="s">
        <v>593</v>
      </c>
    </row>
    <row r="850" spans="2:20">
      <c r="B850" s="207">
        <v>43496</v>
      </c>
      <c r="C850" s="43">
        <v>0.33124999999999999</v>
      </c>
      <c r="D850" s="50">
        <v>10.73</v>
      </c>
      <c r="E850" s="50">
        <v>5.5</v>
      </c>
      <c r="F850" s="50">
        <v>3.74</v>
      </c>
      <c r="M850" s="207">
        <v>42084</v>
      </c>
      <c r="N850" s="43">
        <v>0.3298611111111111</v>
      </c>
      <c r="O850" s="50">
        <v>73.86</v>
      </c>
      <c r="P850" s="50">
        <v>2.73</v>
      </c>
      <c r="Q850" s="50">
        <v>74.650000000000006</v>
      </c>
      <c r="R850" s="49">
        <v>27</v>
      </c>
      <c r="S850" s="186">
        <v>917156</v>
      </c>
    </row>
    <row r="851" spans="2:20">
      <c r="M851" s="207">
        <v>42087</v>
      </c>
      <c r="N851" s="43">
        <v>0.34236111111111112</v>
      </c>
      <c r="O851" s="50">
        <v>69.95</v>
      </c>
      <c r="P851" s="50">
        <v>2.73</v>
      </c>
      <c r="Q851" s="50">
        <v>68.2</v>
      </c>
      <c r="R851" s="49">
        <v>27</v>
      </c>
      <c r="S851" s="186">
        <v>917156</v>
      </c>
    </row>
    <row r="852" spans="2:20">
      <c r="B852" s="207">
        <v>43502</v>
      </c>
      <c r="C852" s="43">
        <v>0.34236111111111112</v>
      </c>
      <c r="D852" s="50">
        <v>10.73</v>
      </c>
      <c r="E852" s="50">
        <v>5.5</v>
      </c>
      <c r="F852" s="50">
        <v>3.6</v>
      </c>
      <c r="M852" s="207">
        <v>42088</v>
      </c>
      <c r="N852" s="43">
        <v>0.3354166666666667</v>
      </c>
      <c r="O852" s="50">
        <v>68.16</v>
      </c>
      <c r="P852" s="50">
        <v>2.73</v>
      </c>
      <c r="Q852" s="50">
        <v>67.180000000000007</v>
      </c>
      <c r="R852" s="49">
        <v>27</v>
      </c>
      <c r="S852" s="186">
        <v>917156</v>
      </c>
    </row>
    <row r="853" spans="2:20">
      <c r="M853" s="207">
        <v>42089</v>
      </c>
      <c r="N853" s="43">
        <v>0.33611111111111108</v>
      </c>
      <c r="O853" s="50">
        <v>66.16</v>
      </c>
      <c r="P853" s="50">
        <v>2.73</v>
      </c>
      <c r="Q853" s="50">
        <v>65.13</v>
      </c>
      <c r="R853" s="49">
        <v>27</v>
      </c>
      <c r="S853" s="186">
        <v>917156</v>
      </c>
    </row>
    <row r="854" spans="2:20">
      <c r="M854" s="207">
        <v>42090</v>
      </c>
      <c r="N854" s="43">
        <v>0.3354166666666667</v>
      </c>
      <c r="O854" s="50">
        <v>65.55</v>
      </c>
      <c r="P854" s="50">
        <v>2.73</v>
      </c>
      <c r="Q854" s="50">
        <v>62.61</v>
      </c>
      <c r="R854" s="49">
        <v>27</v>
      </c>
      <c r="S854" s="186">
        <v>917156</v>
      </c>
    </row>
    <row r="855" spans="2:20">
      <c r="M855" s="207">
        <v>42091</v>
      </c>
      <c r="N855" s="43">
        <v>0.38680555555555557</v>
      </c>
      <c r="O855" s="50">
        <v>65.12</v>
      </c>
      <c r="P855" s="50">
        <v>2.73</v>
      </c>
      <c r="Q855" s="50">
        <v>60.75</v>
      </c>
      <c r="R855" s="49">
        <v>27</v>
      </c>
      <c r="S855" s="186">
        <v>917156</v>
      </c>
    </row>
    <row r="856" spans="2:20">
      <c r="M856" s="207">
        <v>42093</v>
      </c>
      <c r="N856" s="43">
        <v>0.33402777777777781</v>
      </c>
      <c r="O856" s="50">
        <v>16.22</v>
      </c>
      <c r="P856" s="50">
        <v>0.43</v>
      </c>
      <c r="Q856" s="50">
        <v>56.53</v>
      </c>
      <c r="R856" s="49">
        <v>27</v>
      </c>
      <c r="S856" s="186">
        <v>917156</v>
      </c>
      <c r="T856" s="42" t="s">
        <v>597</v>
      </c>
    </row>
    <row r="857" spans="2:20">
      <c r="M857" s="207">
        <v>42094</v>
      </c>
      <c r="N857" s="43">
        <v>0.33333333333333331</v>
      </c>
      <c r="O857" s="50">
        <v>15.09</v>
      </c>
      <c r="P857" s="50">
        <v>100.43</v>
      </c>
      <c r="Q857" s="50">
        <v>56.02</v>
      </c>
      <c r="R857" s="49">
        <v>27</v>
      </c>
      <c r="S857" s="186">
        <v>917156</v>
      </c>
    </row>
    <row r="859" spans="2:20">
      <c r="M859" s="207">
        <v>41730</v>
      </c>
      <c r="N859" s="43">
        <v>0.32847222222222222</v>
      </c>
      <c r="O859" s="50">
        <v>13.99</v>
      </c>
      <c r="P859" s="50">
        <v>100.43</v>
      </c>
      <c r="Q859" s="50">
        <v>55.52</v>
      </c>
      <c r="R859" s="49">
        <v>27</v>
      </c>
      <c r="S859" s="186">
        <v>917156</v>
      </c>
    </row>
    <row r="860" spans="2:20">
      <c r="M860" s="207">
        <v>42100</v>
      </c>
      <c r="N860" s="43">
        <v>0.34652777777777777</v>
      </c>
      <c r="O860" s="50">
        <v>9.39</v>
      </c>
      <c r="P860" s="50">
        <v>100.43</v>
      </c>
      <c r="Q860" s="50">
        <v>54.18</v>
      </c>
      <c r="R860" s="49">
        <v>27</v>
      </c>
      <c r="S860" s="186">
        <v>917156</v>
      </c>
    </row>
    <row r="861" spans="2:20">
      <c r="M861" s="207">
        <v>42101</v>
      </c>
      <c r="N861" s="43">
        <v>0.40347222222222223</v>
      </c>
      <c r="O861" s="50">
        <v>6.98</v>
      </c>
      <c r="P861" s="50">
        <v>100.43</v>
      </c>
      <c r="Q861" s="50">
        <v>53.09</v>
      </c>
      <c r="R861" s="49">
        <v>27</v>
      </c>
      <c r="S861" s="186">
        <v>917156</v>
      </c>
    </row>
    <row r="862" spans="2:20">
      <c r="M862" s="207">
        <v>42102</v>
      </c>
      <c r="N862" s="43">
        <v>0.3354166666666667</v>
      </c>
      <c r="O862" s="50">
        <v>6.02</v>
      </c>
      <c r="P862" s="50">
        <v>100.43</v>
      </c>
      <c r="Q862" s="50">
        <v>51.26</v>
      </c>
      <c r="R862" s="49">
        <v>27</v>
      </c>
      <c r="S862" s="186">
        <v>917156</v>
      </c>
    </row>
    <row r="863" spans="2:20">
      <c r="M863" s="207">
        <v>42103</v>
      </c>
      <c r="N863" s="43">
        <v>0.33055555555555555</v>
      </c>
      <c r="O863" s="50">
        <v>5.54</v>
      </c>
      <c r="P863" s="50">
        <v>100.43</v>
      </c>
      <c r="Q863" s="50">
        <v>49.58</v>
      </c>
      <c r="R863" s="49">
        <v>27</v>
      </c>
      <c r="S863" s="186">
        <v>917156</v>
      </c>
    </row>
    <row r="864" spans="2:20">
      <c r="M864" s="207">
        <v>42104</v>
      </c>
      <c r="N864" s="43">
        <v>0.34513888888888888</v>
      </c>
      <c r="O864" s="50">
        <v>5.29</v>
      </c>
      <c r="P864" s="50">
        <v>100.43</v>
      </c>
      <c r="Q864" s="50">
        <v>48.07</v>
      </c>
      <c r="R864" s="49">
        <v>27</v>
      </c>
      <c r="S864" s="186">
        <v>917156</v>
      </c>
    </row>
    <row r="865" spans="13:20">
      <c r="M865" s="207">
        <v>42105</v>
      </c>
      <c r="N865" s="43">
        <v>0.35833333333333334</v>
      </c>
      <c r="O865" s="50">
        <v>13.87</v>
      </c>
      <c r="P865" s="50">
        <v>90.43</v>
      </c>
      <c r="Q865" s="50">
        <v>46.02</v>
      </c>
      <c r="R865" s="49">
        <v>27</v>
      </c>
      <c r="S865" s="186">
        <v>917156</v>
      </c>
    </row>
    <row r="866" spans="13:20">
      <c r="M866" s="207">
        <v>42107</v>
      </c>
      <c r="N866" s="43">
        <v>0.37152777777777773</v>
      </c>
      <c r="O866" s="50">
        <v>11.59</v>
      </c>
      <c r="P866" s="50">
        <v>90.43</v>
      </c>
      <c r="Q866" s="50">
        <v>42.89</v>
      </c>
      <c r="R866" s="49">
        <v>27</v>
      </c>
      <c r="S866" s="186">
        <v>917156</v>
      </c>
    </row>
    <row r="867" spans="13:20">
      <c r="M867" s="207">
        <v>42108</v>
      </c>
      <c r="N867" s="43">
        <v>0.44375000000000003</v>
      </c>
      <c r="O867" s="50">
        <v>11.18</v>
      </c>
      <c r="P867" s="50">
        <v>90.43</v>
      </c>
      <c r="Q867" s="50">
        <v>41.8</v>
      </c>
      <c r="R867" s="49">
        <v>27</v>
      </c>
      <c r="S867" s="186">
        <v>917156</v>
      </c>
    </row>
    <row r="868" spans="13:20">
      <c r="M868" s="207">
        <v>42109</v>
      </c>
      <c r="N868" s="43">
        <v>0.33680555555555558</v>
      </c>
      <c r="O868" s="50">
        <v>9.7899999999999991</v>
      </c>
      <c r="P868" s="50">
        <v>90.43</v>
      </c>
      <c r="Q868" s="50">
        <v>40.51</v>
      </c>
      <c r="R868" s="49">
        <v>27</v>
      </c>
      <c r="S868" s="186">
        <v>917156</v>
      </c>
    </row>
    <row r="869" spans="13:20">
      <c r="M869" s="207">
        <v>42110</v>
      </c>
      <c r="N869" s="43">
        <v>0.34166666666666662</v>
      </c>
      <c r="O869" s="50">
        <v>8.7899999999999991</v>
      </c>
      <c r="P869" s="50">
        <v>90.43</v>
      </c>
      <c r="Q869" s="50">
        <v>38.68</v>
      </c>
      <c r="R869" s="49">
        <v>27</v>
      </c>
      <c r="S869" s="186">
        <v>917156</v>
      </c>
    </row>
    <row r="870" spans="13:20">
      <c r="M870" s="207">
        <v>42111</v>
      </c>
      <c r="N870" s="43">
        <v>0.32430555555555557</v>
      </c>
      <c r="O870" s="50">
        <v>8.23</v>
      </c>
      <c r="P870" s="50">
        <v>90.43</v>
      </c>
      <c r="Q870" s="50">
        <v>37.81</v>
      </c>
      <c r="R870" s="49">
        <v>27</v>
      </c>
      <c r="S870" s="186">
        <v>917156</v>
      </c>
    </row>
    <row r="871" spans="13:20">
      <c r="M871" s="207">
        <v>42112</v>
      </c>
      <c r="N871" s="43">
        <v>0.3347222222222222</v>
      </c>
      <c r="O871" s="50">
        <v>7.1</v>
      </c>
      <c r="P871" s="50">
        <v>90.43</v>
      </c>
      <c r="Q871" s="50">
        <v>36.1</v>
      </c>
      <c r="R871" s="49">
        <v>27</v>
      </c>
      <c r="S871" s="186">
        <v>917156</v>
      </c>
    </row>
    <row r="872" spans="13:20">
      <c r="M872" s="207">
        <v>42114</v>
      </c>
      <c r="N872" s="43">
        <v>0.33749999999999997</v>
      </c>
      <c r="O872" s="50">
        <v>5.67</v>
      </c>
      <c r="P872" s="50">
        <v>90.43</v>
      </c>
      <c r="Q872" s="50">
        <v>33.74</v>
      </c>
      <c r="R872" s="49">
        <v>27</v>
      </c>
      <c r="S872" s="186">
        <v>917156</v>
      </c>
    </row>
    <row r="873" spans="13:20">
      <c r="M873" s="207">
        <v>42115</v>
      </c>
      <c r="N873" s="43">
        <v>0.32916666666666666</v>
      </c>
      <c r="O873" s="50">
        <v>4.8499999999999996</v>
      </c>
      <c r="P873" s="50">
        <v>90.43</v>
      </c>
      <c r="Q873" s="50">
        <v>33.03</v>
      </c>
      <c r="R873" s="49">
        <v>27</v>
      </c>
      <c r="S873" s="186">
        <v>917156</v>
      </c>
      <c r="T873" s="42" t="s">
        <v>605</v>
      </c>
    </row>
    <row r="874" spans="13:20">
      <c r="M874" s="207">
        <v>42116</v>
      </c>
      <c r="N874" s="43">
        <v>0.33124999999999999</v>
      </c>
      <c r="O874" s="50">
        <v>13.4</v>
      </c>
      <c r="P874" s="50">
        <v>50.43</v>
      </c>
      <c r="Q874" s="50">
        <v>32.53</v>
      </c>
      <c r="R874" s="49">
        <v>27</v>
      </c>
      <c r="S874" s="186">
        <v>917156</v>
      </c>
    </row>
    <row r="875" spans="13:20">
      <c r="M875" s="207">
        <v>42117</v>
      </c>
      <c r="N875" s="43">
        <v>0.3347222222222222</v>
      </c>
      <c r="O875" s="50">
        <v>12.77</v>
      </c>
      <c r="P875" s="50">
        <v>50.43</v>
      </c>
      <c r="Q875" s="50">
        <v>31.39</v>
      </c>
      <c r="R875" s="49">
        <v>27</v>
      </c>
      <c r="S875" s="186">
        <v>917156</v>
      </c>
    </row>
    <row r="876" spans="13:20">
      <c r="M876" s="207">
        <v>42118</v>
      </c>
      <c r="N876" s="43">
        <v>0.34236111111111112</v>
      </c>
      <c r="O876" s="50">
        <v>12.08</v>
      </c>
      <c r="P876" s="50">
        <v>50.43</v>
      </c>
      <c r="Q876" s="50">
        <v>29.77</v>
      </c>
      <c r="R876" s="49">
        <v>27</v>
      </c>
      <c r="S876" s="186">
        <v>917156</v>
      </c>
    </row>
    <row r="877" spans="13:20">
      <c r="M877" s="207">
        <v>42119</v>
      </c>
      <c r="N877" s="43">
        <v>0.3298611111111111</v>
      </c>
      <c r="O877" s="50">
        <v>10.29</v>
      </c>
      <c r="P877" s="50">
        <v>50.43</v>
      </c>
      <c r="Q877" s="50">
        <v>28.33</v>
      </c>
      <c r="R877" s="49">
        <v>27</v>
      </c>
      <c r="S877" s="186">
        <v>917156</v>
      </c>
    </row>
    <row r="878" spans="13:20">
      <c r="M878" s="207">
        <v>42121</v>
      </c>
      <c r="N878" s="43">
        <v>0.33819444444444446</v>
      </c>
      <c r="O878" s="50">
        <v>8.7100000000000009</v>
      </c>
      <c r="P878" s="50">
        <v>50.43</v>
      </c>
      <c r="Q878" s="50">
        <v>28.06</v>
      </c>
      <c r="R878" s="49">
        <v>27</v>
      </c>
      <c r="S878" s="186">
        <v>917156</v>
      </c>
    </row>
    <row r="879" spans="13:20">
      <c r="M879" s="207">
        <v>42122</v>
      </c>
      <c r="N879" s="43">
        <v>0.3347222222222222</v>
      </c>
      <c r="O879" s="50">
        <v>8.01</v>
      </c>
      <c r="P879" s="50">
        <v>50.43</v>
      </c>
      <c r="Q879" s="50">
        <v>27.14</v>
      </c>
      <c r="R879" s="49">
        <v>27</v>
      </c>
      <c r="S879" s="186">
        <v>917156</v>
      </c>
    </row>
    <row r="880" spans="13:20">
      <c r="M880" s="207">
        <v>42123</v>
      </c>
      <c r="N880" s="43">
        <v>0.3347222222222222</v>
      </c>
      <c r="O880" s="50">
        <v>7.58</v>
      </c>
      <c r="P880" s="50">
        <v>50.43</v>
      </c>
      <c r="Q880" s="50">
        <v>26.6</v>
      </c>
      <c r="R880" s="49">
        <v>27</v>
      </c>
      <c r="S880" s="186">
        <v>917156</v>
      </c>
    </row>
    <row r="881" spans="13:20">
      <c r="M881" s="207">
        <v>42124</v>
      </c>
      <c r="N881" s="43">
        <v>0.36319444444444443</v>
      </c>
      <c r="O881" s="50">
        <v>7.49</v>
      </c>
      <c r="P881" s="50">
        <v>30.43</v>
      </c>
      <c r="Q881" s="50">
        <v>26.1</v>
      </c>
      <c r="R881" s="49">
        <v>27</v>
      </c>
      <c r="S881" s="186">
        <v>917156</v>
      </c>
      <c r="T881" s="42" t="s">
        <v>607</v>
      </c>
    </row>
    <row r="883" spans="13:20">
      <c r="M883" s="207">
        <v>42126</v>
      </c>
      <c r="N883" s="43">
        <v>0.3347222222222222</v>
      </c>
      <c r="O883" s="50">
        <v>6.84</v>
      </c>
      <c r="P883" s="50">
        <v>30.43</v>
      </c>
      <c r="Q883" s="50">
        <v>24.18</v>
      </c>
      <c r="R883" s="49">
        <v>27</v>
      </c>
      <c r="S883" s="186">
        <v>917016</v>
      </c>
    </row>
    <row r="884" spans="13:20">
      <c r="M884" s="207">
        <v>42128</v>
      </c>
      <c r="N884" s="43">
        <v>0.3354166666666667</v>
      </c>
      <c r="O884" s="50">
        <v>5.85</v>
      </c>
      <c r="P884" s="50">
        <v>30.43</v>
      </c>
      <c r="Q884" s="50">
        <v>22.84</v>
      </c>
      <c r="R884" s="49">
        <v>27</v>
      </c>
      <c r="S884" s="186">
        <v>917016</v>
      </c>
    </row>
    <row r="885" spans="13:20">
      <c r="M885" s="207">
        <v>42129</v>
      </c>
      <c r="N885" s="43">
        <v>0.35069444444444442</v>
      </c>
      <c r="O885" s="50">
        <v>5.0199999999999996</v>
      </c>
      <c r="P885" s="50">
        <v>30.43</v>
      </c>
      <c r="Q885" s="50">
        <v>22.34</v>
      </c>
      <c r="R885" s="49">
        <v>27</v>
      </c>
      <c r="S885" s="186">
        <v>917016</v>
      </c>
    </row>
    <row r="886" spans="13:20">
      <c r="M886" s="207">
        <v>42130</v>
      </c>
      <c r="N886" s="43">
        <v>0.33333333333333331</v>
      </c>
      <c r="O886" s="50">
        <v>12.78</v>
      </c>
      <c r="P886" s="50">
        <v>20.43</v>
      </c>
      <c r="Q886" s="50">
        <v>21.16</v>
      </c>
      <c r="R886" s="49">
        <v>27</v>
      </c>
      <c r="S886" s="186">
        <v>917016</v>
      </c>
    </row>
    <row r="887" spans="13:20">
      <c r="M887" s="207">
        <v>42131</v>
      </c>
      <c r="N887" s="43">
        <v>0.32847222222222222</v>
      </c>
      <c r="O887" s="50">
        <v>12.45</v>
      </c>
      <c r="P887" s="50">
        <v>20.43</v>
      </c>
      <c r="Q887" s="50">
        <v>19.39</v>
      </c>
      <c r="R887" s="49">
        <v>27</v>
      </c>
      <c r="S887" s="186">
        <v>917016</v>
      </c>
    </row>
    <row r="888" spans="13:20">
      <c r="M888" s="207">
        <v>42132</v>
      </c>
      <c r="N888" s="43">
        <v>0.42708333333333331</v>
      </c>
      <c r="O888" s="50">
        <v>10.06</v>
      </c>
      <c r="P888" s="50">
        <v>20.43</v>
      </c>
      <c r="Q888" s="50">
        <v>16.84</v>
      </c>
      <c r="R888" s="49">
        <v>27</v>
      </c>
      <c r="S888" s="186">
        <v>917016</v>
      </c>
    </row>
    <row r="889" spans="13:20">
      <c r="M889" s="207">
        <v>42133</v>
      </c>
      <c r="N889" s="43">
        <v>0.33194444444444443</v>
      </c>
      <c r="O889" s="50">
        <v>8.0399999999999991</v>
      </c>
      <c r="P889" s="50">
        <v>20.43</v>
      </c>
      <c r="Q889" s="50">
        <v>15.41</v>
      </c>
      <c r="R889" s="49">
        <v>27</v>
      </c>
      <c r="S889" s="186">
        <v>917016</v>
      </c>
    </row>
    <row r="890" spans="13:20">
      <c r="M890" s="207">
        <v>42135</v>
      </c>
      <c r="N890" s="43">
        <v>0.32708333333333334</v>
      </c>
      <c r="O890" s="50">
        <v>7.27</v>
      </c>
      <c r="P890" s="50">
        <v>20.43</v>
      </c>
      <c r="Q890" s="50">
        <v>12.66</v>
      </c>
      <c r="R890" s="49">
        <v>27</v>
      </c>
      <c r="S890" s="186">
        <v>917016</v>
      </c>
    </row>
    <row r="891" spans="13:20">
      <c r="M891" s="207">
        <v>42136</v>
      </c>
      <c r="N891" s="43">
        <v>0.33749999999999997</v>
      </c>
      <c r="O891" s="50">
        <v>6.15</v>
      </c>
      <c r="P891" s="50">
        <v>20.43</v>
      </c>
      <c r="Q891" s="50">
        <v>9.4600000000000009</v>
      </c>
      <c r="R891" s="49">
        <v>27</v>
      </c>
      <c r="S891" s="186">
        <v>917016</v>
      </c>
    </row>
    <row r="892" spans="13:20">
      <c r="M892" s="207">
        <v>42137</v>
      </c>
      <c r="N892" s="43">
        <v>0.34930555555555554</v>
      </c>
      <c r="O892" s="50">
        <v>5.74</v>
      </c>
      <c r="P892" s="50">
        <v>20.43</v>
      </c>
      <c r="Q892" s="50">
        <v>8.76</v>
      </c>
      <c r="R892" s="49">
        <v>27</v>
      </c>
      <c r="S892" s="186">
        <v>917016</v>
      </c>
    </row>
    <row r="893" spans="13:20">
      <c r="M893" s="207">
        <v>42138</v>
      </c>
      <c r="N893" s="43">
        <v>0.3347222222222222</v>
      </c>
      <c r="O893" s="50">
        <v>5.49</v>
      </c>
      <c r="P893" s="50">
        <v>20.43</v>
      </c>
      <c r="Q893" s="50">
        <v>7.83</v>
      </c>
      <c r="R893" s="49">
        <v>27</v>
      </c>
      <c r="S893" s="186">
        <v>917016</v>
      </c>
    </row>
    <row r="894" spans="13:20">
      <c r="M894" s="207">
        <v>42140</v>
      </c>
      <c r="N894" s="43">
        <v>0.34166666666666662</v>
      </c>
      <c r="O894" s="50">
        <v>14.82</v>
      </c>
      <c r="P894" s="50">
        <v>0.43</v>
      </c>
      <c r="Q894" s="50">
        <v>16.04</v>
      </c>
      <c r="R894" s="49">
        <v>27</v>
      </c>
      <c r="S894" s="186">
        <v>914244</v>
      </c>
    </row>
    <row r="895" spans="13:20">
      <c r="M895" s="207">
        <v>42144</v>
      </c>
      <c r="N895" s="43">
        <v>0.3430555555555555</v>
      </c>
      <c r="O895" s="50">
        <v>13.23</v>
      </c>
      <c r="P895" s="50">
        <v>0.43</v>
      </c>
      <c r="Q895" s="50">
        <v>12.9</v>
      </c>
      <c r="R895" s="49">
        <v>27</v>
      </c>
      <c r="S895" s="186">
        <v>914244</v>
      </c>
      <c r="T895" s="42" t="s">
        <v>593</v>
      </c>
    </row>
    <row r="896" spans="13:20">
      <c r="M896" s="207">
        <v>42147</v>
      </c>
      <c r="N896" s="43">
        <v>0.34375</v>
      </c>
      <c r="O896" s="50">
        <v>12.13</v>
      </c>
      <c r="P896" s="50">
        <v>100.43</v>
      </c>
      <c r="Q896" s="50">
        <v>10.96</v>
      </c>
      <c r="R896" s="49">
        <v>27</v>
      </c>
      <c r="S896" s="186">
        <v>914244</v>
      </c>
    </row>
    <row r="897" spans="13:19">
      <c r="M897" s="207">
        <v>42149</v>
      </c>
      <c r="N897" s="43">
        <v>0.33611111111111108</v>
      </c>
      <c r="O897" s="50">
        <v>11.86</v>
      </c>
      <c r="P897" s="50">
        <v>100.43</v>
      </c>
      <c r="Q897" s="50">
        <v>10.61</v>
      </c>
      <c r="R897" s="49">
        <v>27</v>
      </c>
      <c r="S897" s="186">
        <v>914244</v>
      </c>
    </row>
    <row r="898" spans="13:19">
      <c r="M898" s="207">
        <v>42150</v>
      </c>
      <c r="N898" s="43">
        <v>0.31736111111111115</v>
      </c>
      <c r="O898" s="50">
        <v>3.53</v>
      </c>
      <c r="P898" s="50">
        <v>100.43</v>
      </c>
      <c r="Q898" s="50">
        <v>10.039999999999999</v>
      </c>
      <c r="R898" s="49">
        <v>27</v>
      </c>
      <c r="S898" s="186">
        <v>914244</v>
      </c>
    </row>
    <row r="899" spans="13:19">
      <c r="M899" s="207">
        <v>42151</v>
      </c>
      <c r="N899" s="43">
        <v>0.3611111111111111</v>
      </c>
      <c r="O899" s="50">
        <v>11.42</v>
      </c>
      <c r="P899" s="50">
        <v>90.43</v>
      </c>
      <c r="Q899" s="50">
        <v>8.7100000000000009</v>
      </c>
      <c r="R899" s="49">
        <v>27</v>
      </c>
      <c r="S899" s="186">
        <v>914244</v>
      </c>
    </row>
    <row r="900" spans="13:19">
      <c r="M900" s="207">
        <v>42152</v>
      </c>
      <c r="N900" s="43">
        <v>0.33888888888888885</v>
      </c>
      <c r="O900" s="50">
        <v>7.3</v>
      </c>
      <c r="P900" s="50">
        <v>90.43</v>
      </c>
      <c r="Q900" s="50">
        <v>7.63</v>
      </c>
      <c r="R900" s="49">
        <v>27</v>
      </c>
      <c r="S900" s="186">
        <v>914244</v>
      </c>
    </row>
    <row r="901" spans="13:19">
      <c r="M901" s="207">
        <v>42153</v>
      </c>
      <c r="N901" s="43">
        <v>0.34027777777777773</v>
      </c>
      <c r="O901" s="50">
        <v>15.86</v>
      </c>
      <c r="P901" s="50">
        <v>70.430000000000007</v>
      </c>
      <c r="Q901" s="50">
        <v>17.38</v>
      </c>
      <c r="R901" s="49">
        <v>27</v>
      </c>
      <c r="S901" s="186">
        <v>914244</v>
      </c>
    </row>
  </sheetData>
  <phoneticPr fontId="3" type="noConversion"/>
  <hyperlinks>
    <hyperlink ref="C16" r:id="rId1" display="http://www.puntored.com.co/"/>
  </hyperlinks>
  <pageMargins left="0.7" right="0.7" top="0.75" bottom="0.75" header="0.3" footer="0.3"/>
  <pageSetup paperSize="9" orientation="portrait" horizontalDpi="1200" verticalDpi="1200" r:id="rId2"/>
</worksheet>
</file>

<file path=xl/worksheets/sheet163.xml><?xml version="1.0" encoding="utf-8"?>
<worksheet xmlns="http://schemas.openxmlformats.org/spreadsheetml/2006/main" xmlns:r="http://schemas.openxmlformats.org/officeDocument/2006/relationships">
  <sheetPr codeName="Hoja7"/>
  <dimension ref="B3:K46"/>
  <sheetViews>
    <sheetView workbookViewId="0">
      <selection activeCell="B17" sqref="B17"/>
    </sheetView>
  </sheetViews>
  <sheetFormatPr baseColWidth="10" defaultRowHeight="15"/>
  <cols>
    <col min="2" max="2" width="27.140625" bestFit="1" customWidth="1"/>
    <col min="8" max="8" width="12" bestFit="1" customWidth="1"/>
    <col min="11" max="11" width="17.140625" bestFit="1" customWidth="1"/>
  </cols>
  <sheetData>
    <row r="3" spans="2:6">
      <c r="B3" t="s">
        <v>41</v>
      </c>
      <c r="D3" t="s">
        <v>41</v>
      </c>
    </row>
    <row r="4" spans="2:6">
      <c r="B4">
        <v>20075804457</v>
      </c>
      <c r="D4" s="34" t="s">
        <v>40</v>
      </c>
    </row>
    <row r="5" spans="2:6">
      <c r="B5" s="237"/>
      <c r="C5" s="237"/>
      <c r="D5" s="237"/>
      <c r="E5" s="237"/>
      <c r="F5" s="238" t="s">
        <v>9</v>
      </c>
    </row>
    <row r="6" spans="2:6">
      <c r="F6" t="s">
        <v>10</v>
      </c>
    </row>
    <row r="7" spans="2:6">
      <c r="D7" t="s">
        <v>11</v>
      </c>
      <c r="F7" t="s">
        <v>12</v>
      </c>
    </row>
    <row r="8" spans="2:6">
      <c r="B8" t="s">
        <v>13</v>
      </c>
      <c r="D8">
        <v>4256</v>
      </c>
    </row>
    <row r="9" spans="2:6">
      <c r="B9">
        <v>3863</v>
      </c>
    </row>
    <row r="10" spans="2:6">
      <c r="B10">
        <v>5814</v>
      </c>
    </row>
    <row r="11" spans="2:6">
      <c r="D11" t="s">
        <v>14</v>
      </c>
      <c r="E11" t="s">
        <v>15</v>
      </c>
    </row>
    <row r="12" spans="2:6">
      <c r="D12" t="s">
        <v>16</v>
      </c>
      <c r="E12" t="s">
        <v>15</v>
      </c>
    </row>
    <row r="13" spans="2:6">
      <c r="B13" s="299" t="s">
        <v>743</v>
      </c>
      <c r="C13" s="299" t="s">
        <v>619</v>
      </c>
    </row>
    <row r="14" spans="2:6">
      <c r="B14" s="299" t="s">
        <v>744</v>
      </c>
      <c r="C14" s="299" t="s">
        <v>745</v>
      </c>
    </row>
    <row r="15" spans="2:6">
      <c r="B15" s="299" t="s">
        <v>746</v>
      </c>
      <c r="C15" s="299" t="s">
        <v>17</v>
      </c>
    </row>
    <row r="16" spans="2:6">
      <c r="B16" s="299" t="s">
        <v>689</v>
      </c>
      <c r="C16" s="299" t="s">
        <v>370</v>
      </c>
    </row>
    <row r="17" spans="2:9">
      <c r="B17" s="299" t="s">
        <v>747</v>
      </c>
      <c r="C17" s="299" t="s">
        <v>17</v>
      </c>
    </row>
    <row r="21" spans="2:9">
      <c r="B21" s="299" t="s">
        <v>640</v>
      </c>
    </row>
    <row r="22" spans="2:9">
      <c r="B22">
        <v>6466082</v>
      </c>
    </row>
    <row r="23" spans="2:9">
      <c r="B23" s="299" t="s">
        <v>641</v>
      </c>
      <c r="C23" s="299" t="s">
        <v>642</v>
      </c>
    </row>
    <row r="24" spans="2:9">
      <c r="C24" s="299" t="s">
        <v>643</v>
      </c>
    </row>
    <row r="25" spans="2:9">
      <c r="B25" s="299" t="s">
        <v>80</v>
      </c>
      <c r="C25" s="299" t="s">
        <v>644</v>
      </c>
    </row>
    <row r="26" spans="2:9">
      <c r="C26">
        <v>4569</v>
      </c>
    </row>
    <row r="28" spans="2:9">
      <c r="H28">
        <v>459523283275</v>
      </c>
      <c r="I28" t="s">
        <v>361</v>
      </c>
    </row>
    <row r="29" spans="2:9">
      <c r="B29" s="299" t="s">
        <v>645</v>
      </c>
      <c r="C29">
        <v>3182853603</v>
      </c>
      <c r="D29">
        <v>7004325</v>
      </c>
      <c r="H29">
        <v>578415</v>
      </c>
    </row>
    <row r="30" spans="2:9">
      <c r="B30" s="299" t="s">
        <v>646</v>
      </c>
      <c r="C30">
        <v>3202339219</v>
      </c>
      <c r="D30">
        <v>5476324</v>
      </c>
    </row>
    <row r="35" spans="2:11">
      <c r="K35" s="239">
        <v>54159160</v>
      </c>
    </row>
    <row r="36" spans="2:11">
      <c r="K36" s="239">
        <v>75470695</v>
      </c>
    </row>
    <row r="37" spans="2:11">
      <c r="B37" s="201" t="s">
        <v>683</v>
      </c>
      <c r="C37" s="42"/>
      <c r="D37" s="42"/>
      <c r="E37" s="42"/>
      <c r="F37" s="42"/>
      <c r="H37" t="s">
        <v>377</v>
      </c>
    </row>
    <row r="38" spans="2:11">
      <c r="B38" s="201" t="s">
        <v>682</v>
      </c>
      <c r="C38" s="42" t="s">
        <v>681</v>
      </c>
      <c r="D38" s="42"/>
      <c r="E38" s="42"/>
      <c r="F38" s="42"/>
    </row>
    <row r="39" spans="2:11">
      <c r="B39" s="201"/>
      <c r="C39" s="42">
        <v>16705864474</v>
      </c>
      <c r="D39" s="42"/>
      <c r="E39" s="42"/>
      <c r="F39" s="42"/>
      <c r="H39">
        <v>54342110</v>
      </c>
    </row>
    <row r="40" spans="2:11">
      <c r="B40" s="201"/>
      <c r="C40" s="42" t="s">
        <v>680</v>
      </c>
      <c r="D40" s="42"/>
      <c r="E40" s="42" t="s">
        <v>679</v>
      </c>
      <c r="F40" s="42"/>
      <c r="H40" s="245" t="s">
        <v>375</v>
      </c>
    </row>
    <row r="41" spans="2:11">
      <c r="B41" s="201"/>
      <c r="C41" s="201" t="s">
        <v>678</v>
      </c>
      <c r="D41" s="42"/>
      <c r="E41" s="42"/>
      <c r="F41" s="42"/>
      <c r="H41" t="s">
        <v>376</v>
      </c>
    </row>
    <row r="42" spans="2:11">
      <c r="B42" s="201"/>
      <c r="C42" s="201"/>
      <c r="D42" s="42"/>
      <c r="E42" s="42"/>
      <c r="F42" s="42"/>
      <c r="H42" s="246">
        <v>41760</v>
      </c>
    </row>
    <row r="43" spans="2:11">
      <c r="B43" s="201"/>
      <c r="C43" s="201" t="s">
        <v>677</v>
      </c>
      <c r="D43" s="42"/>
      <c r="E43" s="42"/>
      <c r="F43" s="42"/>
      <c r="H43">
        <v>554</v>
      </c>
    </row>
    <row r="44" spans="2:11">
      <c r="B44" s="201"/>
      <c r="C44" s="42"/>
      <c r="D44" s="42"/>
      <c r="E44" s="42"/>
      <c r="F44" s="42"/>
    </row>
    <row r="45" spans="2:11">
      <c r="B45" s="201"/>
      <c r="C45" s="42" t="s">
        <v>676</v>
      </c>
      <c r="D45" s="42" t="s">
        <v>675</v>
      </c>
      <c r="E45" s="42"/>
      <c r="F45" s="42"/>
    </row>
    <row r="46" spans="2:11">
      <c r="B46" s="201"/>
      <c r="C46" s="372" t="s">
        <v>674</v>
      </c>
      <c r="D46" s="42"/>
      <c r="E46" s="42"/>
      <c r="F46" s="42"/>
    </row>
  </sheetData>
  <phoneticPr fontId="3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164.xml><?xml version="1.0" encoding="utf-8"?>
<worksheet xmlns="http://schemas.openxmlformats.org/spreadsheetml/2006/main" xmlns:r="http://schemas.openxmlformats.org/officeDocument/2006/relationships">
  <sheetPr codeName="Hoja8"/>
  <dimension ref="A1:S983"/>
  <sheetViews>
    <sheetView topLeftCell="A928" workbookViewId="0">
      <selection activeCell="J956" sqref="J956"/>
    </sheetView>
  </sheetViews>
  <sheetFormatPr baseColWidth="10" defaultRowHeight="15"/>
  <cols>
    <col min="1" max="1" width="5" customWidth="1"/>
    <col min="2" max="2" width="22.42578125" customWidth="1"/>
    <col min="3" max="3" width="13.7109375" customWidth="1"/>
    <col min="4" max="4" width="11.5703125" customWidth="1"/>
    <col min="5" max="5" width="6.5703125" bestFit="1" customWidth="1"/>
    <col min="6" max="6" width="16" customWidth="1"/>
    <col min="8" max="9" width="11.42578125" style="282"/>
    <col min="10" max="10" width="11.85546875" bestFit="1" customWidth="1"/>
    <col min="11" max="11" width="8.85546875" customWidth="1"/>
    <col min="13" max="13" width="27.140625" customWidth="1"/>
  </cols>
  <sheetData>
    <row r="1" spans="2:14" ht="15.75">
      <c r="B1" s="8" t="s">
        <v>33</v>
      </c>
      <c r="C1" s="3"/>
      <c r="D1" s="3"/>
      <c r="E1" s="3"/>
      <c r="F1" s="4"/>
    </row>
    <row r="2" spans="2:14" ht="15.75">
      <c r="B2" s="9"/>
      <c r="C2" s="2" t="s">
        <v>32</v>
      </c>
      <c r="F2" s="5"/>
    </row>
    <row r="3" spans="2:14" ht="15.75" thickBot="1">
      <c r="B3" s="10"/>
      <c r="C3" s="6"/>
      <c r="D3" s="6"/>
      <c r="E3" s="6"/>
      <c r="F3" s="7"/>
    </row>
    <row r="4" spans="2:14" ht="15.75" thickBot="1">
      <c r="B4" s="12" t="s">
        <v>19</v>
      </c>
      <c r="C4" s="12" t="s">
        <v>25</v>
      </c>
      <c r="D4" s="12" t="s">
        <v>20</v>
      </c>
      <c r="E4" s="12" t="s">
        <v>18</v>
      </c>
      <c r="F4" s="11" t="s">
        <v>21</v>
      </c>
    </row>
    <row r="5" spans="2:14">
      <c r="B5" s="25" t="s">
        <v>26</v>
      </c>
      <c r="C5" s="16"/>
      <c r="D5" s="17">
        <v>0</v>
      </c>
      <c r="E5" s="18">
        <v>0.5</v>
      </c>
      <c r="F5" s="28">
        <f t="shared" ref="F5:F14" si="0">D5*E5</f>
        <v>0</v>
      </c>
    </row>
    <row r="6" spans="2:14">
      <c r="B6" s="26" t="s">
        <v>27</v>
      </c>
      <c r="C6" s="13"/>
      <c r="D6" s="14">
        <v>8000</v>
      </c>
      <c r="E6" s="15">
        <v>0.5</v>
      </c>
      <c r="F6" s="22">
        <f t="shared" si="0"/>
        <v>4000</v>
      </c>
    </row>
    <row r="7" spans="2:14">
      <c r="B7" s="26" t="s">
        <v>22</v>
      </c>
      <c r="C7" s="13"/>
      <c r="D7" s="14">
        <v>1015000</v>
      </c>
      <c r="E7" s="15">
        <v>0.5</v>
      </c>
      <c r="F7" s="22">
        <f t="shared" si="0"/>
        <v>507500</v>
      </c>
    </row>
    <row r="8" spans="2:14">
      <c r="B8" s="26" t="s">
        <v>23</v>
      </c>
      <c r="C8" s="13"/>
      <c r="D8" s="14">
        <v>80000</v>
      </c>
      <c r="E8" s="15">
        <v>0.5</v>
      </c>
      <c r="F8" s="22">
        <f t="shared" si="0"/>
        <v>40000</v>
      </c>
    </row>
    <row r="9" spans="2:14">
      <c r="B9" s="26" t="s">
        <v>28</v>
      </c>
      <c r="C9" s="13" t="s">
        <v>30</v>
      </c>
      <c r="D9" s="14">
        <v>25000</v>
      </c>
      <c r="E9" s="15">
        <v>1</v>
      </c>
      <c r="F9" s="22">
        <f t="shared" si="0"/>
        <v>25000</v>
      </c>
    </row>
    <row r="10" spans="2:14">
      <c r="B10" s="26" t="s">
        <v>29</v>
      </c>
      <c r="C10" s="13" t="s">
        <v>31</v>
      </c>
      <c r="D10" s="14">
        <v>105000</v>
      </c>
      <c r="E10" s="15">
        <v>1</v>
      </c>
      <c r="F10" s="22">
        <f t="shared" si="0"/>
        <v>105000</v>
      </c>
    </row>
    <row r="11" spans="2:14">
      <c r="B11" s="29" t="s">
        <v>37</v>
      </c>
      <c r="C11" s="30"/>
      <c r="D11" s="31">
        <v>-28000</v>
      </c>
      <c r="E11" s="32">
        <v>1</v>
      </c>
      <c r="F11" s="33">
        <f t="shared" si="0"/>
        <v>-28000</v>
      </c>
    </row>
    <row r="12" spans="2:14">
      <c r="B12" s="29" t="s">
        <v>38</v>
      </c>
      <c r="C12" s="30"/>
      <c r="D12" s="31">
        <v>-15000</v>
      </c>
      <c r="E12" s="32">
        <v>1</v>
      </c>
      <c r="F12" s="33">
        <f t="shared" si="0"/>
        <v>-15000</v>
      </c>
    </row>
    <row r="13" spans="2:14">
      <c r="B13" s="29" t="s">
        <v>39</v>
      </c>
      <c r="C13" s="30"/>
      <c r="D13" s="31">
        <v>-15000</v>
      </c>
      <c r="E13" s="32">
        <v>1</v>
      </c>
      <c r="F13" s="33">
        <f t="shared" si="0"/>
        <v>-15000</v>
      </c>
    </row>
    <row r="14" spans="2:14" ht="15.75" thickBot="1">
      <c r="B14" s="27" t="s">
        <v>24</v>
      </c>
      <c r="C14" s="24"/>
      <c r="D14" s="20">
        <v>-162000</v>
      </c>
      <c r="E14" s="21">
        <v>1</v>
      </c>
      <c r="F14" s="23">
        <f t="shared" si="0"/>
        <v>-162000</v>
      </c>
      <c r="N14" s="1"/>
    </row>
    <row r="15" spans="2:14" ht="15.75" thickBot="1">
      <c r="D15" s="10" t="s">
        <v>34</v>
      </c>
      <c r="E15" s="7"/>
      <c r="F15" s="19">
        <f>SUM(F5:F14)</f>
        <v>461500</v>
      </c>
    </row>
    <row r="18" spans="2:10" ht="15.75" thickBot="1"/>
    <row r="19" spans="2:10" ht="15.75">
      <c r="B19" s="8" t="s">
        <v>33</v>
      </c>
      <c r="C19" s="3"/>
      <c r="D19" s="3"/>
      <c r="E19" s="3"/>
      <c r="F19" s="4"/>
    </row>
    <row r="20" spans="2:10" ht="15.75">
      <c r="B20" s="9"/>
      <c r="C20" s="2" t="s">
        <v>99</v>
      </c>
      <c r="F20" s="5"/>
    </row>
    <row r="21" spans="2:10" ht="15.75" thickBot="1">
      <c r="B21" s="10"/>
      <c r="C21" s="6"/>
      <c r="D21" s="6"/>
      <c r="E21" s="6"/>
      <c r="F21" s="7"/>
    </row>
    <row r="22" spans="2:10" ht="15.75" thickBot="1">
      <c r="B22" s="12" t="s">
        <v>19</v>
      </c>
      <c r="C22" s="12" t="s">
        <v>25</v>
      </c>
      <c r="D22" s="12" t="s">
        <v>20</v>
      </c>
      <c r="E22" s="12" t="s">
        <v>18</v>
      </c>
      <c r="F22" s="11" t="s">
        <v>21</v>
      </c>
    </row>
    <row r="23" spans="2:10">
      <c r="B23" s="25" t="s">
        <v>26</v>
      </c>
      <c r="C23" s="44">
        <v>41006</v>
      </c>
      <c r="D23" s="17">
        <v>4950</v>
      </c>
      <c r="E23" s="18">
        <v>0.5</v>
      </c>
      <c r="F23" s="28">
        <f t="shared" ref="F23:F33" si="1">D23*E23</f>
        <v>2475</v>
      </c>
      <c r="J23" s="53"/>
    </row>
    <row r="24" spans="2:10">
      <c r="B24" s="26" t="s">
        <v>27</v>
      </c>
      <c r="C24" s="45">
        <v>41019</v>
      </c>
      <c r="D24" s="14">
        <v>92500</v>
      </c>
      <c r="E24" s="15">
        <v>0.5</v>
      </c>
      <c r="F24" s="22">
        <f t="shared" si="1"/>
        <v>46250</v>
      </c>
    </row>
    <row r="25" spans="2:10">
      <c r="B25" s="26" t="s">
        <v>22</v>
      </c>
      <c r="C25" s="45">
        <v>41029</v>
      </c>
      <c r="D25" s="14">
        <v>920000</v>
      </c>
      <c r="E25" s="15">
        <v>0.5</v>
      </c>
      <c r="F25" s="22">
        <f t="shared" si="1"/>
        <v>460000</v>
      </c>
    </row>
    <row r="26" spans="2:10">
      <c r="B26" s="26" t="s">
        <v>23</v>
      </c>
      <c r="C26" s="13"/>
      <c r="D26" s="14">
        <v>0</v>
      </c>
      <c r="E26" s="15">
        <v>0.5</v>
      </c>
      <c r="F26" s="22">
        <f t="shared" si="1"/>
        <v>0</v>
      </c>
    </row>
    <row r="27" spans="2:10">
      <c r="B27" s="26" t="s">
        <v>28</v>
      </c>
      <c r="C27" s="13" t="s">
        <v>150</v>
      </c>
      <c r="D27" s="14">
        <v>24400</v>
      </c>
      <c r="E27" s="15">
        <v>1</v>
      </c>
      <c r="F27" s="22">
        <f t="shared" si="1"/>
        <v>24400</v>
      </c>
    </row>
    <row r="28" spans="2:10">
      <c r="B28" s="26" t="s">
        <v>29</v>
      </c>
      <c r="C28" s="13" t="s">
        <v>149</v>
      </c>
      <c r="D28" s="14">
        <v>104800</v>
      </c>
      <c r="E28" s="15">
        <v>1</v>
      </c>
      <c r="F28" s="22">
        <f t="shared" si="1"/>
        <v>104800</v>
      </c>
    </row>
    <row r="29" spans="2:10">
      <c r="B29" s="29" t="s">
        <v>203</v>
      </c>
      <c r="C29" s="47">
        <v>41028</v>
      </c>
      <c r="D29" s="31">
        <v>160000</v>
      </c>
      <c r="E29" s="32">
        <v>0.5</v>
      </c>
      <c r="F29" s="33">
        <f t="shared" si="1"/>
        <v>80000</v>
      </c>
    </row>
    <row r="30" spans="2:10">
      <c r="B30" s="51" t="s">
        <v>204</v>
      </c>
      <c r="C30" s="30"/>
      <c r="D30" s="31">
        <v>3247000</v>
      </c>
      <c r="E30" s="32">
        <v>0.5</v>
      </c>
      <c r="F30" s="33">
        <f t="shared" si="1"/>
        <v>1623500</v>
      </c>
    </row>
    <row r="31" spans="2:10">
      <c r="B31" s="51" t="s">
        <v>205</v>
      </c>
      <c r="C31" s="30"/>
      <c r="D31" s="31">
        <v>-30000</v>
      </c>
      <c r="E31" s="32">
        <v>1</v>
      </c>
      <c r="F31" s="33">
        <f t="shared" si="1"/>
        <v>-30000</v>
      </c>
    </row>
    <row r="32" spans="2:10">
      <c r="B32" s="51" t="s">
        <v>206</v>
      </c>
      <c r="C32" s="47">
        <v>41038</v>
      </c>
      <c r="D32" s="31">
        <v>-176015</v>
      </c>
      <c r="E32" s="32">
        <v>0.5</v>
      </c>
      <c r="F32" s="33">
        <f t="shared" si="1"/>
        <v>-88007.5</v>
      </c>
    </row>
    <row r="33" spans="2:11" ht="15.75" thickBot="1">
      <c r="B33" s="27" t="s">
        <v>24</v>
      </c>
      <c r="C33" s="24"/>
      <c r="D33" s="20">
        <v>-164000</v>
      </c>
      <c r="E33" s="21">
        <v>1</v>
      </c>
      <c r="F33" s="23">
        <f t="shared" si="1"/>
        <v>-164000</v>
      </c>
      <c r="K33" s="48"/>
    </row>
    <row r="34" spans="2:11" ht="15.75" thickBot="1">
      <c r="D34" s="10" t="s">
        <v>34</v>
      </c>
      <c r="E34" s="7"/>
      <c r="F34" s="19">
        <f>SUM(F23:F33)</f>
        <v>2059417.5</v>
      </c>
      <c r="K34" s="48"/>
    </row>
    <row r="35" spans="2:11">
      <c r="C35" s="48"/>
      <c r="D35" s="52"/>
    </row>
    <row r="36" spans="2:11" ht="15.75" thickBot="1">
      <c r="C36" s="48"/>
      <c r="D36" s="52"/>
    </row>
    <row r="37" spans="2:11" ht="15.75">
      <c r="B37" s="8" t="s">
        <v>33</v>
      </c>
      <c r="C37" s="3"/>
      <c r="D37" s="3"/>
      <c r="E37" s="3"/>
      <c r="F37" s="4"/>
    </row>
    <row r="38" spans="2:11" ht="15.75">
      <c r="B38" s="9"/>
      <c r="C38" s="2" t="s">
        <v>208</v>
      </c>
      <c r="F38" s="5"/>
      <c r="G38" s="1"/>
      <c r="H38" s="283"/>
      <c r="I38" s="283"/>
    </row>
    <row r="39" spans="2:11" ht="15.75" thickBot="1">
      <c r="B39" s="10"/>
      <c r="C39" s="6"/>
      <c r="D39" s="6"/>
      <c r="E39" s="6"/>
      <c r="F39" s="7"/>
    </row>
    <row r="40" spans="2:11" ht="15.75" thickBot="1">
      <c r="B40" s="12" t="s">
        <v>19</v>
      </c>
      <c r="C40" s="12" t="s">
        <v>25</v>
      </c>
      <c r="D40" s="12" t="s">
        <v>20</v>
      </c>
      <c r="E40" s="12" t="s">
        <v>18</v>
      </c>
      <c r="F40" s="11" t="s">
        <v>21</v>
      </c>
    </row>
    <row r="41" spans="2:11">
      <c r="B41" s="57" t="s">
        <v>26</v>
      </c>
      <c r="C41" s="44">
        <v>41034</v>
      </c>
      <c r="D41" s="17">
        <v>121050</v>
      </c>
      <c r="E41" s="18">
        <v>0.5</v>
      </c>
      <c r="F41" s="28">
        <f t="shared" ref="F41:F49" si="2">D41*E41</f>
        <v>60525</v>
      </c>
    </row>
    <row r="42" spans="2:11">
      <c r="B42" s="58" t="s">
        <v>27</v>
      </c>
      <c r="C42" s="45">
        <v>41049</v>
      </c>
      <c r="D42" s="14">
        <v>30000</v>
      </c>
      <c r="E42" s="15">
        <v>1</v>
      </c>
      <c r="F42" s="22">
        <f t="shared" si="2"/>
        <v>30000</v>
      </c>
      <c r="J42" s="56" t="s">
        <v>214</v>
      </c>
    </row>
    <row r="43" spans="2:11">
      <c r="B43" s="58" t="s">
        <v>22</v>
      </c>
      <c r="C43" s="45">
        <v>41060</v>
      </c>
      <c r="D43" s="14">
        <v>900000</v>
      </c>
      <c r="E43" s="15">
        <v>0.5</v>
      </c>
      <c r="F43" s="22">
        <f t="shared" si="2"/>
        <v>450000</v>
      </c>
    </row>
    <row r="44" spans="2:11">
      <c r="B44" s="58" t="s">
        <v>23</v>
      </c>
      <c r="C44" s="13"/>
      <c r="D44" s="14">
        <v>0</v>
      </c>
      <c r="E44" s="15">
        <v>0.5</v>
      </c>
      <c r="F44" s="22">
        <f t="shared" si="2"/>
        <v>0</v>
      </c>
    </row>
    <row r="45" spans="2:11">
      <c r="B45" s="58" t="s">
        <v>28</v>
      </c>
      <c r="C45" s="13" t="s">
        <v>210</v>
      </c>
      <c r="D45" s="14">
        <v>24900</v>
      </c>
      <c r="E45" s="15">
        <v>1</v>
      </c>
      <c r="F45" s="22">
        <f t="shared" si="2"/>
        <v>24900</v>
      </c>
    </row>
    <row r="46" spans="2:11">
      <c r="B46" s="58" t="s">
        <v>29</v>
      </c>
      <c r="C46" s="13" t="s">
        <v>209</v>
      </c>
      <c r="D46" s="14">
        <v>104900</v>
      </c>
      <c r="E46" s="15">
        <v>1</v>
      </c>
      <c r="F46" s="22">
        <f t="shared" si="2"/>
        <v>104900</v>
      </c>
    </row>
    <row r="47" spans="2:11">
      <c r="B47" s="59" t="s">
        <v>213</v>
      </c>
      <c r="C47" s="30"/>
      <c r="D47" s="31">
        <v>-100000</v>
      </c>
      <c r="E47" s="32">
        <v>1</v>
      </c>
      <c r="F47" s="33">
        <f t="shared" si="2"/>
        <v>-100000</v>
      </c>
    </row>
    <row r="48" spans="2:11">
      <c r="B48" s="59" t="s">
        <v>212</v>
      </c>
      <c r="C48" s="47">
        <v>41038</v>
      </c>
      <c r="D48" s="31">
        <v>-184000</v>
      </c>
      <c r="E48" s="32">
        <v>0.5</v>
      </c>
      <c r="F48" s="33">
        <f t="shared" si="2"/>
        <v>-92000</v>
      </c>
    </row>
    <row r="49" spans="2:6" ht="15.75" thickBot="1">
      <c r="B49" s="60" t="s">
        <v>24</v>
      </c>
      <c r="C49" s="24"/>
      <c r="D49" s="20">
        <v>-173000</v>
      </c>
      <c r="E49" s="21">
        <v>1</v>
      </c>
      <c r="F49" s="23">
        <f t="shared" si="2"/>
        <v>-173000</v>
      </c>
    </row>
    <row r="50" spans="2:6" ht="15.75" thickBot="1">
      <c r="D50" s="10" t="s">
        <v>34</v>
      </c>
      <c r="E50" s="7"/>
      <c r="F50" s="19">
        <f>SUM(F41:F49)</f>
        <v>305325</v>
      </c>
    </row>
    <row r="52" spans="2:6" ht="15.75" thickBot="1"/>
    <row r="53" spans="2:6" ht="15.75">
      <c r="B53" s="8" t="s">
        <v>33</v>
      </c>
      <c r="C53" s="3"/>
      <c r="D53" s="3"/>
      <c r="E53" s="3"/>
      <c r="F53" s="4"/>
    </row>
    <row r="54" spans="2:6" ht="15.75">
      <c r="B54" s="9"/>
      <c r="C54" s="2" t="s">
        <v>224</v>
      </c>
      <c r="F54" s="5"/>
    </row>
    <row r="55" spans="2:6" ht="15.75" thickBot="1">
      <c r="B55" s="10"/>
      <c r="C55" s="6"/>
      <c r="D55" s="6"/>
      <c r="E55" s="6"/>
      <c r="F55" s="7"/>
    </row>
    <row r="56" spans="2:6" ht="15.75" thickBot="1">
      <c r="B56" s="12" t="s">
        <v>19</v>
      </c>
      <c r="C56" s="12" t="s">
        <v>25</v>
      </c>
      <c r="D56" s="12" t="s">
        <v>20</v>
      </c>
      <c r="E56" s="12" t="s">
        <v>18</v>
      </c>
      <c r="F56" s="11" t="s">
        <v>21</v>
      </c>
    </row>
    <row r="57" spans="2:6">
      <c r="B57" s="75" t="s">
        <v>26</v>
      </c>
      <c r="C57" s="76">
        <v>41080</v>
      </c>
      <c r="D57" s="77">
        <v>229800</v>
      </c>
      <c r="E57" s="78">
        <v>0.5</v>
      </c>
      <c r="F57" s="79">
        <f t="shared" ref="F57:F69" si="3">D57*E57</f>
        <v>114900</v>
      </c>
    </row>
    <row r="58" spans="2:6">
      <c r="B58" s="69" t="s">
        <v>27</v>
      </c>
      <c r="C58" s="74">
        <v>41080</v>
      </c>
      <c r="D58" s="71">
        <v>95800</v>
      </c>
      <c r="E58" s="72">
        <v>0.5</v>
      </c>
      <c r="F58" s="73">
        <f t="shared" si="3"/>
        <v>47900</v>
      </c>
    </row>
    <row r="59" spans="2:6">
      <c r="B59" s="69" t="s">
        <v>22</v>
      </c>
      <c r="C59" s="74">
        <v>41090</v>
      </c>
      <c r="D59" s="71">
        <v>1050000</v>
      </c>
      <c r="E59" s="72">
        <v>0.5</v>
      </c>
      <c r="F59" s="73">
        <f t="shared" si="3"/>
        <v>525000</v>
      </c>
    </row>
    <row r="60" spans="2:6">
      <c r="B60" s="69" t="s">
        <v>23</v>
      </c>
      <c r="C60" s="74">
        <v>41074</v>
      </c>
      <c r="D60" s="71">
        <v>42100</v>
      </c>
      <c r="E60" s="72">
        <v>0.5</v>
      </c>
      <c r="F60" s="73">
        <f t="shared" si="3"/>
        <v>21050</v>
      </c>
    </row>
    <row r="61" spans="2:6">
      <c r="B61" s="69" t="s">
        <v>28</v>
      </c>
      <c r="C61" s="70" t="s">
        <v>227</v>
      </c>
      <c r="D61" s="71">
        <v>24900</v>
      </c>
      <c r="E61" s="72">
        <v>1</v>
      </c>
      <c r="F61" s="73">
        <f t="shared" si="3"/>
        <v>24900</v>
      </c>
    </row>
    <row r="62" spans="2:6">
      <c r="B62" s="69" t="s">
        <v>29</v>
      </c>
      <c r="C62" s="70" t="s">
        <v>209</v>
      </c>
      <c r="D62" s="71">
        <v>106900</v>
      </c>
      <c r="E62" s="72">
        <v>1</v>
      </c>
      <c r="F62" s="73">
        <f t="shared" si="3"/>
        <v>106900</v>
      </c>
    </row>
    <row r="63" spans="2:6">
      <c r="B63" s="89" t="s">
        <v>228</v>
      </c>
      <c r="C63" s="90"/>
      <c r="D63" s="91">
        <v>400000</v>
      </c>
      <c r="E63" s="92">
        <v>0.5</v>
      </c>
      <c r="F63" s="93">
        <f t="shared" si="3"/>
        <v>200000</v>
      </c>
    </row>
    <row r="64" spans="2:6">
      <c r="B64" s="89" t="s">
        <v>229</v>
      </c>
      <c r="C64" s="90"/>
      <c r="D64" s="91">
        <v>450000</v>
      </c>
      <c r="E64" s="92">
        <v>0.5</v>
      </c>
      <c r="F64" s="93">
        <f t="shared" si="3"/>
        <v>225000</v>
      </c>
    </row>
    <row r="65" spans="2:6">
      <c r="B65" s="89" t="s">
        <v>230</v>
      </c>
      <c r="C65" s="90"/>
      <c r="D65" s="91">
        <v>340000</v>
      </c>
      <c r="E65" s="92">
        <v>0.5</v>
      </c>
      <c r="F65" s="93">
        <f t="shared" si="3"/>
        <v>170000</v>
      </c>
    </row>
    <row r="66" spans="2:6">
      <c r="B66" s="89" t="s">
        <v>231</v>
      </c>
      <c r="C66" s="90"/>
      <c r="D66" s="91">
        <v>300000</v>
      </c>
      <c r="E66" s="92">
        <v>0.5</v>
      </c>
      <c r="F66" s="93">
        <f t="shared" si="3"/>
        <v>150000</v>
      </c>
    </row>
    <row r="67" spans="2:6">
      <c r="B67" s="59" t="s">
        <v>213</v>
      </c>
      <c r="C67" s="30"/>
      <c r="D67" s="31">
        <v>-100000</v>
      </c>
      <c r="E67" s="32">
        <v>0.5</v>
      </c>
      <c r="F67" s="33">
        <f t="shared" si="3"/>
        <v>-50000</v>
      </c>
    </row>
    <row r="68" spans="2:6">
      <c r="B68" s="59" t="s">
        <v>212</v>
      </c>
      <c r="C68" s="47">
        <v>41101</v>
      </c>
      <c r="D68" s="31">
        <v>-181950</v>
      </c>
      <c r="E68" s="32">
        <v>0.5</v>
      </c>
      <c r="F68" s="33">
        <f t="shared" si="3"/>
        <v>-90975</v>
      </c>
    </row>
    <row r="69" spans="2:6" ht="15.75" thickBot="1">
      <c r="B69" s="80" t="s">
        <v>24</v>
      </c>
      <c r="C69" s="81"/>
      <c r="D69" s="82">
        <v>-173000</v>
      </c>
      <c r="E69" s="83">
        <v>1</v>
      </c>
      <c r="F69" s="84">
        <f t="shared" si="3"/>
        <v>-173000</v>
      </c>
    </row>
    <row r="70" spans="2:6" ht="15.75" thickBot="1">
      <c r="D70" s="10" t="s">
        <v>34</v>
      </c>
      <c r="E70" s="7"/>
      <c r="F70" s="19">
        <f>SUM(F57:F69)</f>
        <v>1271675</v>
      </c>
    </row>
    <row r="74" spans="2:6" ht="15.75" thickBot="1"/>
    <row r="75" spans="2:6" ht="15.75">
      <c r="B75" s="8" t="s">
        <v>33</v>
      </c>
      <c r="C75" s="3"/>
      <c r="D75" s="3"/>
      <c r="E75" s="3"/>
      <c r="F75" s="4"/>
    </row>
    <row r="76" spans="2:6" ht="15.75">
      <c r="B76" s="9"/>
      <c r="C76" s="2" t="s">
        <v>237</v>
      </c>
      <c r="F76" s="5"/>
    </row>
    <row r="77" spans="2:6" ht="15.75" thickBot="1">
      <c r="B77" s="10"/>
      <c r="C77" s="6"/>
      <c r="D77" s="6"/>
      <c r="E77" s="6"/>
      <c r="F77" s="7"/>
    </row>
    <row r="78" spans="2:6" ht="15.75" thickBot="1">
      <c r="B78" s="12" t="s">
        <v>19</v>
      </c>
      <c r="C78" s="12" t="s">
        <v>25</v>
      </c>
      <c r="D78" s="12" t="s">
        <v>20</v>
      </c>
      <c r="E78" s="12" t="s">
        <v>18</v>
      </c>
      <c r="F78" s="11" t="s">
        <v>21</v>
      </c>
    </row>
    <row r="79" spans="2:6">
      <c r="B79" s="57" t="s">
        <v>26</v>
      </c>
      <c r="C79" s="95">
        <v>41080</v>
      </c>
      <c r="D79" s="96">
        <v>46600</v>
      </c>
      <c r="E79" s="97">
        <v>0.5</v>
      </c>
      <c r="F79" s="98">
        <f t="shared" ref="F79:F85" si="4">D79*E79</f>
        <v>23300</v>
      </c>
    </row>
    <row r="80" spans="2:6">
      <c r="B80" s="58" t="s">
        <v>27</v>
      </c>
      <c r="C80" s="99">
        <v>41110</v>
      </c>
      <c r="D80" s="100">
        <v>11000</v>
      </c>
      <c r="E80" s="101">
        <v>0.5</v>
      </c>
      <c r="F80" s="102">
        <f t="shared" si="4"/>
        <v>5500</v>
      </c>
    </row>
    <row r="81" spans="2:6">
      <c r="B81" s="58" t="s">
        <v>22</v>
      </c>
      <c r="C81" s="99">
        <v>41121</v>
      </c>
      <c r="D81" s="100">
        <v>990000</v>
      </c>
      <c r="E81" s="101">
        <v>0.5</v>
      </c>
      <c r="F81" s="102">
        <f t="shared" si="4"/>
        <v>495000</v>
      </c>
    </row>
    <row r="82" spans="2:6">
      <c r="B82" s="58" t="s">
        <v>23</v>
      </c>
      <c r="C82" s="99" t="s">
        <v>222</v>
      </c>
      <c r="D82" s="100">
        <v>22000</v>
      </c>
      <c r="E82" s="101">
        <v>0.5</v>
      </c>
      <c r="F82" s="102">
        <f t="shared" si="4"/>
        <v>11000</v>
      </c>
    </row>
    <row r="83" spans="2:6">
      <c r="B83" s="58" t="s">
        <v>28</v>
      </c>
      <c r="C83" s="103" t="s">
        <v>238</v>
      </c>
      <c r="D83" s="100">
        <v>25000</v>
      </c>
      <c r="E83" s="101">
        <v>1</v>
      </c>
      <c r="F83" s="102">
        <f t="shared" si="4"/>
        <v>25000</v>
      </c>
    </row>
    <row r="84" spans="2:6">
      <c r="B84" s="58" t="s">
        <v>29</v>
      </c>
      <c r="C84" s="103" t="s">
        <v>209</v>
      </c>
      <c r="D84" s="100">
        <v>105000</v>
      </c>
      <c r="E84" s="101">
        <v>1</v>
      </c>
      <c r="F84" s="102">
        <f t="shared" si="4"/>
        <v>105000</v>
      </c>
    </row>
    <row r="85" spans="2:6" ht="15.75" thickBot="1">
      <c r="B85" s="60" t="s">
        <v>24</v>
      </c>
      <c r="C85" s="104"/>
      <c r="D85" s="105">
        <v>-173000</v>
      </c>
      <c r="E85" s="106">
        <v>1</v>
      </c>
      <c r="F85" s="107">
        <f t="shared" si="4"/>
        <v>-173000</v>
      </c>
    </row>
    <row r="86" spans="2:6" ht="15.75" thickBot="1">
      <c r="D86" s="10" t="s">
        <v>34</v>
      </c>
      <c r="E86" s="7"/>
      <c r="F86" s="19">
        <f>SUM(F79:F85)</f>
        <v>491800</v>
      </c>
    </row>
    <row r="91" spans="2:6" ht="15.75" thickBot="1"/>
    <row r="92" spans="2:6" ht="15.75">
      <c r="B92" s="8" t="s">
        <v>33</v>
      </c>
      <c r="C92" s="3"/>
      <c r="D92" s="3"/>
      <c r="E92" s="3"/>
      <c r="F92" s="4"/>
    </row>
    <row r="93" spans="2:6" ht="15.75">
      <c r="B93" s="9"/>
      <c r="C93" s="2" t="s">
        <v>249</v>
      </c>
      <c r="F93" s="5"/>
    </row>
    <row r="94" spans="2:6" ht="15.75" thickBot="1">
      <c r="B94" s="10"/>
      <c r="C94" s="6"/>
      <c r="D94" s="6"/>
      <c r="E94" s="6"/>
      <c r="F94" s="7"/>
    </row>
    <row r="95" spans="2:6" ht="15.75" thickBot="1">
      <c r="B95" s="12" t="s">
        <v>19</v>
      </c>
      <c r="C95" s="12" t="s">
        <v>25</v>
      </c>
      <c r="D95" s="12" t="s">
        <v>20</v>
      </c>
      <c r="E95" s="12" t="s">
        <v>18</v>
      </c>
      <c r="F95" s="11" t="s">
        <v>21</v>
      </c>
    </row>
    <row r="96" spans="2:6">
      <c r="B96" s="57" t="s">
        <v>26</v>
      </c>
      <c r="C96" s="95">
        <v>41080</v>
      </c>
      <c r="D96" s="96">
        <v>581300</v>
      </c>
      <c r="E96" s="97">
        <v>0.5</v>
      </c>
      <c r="F96" s="98">
        <f t="shared" ref="F96:F105" si="5">D96*E96</f>
        <v>290650</v>
      </c>
    </row>
    <row r="97" spans="2:6">
      <c r="B97" s="58" t="s">
        <v>27</v>
      </c>
      <c r="C97" s="99">
        <v>41110</v>
      </c>
      <c r="D97" s="100">
        <v>210100</v>
      </c>
      <c r="E97" s="101">
        <v>0.5</v>
      </c>
      <c r="F97" s="102">
        <f t="shared" si="5"/>
        <v>105050</v>
      </c>
    </row>
    <row r="98" spans="2:6">
      <c r="B98" s="58" t="s">
        <v>22</v>
      </c>
      <c r="C98" s="99">
        <v>41121</v>
      </c>
      <c r="D98" s="100">
        <v>1275000</v>
      </c>
      <c r="E98" s="101">
        <v>0.5</v>
      </c>
      <c r="F98" s="102">
        <f t="shared" si="5"/>
        <v>637500</v>
      </c>
    </row>
    <row r="99" spans="2:6">
      <c r="B99" s="58" t="s">
        <v>23</v>
      </c>
      <c r="C99" s="99">
        <v>41139</v>
      </c>
      <c r="D99" s="100">
        <v>28000</v>
      </c>
      <c r="E99" s="101">
        <v>0.5</v>
      </c>
      <c r="F99" s="102">
        <f t="shared" si="5"/>
        <v>14000</v>
      </c>
    </row>
    <row r="100" spans="2:6">
      <c r="B100" s="58" t="s">
        <v>28</v>
      </c>
      <c r="C100" s="103" t="s">
        <v>253</v>
      </c>
      <c r="D100" s="100">
        <v>24800</v>
      </c>
      <c r="E100" s="101">
        <v>1</v>
      </c>
      <c r="F100" s="102">
        <f t="shared" si="5"/>
        <v>24800</v>
      </c>
    </row>
    <row r="101" spans="2:6">
      <c r="B101" s="58" t="s">
        <v>29</v>
      </c>
      <c r="C101" s="103" t="s">
        <v>209</v>
      </c>
      <c r="D101" s="100">
        <v>98800</v>
      </c>
      <c r="E101" s="101">
        <v>1</v>
      </c>
      <c r="F101" s="102">
        <f t="shared" si="5"/>
        <v>98800</v>
      </c>
    </row>
    <row r="102" spans="2:6">
      <c r="B102" s="109" t="s">
        <v>254</v>
      </c>
      <c r="C102" s="110"/>
      <c r="D102" s="111">
        <v>-120000</v>
      </c>
      <c r="E102" s="112">
        <v>0.5</v>
      </c>
      <c r="F102" s="113">
        <f t="shared" si="5"/>
        <v>-60000</v>
      </c>
    </row>
    <row r="103" spans="2:6">
      <c r="B103" s="109" t="s">
        <v>255</v>
      </c>
      <c r="C103" s="110"/>
      <c r="D103" s="111">
        <v>-100000</v>
      </c>
      <c r="E103" s="112">
        <v>0.5</v>
      </c>
      <c r="F103" s="113">
        <f t="shared" si="5"/>
        <v>-50000</v>
      </c>
    </row>
    <row r="104" spans="2:6">
      <c r="B104" s="109" t="s">
        <v>256</v>
      </c>
      <c r="C104" s="110"/>
      <c r="D104" s="111">
        <v>-50000</v>
      </c>
      <c r="E104" s="112">
        <v>0.5</v>
      </c>
      <c r="F104" s="113">
        <f t="shared" si="5"/>
        <v>-25000</v>
      </c>
    </row>
    <row r="105" spans="2:6" ht="15.75" thickBot="1">
      <c r="B105" s="60" t="s">
        <v>24</v>
      </c>
      <c r="C105" s="104"/>
      <c r="D105" s="105">
        <v>-173000</v>
      </c>
      <c r="E105" s="106">
        <v>1</v>
      </c>
      <c r="F105" s="107">
        <f t="shared" si="5"/>
        <v>-173000</v>
      </c>
    </row>
    <row r="106" spans="2:6" ht="15.75" thickBot="1">
      <c r="D106" s="10" t="s">
        <v>34</v>
      </c>
      <c r="E106" s="7"/>
      <c r="F106" s="19">
        <f>SUM(F96:F105)</f>
        <v>862800</v>
      </c>
    </row>
    <row r="108" spans="2:6" ht="15.75" thickBot="1"/>
    <row r="109" spans="2:6" ht="15.75">
      <c r="B109" s="8" t="s">
        <v>33</v>
      </c>
      <c r="C109" s="3"/>
      <c r="D109" s="3"/>
      <c r="E109" s="3"/>
      <c r="F109" s="4"/>
    </row>
    <row r="110" spans="2:6" ht="15.75">
      <c r="B110" s="9"/>
      <c r="C110" s="2" t="s">
        <v>272</v>
      </c>
      <c r="F110" s="5"/>
    </row>
    <row r="111" spans="2:6" ht="15.75" thickBot="1">
      <c r="B111" s="10"/>
      <c r="C111" s="6"/>
      <c r="D111" s="6"/>
      <c r="E111" s="6"/>
      <c r="F111" s="7"/>
    </row>
    <row r="112" spans="2:6" ht="15.75" thickBot="1">
      <c r="B112" s="12" t="s">
        <v>19</v>
      </c>
      <c r="C112" s="12" t="s">
        <v>25</v>
      </c>
      <c r="D112" s="12" t="s">
        <v>20</v>
      </c>
      <c r="E112" s="12" t="s">
        <v>18</v>
      </c>
      <c r="F112" s="11" t="s">
        <v>21</v>
      </c>
    </row>
    <row r="113" spans="2:6">
      <c r="B113" s="57" t="s">
        <v>280</v>
      </c>
      <c r="C113" s="95">
        <v>41177</v>
      </c>
      <c r="D113" s="96">
        <v>88000</v>
      </c>
      <c r="E113" s="97">
        <v>0.5</v>
      </c>
      <c r="F113" s="98">
        <f t="shared" ref="F113:F119" si="6">D113*E113</f>
        <v>44000</v>
      </c>
    </row>
    <row r="114" spans="2:6">
      <c r="B114" s="58" t="s">
        <v>27</v>
      </c>
      <c r="C114" s="99">
        <v>41172</v>
      </c>
      <c r="D114" s="100">
        <v>144250</v>
      </c>
      <c r="E114" s="101">
        <v>0.5</v>
      </c>
      <c r="F114" s="102">
        <f t="shared" si="6"/>
        <v>72125</v>
      </c>
    </row>
    <row r="115" spans="2:6">
      <c r="B115" s="58" t="s">
        <v>22</v>
      </c>
      <c r="C115" s="99">
        <v>41182</v>
      </c>
      <c r="D115" s="100">
        <v>1110000</v>
      </c>
      <c r="E115" s="101">
        <v>0.5</v>
      </c>
      <c r="F115" s="102">
        <f t="shared" si="6"/>
        <v>555000</v>
      </c>
    </row>
    <row r="116" spans="2:6">
      <c r="B116" s="58" t="s">
        <v>23</v>
      </c>
      <c r="C116" s="99"/>
      <c r="D116" s="100">
        <v>0</v>
      </c>
      <c r="E116" s="101">
        <v>0.5</v>
      </c>
      <c r="F116" s="102">
        <f t="shared" si="6"/>
        <v>0</v>
      </c>
    </row>
    <row r="117" spans="2:6">
      <c r="B117" s="58" t="s">
        <v>28</v>
      </c>
      <c r="C117" s="103" t="s">
        <v>279</v>
      </c>
      <c r="D117" s="100">
        <v>27900</v>
      </c>
      <c r="E117" s="101">
        <v>1</v>
      </c>
      <c r="F117" s="102">
        <f t="shared" si="6"/>
        <v>27900</v>
      </c>
    </row>
    <row r="118" spans="2:6">
      <c r="B118" s="58" t="s">
        <v>29</v>
      </c>
      <c r="C118" s="103" t="s">
        <v>283</v>
      </c>
      <c r="D118" s="100">
        <v>104850</v>
      </c>
      <c r="E118" s="101">
        <v>1</v>
      </c>
      <c r="F118" s="102">
        <f t="shared" si="6"/>
        <v>104850</v>
      </c>
    </row>
    <row r="119" spans="2:6" ht="15.75" thickBot="1">
      <c r="B119" s="60" t="s">
        <v>24</v>
      </c>
      <c r="C119" s="104"/>
      <c r="D119" s="105">
        <v>-173000</v>
      </c>
      <c r="E119" s="106">
        <v>1</v>
      </c>
      <c r="F119" s="107">
        <f t="shared" si="6"/>
        <v>-173000</v>
      </c>
    </row>
    <row r="120" spans="2:6" ht="15.75" thickBot="1">
      <c r="D120" s="10" t="s">
        <v>34</v>
      </c>
      <c r="E120" s="7"/>
      <c r="F120" s="19">
        <f>SUM(F113:F119)</f>
        <v>630875</v>
      </c>
    </row>
    <row r="122" spans="2:6">
      <c r="B122" s="529" t="s">
        <v>281</v>
      </c>
      <c r="C122" s="527"/>
      <c r="D122" s="527"/>
      <c r="E122" s="527"/>
      <c r="F122" s="527"/>
    </row>
    <row r="123" spans="2:6">
      <c r="B123" s="529" t="s">
        <v>282</v>
      </c>
      <c r="C123" s="527"/>
      <c r="D123" s="527"/>
      <c r="E123" s="527"/>
      <c r="F123" s="527"/>
    </row>
    <row r="126" spans="2:6" ht="15.75" thickBot="1"/>
    <row r="127" spans="2:6" ht="15.75">
      <c r="B127" s="8" t="s">
        <v>33</v>
      </c>
      <c r="C127" s="3"/>
      <c r="D127" s="3"/>
      <c r="E127" s="3"/>
      <c r="F127" s="4"/>
    </row>
    <row r="128" spans="2:6" ht="15.75">
      <c r="B128" s="9"/>
      <c r="C128" s="2" t="s">
        <v>292</v>
      </c>
      <c r="F128" s="5"/>
    </row>
    <row r="129" spans="2:6" ht="15.75" thickBot="1">
      <c r="B129" s="10"/>
      <c r="C129" s="6"/>
      <c r="D129" s="6"/>
      <c r="E129" s="6"/>
      <c r="F129" s="7"/>
    </row>
    <row r="130" spans="2:6" ht="15.75" thickBot="1">
      <c r="B130" s="12" t="s">
        <v>19</v>
      </c>
      <c r="C130" s="12" t="s">
        <v>25</v>
      </c>
      <c r="D130" s="12" t="s">
        <v>20</v>
      </c>
      <c r="E130" s="12" t="s">
        <v>18</v>
      </c>
      <c r="F130" s="11" t="s">
        <v>21</v>
      </c>
    </row>
    <row r="131" spans="2:6">
      <c r="B131" s="57" t="s">
        <v>26</v>
      </c>
      <c r="C131" s="95">
        <v>41188</v>
      </c>
      <c r="D131" s="96">
        <v>1389200</v>
      </c>
      <c r="E131" s="97">
        <v>0.5</v>
      </c>
      <c r="F131" s="98">
        <f t="shared" ref="F131:F138" si="7">D131*E131</f>
        <v>694600</v>
      </c>
    </row>
    <row r="132" spans="2:6">
      <c r="B132" s="58" t="s">
        <v>27</v>
      </c>
      <c r="C132" s="99">
        <v>41202</v>
      </c>
      <c r="D132" s="100">
        <v>192200</v>
      </c>
      <c r="E132" s="101">
        <v>1</v>
      </c>
      <c r="F132" s="102">
        <f t="shared" si="7"/>
        <v>192200</v>
      </c>
    </row>
    <row r="133" spans="2:6">
      <c r="B133" s="58" t="s">
        <v>22</v>
      </c>
      <c r="C133" s="99">
        <v>41213</v>
      </c>
      <c r="D133" s="100">
        <v>1170000</v>
      </c>
      <c r="E133" s="101">
        <v>0.5</v>
      </c>
      <c r="F133" s="102">
        <f t="shared" si="7"/>
        <v>585000</v>
      </c>
    </row>
    <row r="134" spans="2:6">
      <c r="B134" s="58" t="s">
        <v>23</v>
      </c>
      <c r="C134" s="99">
        <v>41212</v>
      </c>
      <c r="D134" s="100">
        <v>30000</v>
      </c>
      <c r="E134" s="101">
        <v>0.5</v>
      </c>
      <c r="F134" s="102">
        <f t="shared" si="7"/>
        <v>15000</v>
      </c>
    </row>
    <row r="135" spans="2:6">
      <c r="B135" s="58" t="s">
        <v>28</v>
      </c>
      <c r="C135" s="103" t="s">
        <v>295</v>
      </c>
      <c r="D135" s="100">
        <v>24900</v>
      </c>
      <c r="E135" s="101">
        <v>1</v>
      </c>
      <c r="F135" s="102">
        <f t="shared" si="7"/>
        <v>24900</v>
      </c>
    </row>
    <row r="136" spans="2:6">
      <c r="B136" s="58" t="s">
        <v>29</v>
      </c>
      <c r="C136" s="103" t="s">
        <v>296</v>
      </c>
      <c r="D136" s="100">
        <v>105000</v>
      </c>
      <c r="E136" s="101">
        <v>1</v>
      </c>
      <c r="F136" s="102">
        <f t="shared" si="7"/>
        <v>105000</v>
      </c>
    </row>
    <row r="137" spans="2:6">
      <c r="B137" s="109" t="s">
        <v>300</v>
      </c>
      <c r="C137" s="110"/>
      <c r="D137" s="111">
        <v>-100000</v>
      </c>
      <c r="E137" s="112">
        <v>1</v>
      </c>
      <c r="F137" s="113">
        <f t="shared" si="7"/>
        <v>-100000</v>
      </c>
    </row>
    <row r="138" spans="2:6" ht="15.75" thickBot="1">
      <c r="B138" s="60" t="s">
        <v>24</v>
      </c>
      <c r="C138" s="104"/>
      <c r="D138" s="105">
        <v>-173000</v>
      </c>
      <c r="E138" s="106">
        <v>1</v>
      </c>
      <c r="F138" s="107">
        <f t="shared" si="7"/>
        <v>-173000</v>
      </c>
    </row>
    <row r="139" spans="2:6" ht="15.75" thickBot="1">
      <c r="D139" s="10" t="s">
        <v>34</v>
      </c>
      <c r="E139" s="7"/>
      <c r="F139" s="19">
        <f>SUM(F131:F138)</f>
        <v>1343700</v>
      </c>
    </row>
    <row r="141" spans="2:6">
      <c r="B141" s="529" t="s">
        <v>298</v>
      </c>
      <c r="C141" s="527"/>
      <c r="D141" s="527"/>
      <c r="E141" s="527"/>
      <c r="F141" s="527"/>
    </row>
    <row r="142" spans="2:6">
      <c r="B142" s="529" t="s">
        <v>299</v>
      </c>
      <c r="C142" s="527"/>
      <c r="D142" s="527"/>
      <c r="E142" s="527"/>
      <c r="F142" s="527"/>
    </row>
    <row r="146" spans="2:6" ht="15.75" thickBot="1"/>
    <row r="147" spans="2:6" ht="15.75">
      <c r="B147" s="8" t="s">
        <v>33</v>
      </c>
      <c r="C147" s="3"/>
      <c r="D147" s="3"/>
      <c r="E147" s="3"/>
      <c r="F147" s="4"/>
    </row>
    <row r="148" spans="2:6" ht="15.75">
      <c r="B148" s="9"/>
      <c r="C148" s="2" t="s">
        <v>308</v>
      </c>
      <c r="F148" s="5"/>
    </row>
    <row r="149" spans="2:6" ht="15.75" thickBot="1">
      <c r="B149" s="10"/>
      <c r="C149" s="6"/>
      <c r="D149" s="6"/>
      <c r="E149" s="6"/>
      <c r="F149" s="7"/>
    </row>
    <row r="150" spans="2:6" ht="15.75" thickBot="1">
      <c r="B150" s="12" t="s">
        <v>19</v>
      </c>
      <c r="C150" s="12" t="s">
        <v>25</v>
      </c>
      <c r="D150" s="12" t="s">
        <v>20</v>
      </c>
      <c r="E150" s="12" t="s">
        <v>18</v>
      </c>
      <c r="F150" s="11" t="s">
        <v>21</v>
      </c>
    </row>
    <row r="151" spans="2:6">
      <c r="B151" s="57" t="s">
        <v>26</v>
      </c>
      <c r="C151" s="95">
        <v>41216</v>
      </c>
      <c r="D151" s="96">
        <v>1038000</v>
      </c>
      <c r="E151" s="97">
        <v>0.5</v>
      </c>
      <c r="F151" s="98">
        <f t="shared" ref="F151:F159" si="8">D151*E151</f>
        <v>519000</v>
      </c>
    </row>
    <row r="152" spans="2:6">
      <c r="B152" s="58" t="s">
        <v>27</v>
      </c>
      <c r="C152" s="99">
        <v>41202</v>
      </c>
      <c r="D152" s="100">
        <v>11400</v>
      </c>
      <c r="E152" s="101">
        <v>1</v>
      </c>
      <c r="F152" s="102">
        <f t="shared" si="8"/>
        <v>11400</v>
      </c>
    </row>
    <row r="153" spans="2:6">
      <c r="B153" s="58" t="s">
        <v>22</v>
      </c>
      <c r="C153" s="99">
        <v>41213</v>
      </c>
      <c r="D153" s="100">
        <v>1050000</v>
      </c>
      <c r="E153" s="101">
        <v>0.5</v>
      </c>
      <c r="F153" s="102">
        <f t="shared" si="8"/>
        <v>525000</v>
      </c>
    </row>
    <row r="154" spans="2:6">
      <c r="B154" s="58" t="s">
        <v>23</v>
      </c>
      <c r="C154" s="99">
        <v>41235</v>
      </c>
      <c r="D154" s="100">
        <v>25000</v>
      </c>
      <c r="E154" s="101">
        <v>0.5</v>
      </c>
      <c r="F154" s="102">
        <f t="shared" si="8"/>
        <v>12500</v>
      </c>
    </row>
    <row r="155" spans="2:6">
      <c r="B155" s="58" t="s">
        <v>23</v>
      </c>
      <c r="C155" s="99">
        <v>41241</v>
      </c>
      <c r="D155" s="100">
        <v>25000</v>
      </c>
      <c r="E155" s="101">
        <v>0.5</v>
      </c>
      <c r="F155" s="102">
        <f t="shared" si="8"/>
        <v>12500</v>
      </c>
    </row>
    <row r="156" spans="2:6">
      <c r="B156" s="58" t="s">
        <v>28</v>
      </c>
      <c r="C156" s="103" t="s">
        <v>310</v>
      </c>
      <c r="D156" s="100">
        <v>25900</v>
      </c>
      <c r="E156" s="101">
        <v>1</v>
      </c>
      <c r="F156" s="102">
        <f t="shared" si="8"/>
        <v>25900</v>
      </c>
    </row>
    <row r="157" spans="2:6">
      <c r="B157" s="58" t="s">
        <v>29</v>
      </c>
      <c r="C157" s="103" t="s">
        <v>309</v>
      </c>
      <c r="D157" s="100">
        <v>109600</v>
      </c>
      <c r="E157" s="101">
        <v>1</v>
      </c>
      <c r="F157" s="102">
        <f t="shared" si="8"/>
        <v>109600</v>
      </c>
    </row>
    <row r="158" spans="2:6">
      <c r="B158" s="59" t="s">
        <v>311</v>
      </c>
      <c r="C158" s="110" t="s">
        <v>293</v>
      </c>
      <c r="D158" s="111">
        <v>-150000</v>
      </c>
      <c r="E158" s="112">
        <v>1</v>
      </c>
      <c r="F158" s="113">
        <f t="shared" si="8"/>
        <v>-150000</v>
      </c>
    </row>
    <row r="159" spans="2:6" ht="15.75" thickBot="1">
      <c r="B159" s="60" t="s">
        <v>24</v>
      </c>
      <c r="C159" s="104"/>
      <c r="D159" s="105">
        <v>-173000</v>
      </c>
      <c r="E159" s="106">
        <v>1</v>
      </c>
      <c r="F159" s="107">
        <f t="shared" si="8"/>
        <v>-173000</v>
      </c>
    </row>
    <row r="160" spans="2:6" ht="15.75" thickBot="1">
      <c r="D160" s="10" t="s">
        <v>34</v>
      </c>
      <c r="E160" s="7"/>
      <c r="F160" s="19">
        <f>SUM(F151:F159)</f>
        <v>892900</v>
      </c>
    </row>
    <row r="162" spans="2:6">
      <c r="B162" s="529"/>
      <c r="C162" s="527"/>
      <c r="D162" s="527"/>
      <c r="E162" s="527"/>
      <c r="F162" s="527"/>
    </row>
    <row r="163" spans="2:6">
      <c r="B163" s="529"/>
      <c r="C163" s="527"/>
      <c r="D163" s="527"/>
      <c r="E163" s="527"/>
      <c r="F163" s="527"/>
    </row>
    <row r="165" spans="2:6" ht="15.75" thickBot="1"/>
    <row r="166" spans="2:6" ht="15.75">
      <c r="B166" s="8" t="s">
        <v>33</v>
      </c>
      <c r="C166" s="3"/>
      <c r="D166" s="3"/>
      <c r="E166" s="3"/>
      <c r="F166" s="4"/>
    </row>
    <row r="167" spans="2:6" ht="15.75">
      <c r="B167" s="9"/>
      <c r="C167" s="2" t="s">
        <v>314</v>
      </c>
      <c r="F167" s="5"/>
    </row>
    <row r="168" spans="2:6" ht="15.75" thickBot="1">
      <c r="B168" s="10"/>
      <c r="C168" s="6"/>
      <c r="D168" s="6"/>
      <c r="E168" s="6"/>
      <c r="F168" s="7"/>
    </row>
    <row r="169" spans="2:6" ht="15.75" thickBot="1">
      <c r="B169" s="12" t="s">
        <v>19</v>
      </c>
      <c r="C169" s="12" t="s">
        <v>25</v>
      </c>
      <c r="D169" s="12" t="s">
        <v>20</v>
      </c>
      <c r="E169" s="12" t="s">
        <v>18</v>
      </c>
      <c r="F169" s="11" t="s">
        <v>21</v>
      </c>
    </row>
    <row r="170" spans="2:6">
      <c r="B170" s="57" t="s">
        <v>26</v>
      </c>
      <c r="C170" s="95">
        <v>41244</v>
      </c>
      <c r="D170" s="96">
        <v>238400</v>
      </c>
      <c r="E170" s="97">
        <v>0.5</v>
      </c>
      <c r="F170" s="98">
        <f t="shared" ref="F170:F177" si="9">D170*E170</f>
        <v>119200</v>
      </c>
    </row>
    <row r="171" spans="2:6">
      <c r="B171" s="58" t="s">
        <v>27</v>
      </c>
      <c r="C171" s="99">
        <v>41263</v>
      </c>
      <c r="D171" s="100">
        <v>-539900</v>
      </c>
      <c r="E171" s="101">
        <v>1</v>
      </c>
      <c r="F171" s="102">
        <f t="shared" si="9"/>
        <v>-539900</v>
      </c>
    </row>
    <row r="172" spans="2:6">
      <c r="B172" s="58" t="s">
        <v>22</v>
      </c>
      <c r="C172" s="99">
        <v>41213</v>
      </c>
      <c r="D172" s="100">
        <v>1010000</v>
      </c>
      <c r="E172" s="101">
        <v>0.5</v>
      </c>
      <c r="F172" s="102">
        <f t="shared" si="9"/>
        <v>505000</v>
      </c>
    </row>
    <row r="173" spans="2:6">
      <c r="B173" s="58" t="s">
        <v>23</v>
      </c>
      <c r="C173" s="99" t="s">
        <v>316</v>
      </c>
      <c r="D173" s="100">
        <v>50000</v>
      </c>
      <c r="E173" s="101">
        <v>0.5</v>
      </c>
      <c r="F173" s="102">
        <f t="shared" si="9"/>
        <v>25000</v>
      </c>
    </row>
    <row r="174" spans="2:6">
      <c r="B174" s="58" t="s">
        <v>28</v>
      </c>
      <c r="C174" s="103" t="s">
        <v>310</v>
      </c>
      <c r="D174" s="100">
        <v>25900</v>
      </c>
      <c r="E174" s="101">
        <v>1</v>
      </c>
      <c r="F174" s="102">
        <f t="shared" si="9"/>
        <v>25900</v>
      </c>
    </row>
    <row r="175" spans="2:6">
      <c r="B175" s="58" t="s">
        <v>29</v>
      </c>
      <c r="C175" s="103" t="s">
        <v>309</v>
      </c>
      <c r="D175" s="100">
        <v>118600</v>
      </c>
      <c r="E175" s="101">
        <v>1</v>
      </c>
      <c r="F175" s="102">
        <f t="shared" si="9"/>
        <v>118600</v>
      </c>
    </row>
    <row r="176" spans="2:6">
      <c r="B176" s="109" t="s">
        <v>315</v>
      </c>
      <c r="C176" s="110" t="s">
        <v>316</v>
      </c>
      <c r="D176" s="111">
        <v>-736000</v>
      </c>
      <c r="E176" s="112">
        <v>1</v>
      </c>
      <c r="F176" s="113">
        <f t="shared" si="9"/>
        <v>-736000</v>
      </c>
    </row>
    <row r="177" spans="2:6" ht="15.75" thickBot="1">
      <c r="B177" s="60" t="s">
        <v>24</v>
      </c>
      <c r="C177" s="104"/>
      <c r="D177" s="105">
        <v>-173000</v>
      </c>
      <c r="E177" s="106">
        <v>1</v>
      </c>
      <c r="F177" s="107">
        <f t="shared" si="9"/>
        <v>-173000</v>
      </c>
    </row>
    <row r="178" spans="2:6" ht="15.75" thickBot="1">
      <c r="D178" s="10" t="s">
        <v>34</v>
      </c>
      <c r="E178" s="7"/>
      <c r="F178" s="19">
        <f>SUM(F170:F177)</f>
        <v>-655200</v>
      </c>
    </row>
    <row r="182" spans="2:6" ht="15.75" thickBot="1"/>
    <row r="183" spans="2:6" ht="15.75">
      <c r="B183" s="523" t="s">
        <v>322</v>
      </c>
      <c r="C183" s="524"/>
      <c r="D183" s="524"/>
      <c r="E183" s="524"/>
      <c r="F183" s="525"/>
    </row>
    <row r="184" spans="2:6" ht="15.75">
      <c r="B184" s="526" t="s">
        <v>318</v>
      </c>
      <c r="C184" s="527"/>
      <c r="D184" s="527"/>
      <c r="E184" s="527"/>
      <c r="F184" s="528"/>
    </row>
    <row r="185" spans="2:6" ht="15.75" thickBot="1">
      <c r="B185" s="10"/>
      <c r="C185" s="6"/>
      <c r="D185" s="6"/>
      <c r="E185" s="6"/>
      <c r="F185" s="7"/>
    </row>
    <row r="186" spans="2:6" ht="15.75" thickBot="1">
      <c r="B186" s="12" t="s">
        <v>19</v>
      </c>
      <c r="C186" s="12" t="s">
        <v>25</v>
      </c>
      <c r="D186" s="12" t="s">
        <v>20</v>
      </c>
      <c r="E186" s="12" t="s">
        <v>18</v>
      </c>
      <c r="F186" s="11" t="s">
        <v>21</v>
      </c>
    </row>
    <row r="187" spans="2:6">
      <c r="B187" s="57" t="s">
        <v>26</v>
      </c>
      <c r="C187" s="95">
        <v>41279</v>
      </c>
      <c r="D187" s="96">
        <v>630500</v>
      </c>
      <c r="E187" s="97">
        <v>0.5</v>
      </c>
      <c r="F187" s="98">
        <f t="shared" ref="F187:F196" si="10">D187*E187</f>
        <v>315250</v>
      </c>
    </row>
    <row r="188" spans="2:6">
      <c r="B188" s="58" t="s">
        <v>27</v>
      </c>
      <c r="C188" s="99">
        <v>41294</v>
      </c>
      <c r="D188" s="100">
        <v>146500</v>
      </c>
      <c r="E188" s="101">
        <v>0.5</v>
      </c>
      <c r="F188" s="102">
        <f t="shared" si="10"/>
        <v>73250</v>
      </c>
    </row>
    <row r="189" spans="2:6">
      <c r="B189" s="58" t="s">
        <v>22</v>
      </c>
      <c r="C189" s="99">
        <v>41305</v>
      </c>
      <c r="D189" s="100">
        <v>800000</v>
      </c>
      <c r="E189" s="101">
        <v>0.5</v>
      </c>
      <c r="F189" s="102">
        <f t="shared" si="10"/>
        <v>400000</v>
      </c>
    </row>
    <row r="190" spans="2:6">
      <c r="B190" s="58" t="s">
        <v>23</v>
      </c>
      <c r="C190" s="99" t="s">
        <v>319</v>
      </c>
      <c r="D190" s="100">
        <v>15000</v>
      </c>
      <c r="E190" s="101">
        <v>0.5</v>
      </c>
      <c r="F190" s="102">
        <f t="shared" si="10"/>
        <v>7500</v>
      </c>
    </row>
    <row r="191" spans="2:6">
      <c r="B191" s="58" t="s">
        <v>28</v>
      </c>
      <c r="C191" s="103" t="s">
        <v>323</v>
      </c>
      <c r="D191" s="100">
        <v>25900</v>
      </c>
      <c r="E191" s="101">
        <v>1</v>
      </c>
      <c r="F191" s="102">
        <f t="shared" si="10"/>
        <v>25900</v>
      </c>
    </row>
    <row r="192" spans="2:6">
      <c r="B192" s="58" t="s">
        <v>29</v>
      </c>
      <c r="C192" s="103" t="s">
        <v>324</v>
      </c>
      <c r="D192" s="100">
        <v>118400</v>
      </c>
      <c r="E192" s="101">
        <v>1</v>
      </c>
      <c r="F192" s="102">
        <f t="shared" si="10"/>
        <v>118400</v>
      </c>
    </row>
    <row r="193" spans="2:6">
      <c r="B193" s="109" t="s">
        <v>315</v>
      </c>
      <c r="C193" s="99" t="s">
        <v>319</v>
      </c>
      <c r="D193" s="111">
        <v>-127000</v>
      </c>
      <c r="E193" s="101">
        <v>1</v>
      </c>
      <c r="F193" s="113">
        <f>D193*E193</f>
        <v>-127000</v>
      </c>
    </row>
    <row r="194" spans="2:6">
      <c r="B194" s="109" t="s">
        <v>320</v>
      </c>
      <c r="C194" s="110"/>
      <c r="D194" s="111">
        <v>-100000</v>
      </c>
      <c r="E194" s="101">
        <v>1</v>
      </c>
      <c r="F194" s="113">
        <f>D194*E194</f>
        <v>-100000</v>
      </c>
    </row>
    <row r="195" spans="2:6">
      <c r="B195" s="109" t="s">
        <v>321</v>
      </c>
      <c r="C195" s="110">
        <v>2013</v>
      </c>
      <c r="D195" s="111">
        <v>500500</v>
      </c>
      <c r="E195" s="101">
        <v>0.5</v>
      </c>
      <c r="F195" s="113">
        <f>D195*E195</f>
        <v>250250</v>
      </c>
    </row>
    <row r="196" spans="2:6" ht="15.75" thickBot="1">
      <c r="B196" s="60" t="s">
        <v>24</v>
      </c>
      <c r="C196" s="104"/>
      <c r="D196" s="105">
        <v>-173000</v>
      </c>
      <c r="E196" s="106">
        <v>1</v>
      </c>
      <c r="F196" s="107">
        <f t="shared" si="10"/>
        <v>-173000</v>
      </c>
    </row>
    <row r="197" spans="2:6" ht="15.75" thickBot="1">
      <c r="D197" s="10" t="s">
        <v>34</v>
      </c>
      <c r="E197" s="7"/>
      <c r="F197" s="19">
        <f>SUM(F187:F196)</f>
        <v>790550</v>
      </c>
    </row>
    <row r="201" spans="2:6" ht="15.75" thickBot="1"/>
    <row r="202" spans="2:6" ht="15.75">
      <c r="B202" s="523" t="s">
        <v>322</v>
      </c>
      <c r="C202" s="524"/>
      <c r="D202" s="524"/>
      <c r="E202" s="524"/>
      <c r="F202" s="525"/>
    </row>
    <row r="203" spans="2:6" ht="15.75">
      <c r="B203" s="526" t="s">
        <v>333</v>
      </c>
      <c r="C203" s="527"/>
      <c r="D203" s="527"/>
      <c r="E203" s="527"/>
      <c r="F203" s="528"/>
    </row>
    <row r="204" spans="2:6" ht="15.75" thickBot="1">
      <c r="B204" s="10"/>
      <c r="C204" s="6"/>
      <c r="D204" s="6"/>
      <c r="E204" s="6"/>
      <c r="F204" s="7"/>
    </row>
    <row r="205" spans="2:6" ht="15.75" thickBot="1">
      <c r="B205" s="12" t="s">
        <v>19</v>
      </c>
      <c r="C205" s="12" t="s">
        <v>25</v>
      </c>
      <c r="D205" s="12" t="s">
        <v>20</v>
      </c>
      <c r="E205" s="12" t="s">
        <v>18</v>
      </c>
      <c r="F205" s="11" t="s">
        <v>21</v>
      </c>
    </row>
    <row r="206" spans="2:6">
      <c r="B206" s="57" t="s">
        <v>26</v>
      </c>
      <c r="C206" s="95">
        <v>41307</v>
      </c>
      <c r="D206" s="96">
        <v>970000</v>
      </c>
      <c r="E206" s="97">
        <v>0.5</v>
      </c>
      <c r="F206" s="98">
        <f t="shared" ref="F206:F212" si="11">D206*E206</f>
        <v>485000</v>
      </c>
    </row>
    <row r="207" spans="2:6">
      <c r="B207" s="58" t="s">
        <v>27</v>
      </c>
      <c r="C207" s="99">
        <v>41325</v>
      </c>
      <c r="D207" s="100">
        <v>136000</v>
      </c>
      <c r="E207" s="101">
        <v>0.5</v>
      </c>
      <c r="F207" s="102">
        <f t="shared" si="11"/>
        <v>68000</v>
      </c>
    </row>
    <row r="208" spans="2:6">
      <c r="B208" s="58" t="s">
        <v>22</v>
      </c>
      <c r="C208" s="99">
        <v>41333</v>
      </c>
      <c r="D208" s="100">
        <v>1020000</v>
      </c>
      <c r="E208" s="101">
        <v>0.5</v>
      </c>
      <c r="F208" s="102">
        <f t="shared" si="11"/>
        <v>510000</v>
      </c>
    </row>
    <row r="209" spans="2:9">
      <c r="B209" s="58" t="s">
        <v>23</v>
      </c>
      <c r="C209" s="99" t="s">
        <v>329</v>
      </c>
      <c r="D209" s="100">
        <v>-190000</v>
      </c>
      <c r="E209" s="101">
        <v>0.5</v>
      </c>
      <c r="F209" s="102">
        <f t="shared" si="11"/>
        <v>-95000</v>
      </c>
    </row>
    <row r="210" spans="2:9">
      <c r="B210" s="58" t="s">
        <v>336</v>
      </c>
      <c r="C210" s="99" t="s">
        <v>329</v>
      </c>
      <c r="D210" s="100">
        <v>-90000</v>
      </c>
      <c r="E210" s="101">
        <v>0.5</v>
      </c>
      <c r="F210" s="102">
        <f t="shared" si="11"/>
        <v>-45000</v>
      </c>
    </row>
    <row r="211" spans="2:9">
      <c r="B211" s="58" t="s">
        <v>28</v>
      </c>
      <c r="C211" s="103" t="s">
        <v>335</v>
      </c>
      <c r="D211" s="100">
        <v>25900</v>
      </c>
      <c r="E211" s="101">
        <v>1</v>
      </c>
      <c r="F211" s="102">
        <f t="shared" si="11"/>
        <v>25900</v>
      </c>
    </row>
    <row r="212" spans="2:9">
      <c r="B212" s="58" t="s">
        <v>29</v>
      </c>
      <c r="C212" s="103" t="s">
        <v>334</v>
      </c>
      <c r="D212" s="100">
        <v>118500</v>
      </c>
      <c r="E212" s="101">
        <v>1</v>
      </c>
      <c r="F212" s="102">
        <f t="shared" si="11"/>
        <v>118500</v>
      </c>
    </row>
    <row r="213" spans="2:9" ht="15.75" thickBot="1">
      <c r="B213" s="60" t="s">
        <v>24</v>
      </c>
      <c r="C213" s="104"/>
      <c r="D213" s="105">
        <v>-180000</v>
      </c>
      <c r="E213" s="106">
        <v>1</v>
      </c>
      <c r="F213" s="107">
        <f t="shared" ref="F213" si="12">D213*E213</f>
        <v>-180000</v>
      </c>
    </row>
    <row r="214" spans="2:9" ht="15.75" thickBot="1">
      <c r="D214" s="10" t="s">
        <v>34</v>
      </c>
      <c r="E214" s="7"/>
      <c r="F214" s="19">
        <f>SUM(F206:F213)</f>
        <v>887400</v>
      </c>
    </row>
    <row r="218" spans="2:9" ht="15.75" thickBot="1"/>
    <row r="219" spans="2:9" ht="15.75">
      <c r="B219" s="523" t="s">
        <v>322</v>
      </c>
      <c r="C219" s="524"/>
      <c r="D219" s="524"/>
      <c r="E219" s="524"/>
      <c r="F219" s="525"/>
    </row>
    <row r="220" spans="2:9" ht="15.75">
      <c r="B220" s="526" t="s">
        <v>338</v>
      </c>
      <c r="C220" s="527"/>
      <c r="D220" s="527"/>
      <c r="E220" s="527"/>
      <c r="F220" s="528"/>
    </row>
    <row r="221" spans="2:9" ht="15.75" thickBot="1">
      <c r="B221" s="10"/>
      <c r="C221" s="6"/>
      <c r="D221" s="6"/>
      <c r="E221" s="6"/>
      <c r="F221" s="7"/>
    </row>
    <row r="222" spans="2:9" ht="15.75" thickBot="1">
      <c r="B222" s="12" t="s">
        <v>19</v>
      </c>
      <c r="C222" s="12" t="s">
        <v>25</v>
      </c>
      <c r="D222" s="12" t="s">
        <v>20</v>
      </c>
      <c r="E222" s="12" t="s">
        <v>18</v>
      </c>
      <c r="F222" s="11" t="s">
        <v>21</v>
      </c>
    </row>
    <row r="223" spans="2:9">
      <c r="B223" s="57" t="s">
        <v>26</v>
      </c>
      <c r="C223" s="95">
        <v>41342</v>
      </c>
      <c r="D223" s="96">
        <v>0</v>
      </c>
      <c r="E223" s="97">
        <v>0.5</v>
      </c>
      <c r="F223" s="98">
        <f t="shared" ref="F223:F230" si="13">D223*E223</f>
        <v>0</v>
      </c>
      <c r="G223" s="42" t="s">
        <v>346</v>
      </c>
      <c r="H223" s="42"/>
      <c r="I223" s="42"/>
    </row>
    <row r="224" spans="2:9">
      <c r="B224" s="58" t="s">
        <v>27</v>
      </c>
      <c r="C224" s="99">
        <v>41353</v>
      </c>
      <c r="D224" s="100">
        <v>0</v>
      </c>
      <c r="E224" s="101">
        <v>0.5</v>
      </c>
      <c r="F224" s="102">
        <f t="shared" si="13"/>
        <v>0</v>
      </c>
      <c r="G224" s="42" t="s">
        <v>345</v>
      </c>
      <c r="H224" s="42"/>
      <c r="I224" s="42"/>
    </row>
    <row r="225" spans="2:9">
      <c r="B225" s="58" t="s">
        <v>22</v>
      </c>
      <c r="C225" s="99">
        <v>41364</v>
      </c>
      <c r="D225" s="100">
        <v>950000</v>
      </c>
      <c r="E225" s="101">
        <v>0.5</v>
      </c>
      <c r="F225" s="102">
        <f t="shared" si="13"/>
        <v>475000</v>
      </c>
      <c r="G225" s="42"/>
      <c r="H225" s="42"/>
      <c r="I225" s="42"/>
    </row>
    <row r="226" spans="2:9">
      <c r="B226" s="58" t="s">
        <v>23</v>
      </c>
      <c r="C226" s="99" t="s">
        <v>140</v>
      </c>
      <c r="D226" s="100">
        <v>0</v>
      </c>
      <c r="E226" s="101">
        <v>0.5</v>
      </c>
      <c r="F226" s="102">
        <f t="shared" si="13"/>
        <v>0</v>
      </c>
      <c r="G226" s="42"/>
      <c r="H226" s="42"/>
      <c r="I226" s="42"/>
    </row>
    <row r="227" spans="2:9">
      <c r="B227" s="58" t="s">
        <v>28</v>
      </c>
      <c r="C227" s="103" t="s">
        <v>30</v>
      </c>
      <c r="D227" s="100">
        <v>25900</v>
      </c>
      <c r="E227" s="101">
        <v>1</v>
      </c>
      <c r="F227" s="102">
        <f t="shared" si="13"/>
        <v>25900</v>
      </c>
      <c r="G227" s="42"/>
      <c r="H227" s="42"/>
      <c r="I227" s="42"/>
    </row>
    <row r="228" spans="2:9">
      <c r="B228" s="58" t="s">
        <v>29</v>
      </c>
      <c r="C228" s="103" t="s">
        <v>31</v>
      </c>
      <c r="D228" s="100">
        <v>0</v>
      </c>
      <c r="E228" s="101">
        <v>1</v>
      </c>
      <c r="F228" s="102">
        <f t="shared" si="13"/>
        <v>0</v>
      </c>
      <c r="G228" s="42" t="s">
        <v>345</v>
      </c>
      <c r="H228" s="42"/>
      <c r="I228" s="42"/>
    </row>
    <row r="229" spans="2:9">
      <c r="B229" s="109" t="s">
        <v>347</v>
      </c>
      <c r="C229" s="110">
        <v>2013</v>
      </c>
      <c r="D229" s="111">
        <v>5045000</v>
      </c>
      <c r="E229" s="112">
        <v>0.5</v>
      </c>
      <c r="F229" s="113">
        <f t="shared" si="13"/>
        <v>2522500</v>
      </c>
      <c r="G229" s="42"/>
      <c r="H229" s="42"/>
      <c r="I229" s="42"/>
    </row>
    <row r="230" spans="2:9" ht="15.75" thickBot="1">
      <c r="B230" s="60" t="s">
        <v>24</v>
      </c>
      <c r="C230" s="104"/>
      <c r="D230" s="105">
        <v>-180000</v>
      </c>
      <c r="E230" s="106">
        <v>1</v>
      </c>
      <c r="F230" s="107">
        <f t="shared" si="13"/>
        <v>-180000</v>
      </c>
    </row>
    <row r="231" spans="2:9" ht="15.75" thickBot="1">
      <c r="D231" s="10" t="s">
        <v>34</v>
      </c>
      <c r="E231" s="7"/>
      <c r="F231" s="19">
        <f>SUM(F223:F230)</f>
        <v>2843400</v>
      </c>
    </row>
    <row r="234" spans="2:9" ht="15.75" thickBot="1"/>
    <row r="235" spans="2:9" ht="15.75">
      <c r="B235" s="523" t="s">
        <v>322</v>
      </c>
      <c r="C235" s="524"/>
      <c r="D235" s="524"/>
      <c r="E235" s="524"/>
      <c r="F235" s="525"/>
    </row>
    <row r="236" spans="2:9" ht="15.75">
      <c r="B236" s="526" t="s">
        <v>351</v>
      </c>
      <c r="C236" s="527"/>
      <c r="D236" s="527"/>
      <c r="E236" s="527"/>
      <c r="F236" s="528"/>
    </row>
    <row r="237" spans="2:9" ht="15.75" thickBot="1">
      <c r="B237" s="10"/>
      <c r="C237" s="6"/>
      <c r="D237" s="6"/>
      <c r="E237" s="6"/>
      <c r="F237" s="7"/>
    </row>
    <row r="238" spans="2:9" ht="15.75" thickBot="1">
      <c r="B238" s="12" t="s">
        <v>19</v>
      </c>
      <c r="C238" s="12" t="s">
        <v>25</v>
      </c>
      <c r="D238" s="12" t="s">
        <v>20</v>
      </c>
      <c r="E238" s="12" t="s">
        <v>18</v>
      </c>
      <c r="F238" s="11" t="s">
        <v>21</v>
      </c>
    </row>
    <row r="239" spans="2:9">
      <c r="B239" s="58" t="s">
        <v>27</v>
      </c>
      <c r="C239" s="99">
        <v>41384</v>
      </c>
      <c r="D239" s="100">
        <v>11500</v>
      </c>
      <c r="E239" s="101">
        <v>0.5</v>
      </c>
      <c r="F239" s="102">
        <f t="shared" ref="F239:F245" si="14">D239*E239</f>
        <v>5750</v>
      </c>
      <c r="G239" s="42"/>
      <c r="H239" s="42"/>
      <c r="I239" s="42"/>
    </row>
    <row r="240" spans="2:9">
      <c r="B240" s="58" t="s">
        <v>22</v>
      </c>
      <c r="C240" s="99">
        <v>41394</v>
      </c>
      <c r="D240" s="100">
        <v>1190000</v>
      </c>
      <c r="E240" s="101">
        <v>0.5</v>
      </c>
      <c r="F240" s="102">
        <f t="shared" si="14"/>
        <v>595000</v>
      </c>
      <c r="G240" s="42"/>
      <c r="H240" s="42"/>
      <c r="I240" s="42"/>
    </row>
    <row r="241" spans="2:9">
      <c r="B241" s="58" t="s">
        <v>23</v>
      </c>
      <c r="C241" s="99" t="s">
        <v>145</v>
      </c>
      <c r="D241" s="100">
        <v>0</v>
      </c>
      <c r="E241" s="101">
        <v>0.5</v>
      </c>
      <c r="F241" s="102">
        <f t="shared" si="14"/>
        <v>0</v>
      </c>
      <c r="G241" s="42"/>
      <c r="H241" s="42"/>
      <c r="I241" s="42"/>
    </row>
    <row r="242" spans="2:9">
      <c r="B242" s="58" t="s">
        <v>28</v>
      </c>
      <c r="C242" s="103" t="s">
        <v>150</v>
      </c>
      <c r="D242" s="100">
        <v>25900</v>
      </c>
      <c r="E242" s="101">
        <v>1</v>
      </c>
      <c r="F242" s="102">
        <f t="shared" si="14"/>
        <v>25900</v>
      </c>
      <c r="G242" s="42"/>
      <c r="H242" s="42"/>
      <c r="I242" s="42"/>
    </row>
    <row r="243" spans="2:9">
      <c r="B243" s="58" t="s">
        <v>29</v>
      </c>
      <c r="C243" s="103" t="s">
        <v>149</v>
      </c>
      <c r="D243" s="100">
        <v>118500</v>
      </c>
      <c r="E243" s="101">
        <v>1</v>
      </c>
      <c r="F243" s="102">
        <f t="shared" si="14"/>
        <v>118500</v>
      </c>
      <c r="G243" s="42"/>
      <c r="H243" s="42"/>
      <c r="I243" s="42"/>
    </row>
    <row r="244" spans="2:9">
      <c r="B244" s="109" t="s">
        <v>352</v>
      </c>
      <c r="C244" s="110">
        <v>2013</v>
      </c>
      <c r="D244" s="111">
        <v>155000</v>
      </c>
      <c r="E244" s="112">
        <v>0.5</v>
      </c>
      <c r="F244" s="113">
        <f t="shared" si="14"/>
        <v>77500</v>
      </c>
      <c r="G244" s="42"/>
      <c r="H244" s="42"/>
      <c r="I244" s="42"/>
    </row>
    <row r="245" spans="2:9" ht="15.75" thickBot="1">
      <c r="B245" s="60" t="s">
        <v>24</v>
      </c>
      <c r="C245" s="104"/>
      <c r="D245" s="105">
        <v>-180000</v>
      </c>
      <c r="E245" s="106">
        <v>1</v>
      </c>
      <c r="F245" s="107">
        <f t="shared" si="14"/>
        <v>-180000</v>
      </c>
    </row>
    <row r="246" spans="2:9" ht="15.75" thickBot="1">
      <c r="D246" s="10" t="s">
        <v>34</v>
      </c>
      <c r="E246" s="7"/>
      <c r="F246" s="19">
        <f>SUM(F239:F245)</f>
        <v>642650</v>
      </c>
    </row>
    <row r="249" spans="2:9" ht="15.75" thickBot="1"/>
    <row r="250" spans="2:9" ht="15.75">
      <c r="B250" s="523" t="s">
        <v>322</v>
      </c>
      <c r="C250" s="524"/>
      <c r="D250" s="524"/>
      <c r="E250" s="524"/>
      <c r="F250" s="525"/>
    </row>
    <row r="251" spans="2:9" ht="15.75">
      <c r="B251" s="526" t="s">
        <v>353</v>
      </c>
      <c r="C251" s="527"/>
      <c r="D251" s="527"/>
      <c r="E251" s="527"/>
      <c r="F251" s="528"/>
    </row>
    <row r="252" spans="2:9" ht="15.75" thickBot="1">
      <c r="B252" s="10"/>
      <c r="C252" s="6"/>
      <c r="D252" s="6"/>
      <c r="E252" s="6"/>
      <c r="F252" s="7"/>
    </row>
    <row r="253" spans="2:9" ht="15.75" thickBot="1">
      <c r="B253" s="12" t="s">
        <v>19</v>
      </c>
      <c r="C253" s="12" t="s">
        <v>25</v>
      </c>
      <c r="D253" s="12" t="s">
        <v>20</v>
      </c>
      <c r="E253" s="12" t="s">
        <v>18</v>
      </c>
      <c r="F253" s="11" t="s">
        <v>21</v>
      </c>
    </row>
    <row r="254" spans="2:9">
      <c r="B254" s="58" t="s">
        <v>27</v>
      </c>
      <c r="C254" s="99">
        <v>41414</v>
      </c>
      <c r="D254" s="100">
        <v>11400</v>
      </c>
      <c r="E254" s="101">
        <v>0.5</v>
      </c>
      <c r="F254" s="102">
        <f t="shared" ref="F254:F260" si="15">D254*E254</f>
        <v>5700</v>
      </c>
    </row>
    <row r="255" spans="2:9">
      <c r="B255" s="58" t="s">
        <v>22</v>
      </c>
      <c r="C255" s="99">
        <v>41425</v>
      </c>
      <c r="D255" s="100">
        <v>1050000</v>
      </c>
      <c r="E255" s="101">
        <v>0.5</v>
      </c>
      <c r="F255" s="102">
        <f t="shared" si="15"/>
        <v>525000</v>
      </c>
    </row>
    <row r="256" spans="2:9">
      <c r="B256" s="58" t="s">
        <v>23</v>
      </c>
      <c r="C256" s="99" t="s">
        <v>198</v>
      </c>
      <c r="D256" s="100">
        <v>0</v>
      </c>
      <c r="E256" s="101">
        <v>0.5</v>
      </c>
      <c r="F256" s="102">
        <f t="shared" si="15"/>
        <v>0</v>
      </c>
    </row>
    <row r="257" spans="2:6">
      <c r="B257" s="58" t="s">
        <v>28</v>
      </c>
      <c r="C257" s="103" t="s">
        <v>210</v>
      </c>
      <c r="D257" s="100">
        <v>25900</v>
      </c>
      <c r="E257" s="101">
        <v>1</v>
      </c>
      <c r="F257" s="102">
        <f t="shared" si="15"/>
        <v>25900</v>
      </c>
    </row>
    <row r="258" spans="2:6">
      <c r="B258" s="58" t="s">
        <v>29</v>
      </c>
      <c r="C258" s="103" t="s">
        <v>209</v>
      </c>
      <c r="D258" s="100">
        <v>118500</v>
      </c>
      <c r="E258" s="101">
        <v>1</v>
      </c>
      <c r="F258" s="102">
        <f t="shared" si="15"/>
        <v>118500</v>
      </c>
    </row>
    <row r="259" spans="2:6">
      <c r="B259" s="230" t="s">
        <v>311</v>
      </c>
      <c r="C259" s="110"/>
      <c r="D259" s="111">
        <v>-1137000</v>
      </c>
      <c r="E259" s="112">
        <v>1</v>
      </c>
      <c r="F259" s="113">
        <f t="shared" si="15"/>
        <v>-1137000</v>
      </c>
    </row>
    <row r="260" spans="2:6" ht="15.75" thickBot="1">
      <c r="B260" s="60" t="s">
        <v>24</v>
      </c>
      <c r="C260" s="104"/>
      <c r="D260" s="105">
        <v>-180000</v>
      </c>
      <c r="E260" s="106">
        <v>1</v>
      </c>
      <c r="F260" s="107">
        <f t="shared" si="15"/>
        <v>-180000</v>
      </c>
    </row>
    <row r="261" spans="2:6" ht="15.75" thickBot="1">
      <c r="D261" s="10" t="s">
        <v>34</v>
      </c>
      <c r="E261" s="7"/>
      <c r="F261" s="19">
        <f>SUM(F254:F260)</f>
        <v>-641900</v>
      </c>
    </row>
    <row r="263" spans="2:6" ht="15.75" thickBot="1"/>
    <row r="264" spans="2:6" ht="15.75">
      <c r="B264" s="523" t="s">
        <v>322</v>
      </c>
      <c r="C264" s="524"/>
      <c r="D264" s="524"/>
      <c r="E264" s="524"/>
      <c r="F264" s="525"/>
    </row>
    <row r="265" spans="2:6" ht="15.75">
      <c r="B265" s="526" t="s">
        <v>354</v>
      </c>
      <c r="C265" s="527"/>
      <c r="D265" s="527"/>
      <c r="E265" s="527"/>
      <c r="F265" s="528"/>
    </row>
    <row r="266" spans="2:6" ht="15.75" thickBot="1">
      <c r="B266" s="10"/>
      <c r="C266" s="6"/>
      <c r="D266" s="6"/>
      <c r="E266" s="6"/>
      <c r="F266" s="7"/>
    </row>
    <row r="267" spans="2:6" ht="15.75" thickBot="1">
      <c r="B267" s="12" t="s">
        <v>19</v>
      </c>
      <c r="C267" s="12" t="s">
        <v>25</v>
      </c>
      <c r="D267" s="12" t="s">
        <v>20</v>
      </c>
      <c r="E267" s="12" t="s">
        <v>18</v>
      </c>
      <c r="F267" s="11" t="s">
        <v>21</v>
      </c>
    </row>
    <row r="268" spans="2:6">
      <c r="B268" s="58" t="s">
        <v>27</v>
      </c>
      <c r="C268" s="99">
        <v>41445</v>
      </c>
      <c r="D268" s="100">
        <v>316200</v>
      </c>
      <c r="E268" s="101">
        <v>0.31625550000000002</v>
      </c>
      <c r="F268" s="102">
        <f t="shared" ref="F268:F273" si="16">D268*E268</f>
        <v>99999.989100000006</v>
      </c>
    </row>
    <row r="269" spans="2:6">
      <c r="B269" s="58" t="s">
        <v>22</v>
      </c>
      <c r="C269" s="99">
        <v>41455</v>
      </c>
      <c r="D269" s="100">
        <v>900000</v>
      </c>
      <c r="E269" s="101">
        <v>0.5</v>
      </c>
      <c r="F269" s="102">
        <f t="shared" si="16"/>
        <v>450000</v>
      </c>
    </row>
    <row r="270" spans="2:6">
      <c r="B270" s="58" t="s">
        <v>23</v>
      </c>
      <c r="C270" s="99" t="s">
        <v>217</v>
      </c>
      <c r="D270" s="100">
        <v>0</v>
      </c>
      <c r="E270" s="101">
        <v>0.5</v>
      </c>
      <c r="F270" s="102">
        <f t="shared" si="16"/>
        <v>0</v>
      </c>
    </row>
    <row r="271" spans="2:6">
      <c r="B271" s="58" t="s">
        <v>28</v>
      </c>
      <c r="C271" s="103" t="s">
        <v>227</v>
      </c>
      <c r="D271" s="100">
        <v>25900</v>
      </c>
      <c r="E271" s="101">
        <v>1</v>
      </c>
      <c r="F271" s="102">
        <f t="shared" si="16"/>
        <v>25900</v>
      </c>
    </row>
    <row r="272" spans="2:6">
      <c r="B272" s="58" t="s">
        <v>29</v>
      </c>
      <c r="C272" s="103" t="s">
        <v>358</v>
      </c>
      <c r="D272" s="100">
        <v>135300</v>
      </c>
      <c r="E272" s="101">
        <v>1</v>
      </c>
      <c r="F272" s="102">
        <f t="shared" si="16"/>
        <v>135300</v>
      </c>
    </row>
    <row r="273" spans="2:6" ht="15.75" thickBot="1">
      <c r="B273" s="60" t="s">
        <v>24</v>
      </c>
      <c r="C273" s="104"/>
      <c r="D273" s="105">
        <v>-180000</v>
      </c>
      <c r="E273" s="106">
        <v>1</v>
      </c>
      <c r="F273" s="107">
        <f t="shared" si="16"/>
        <v>-180000</v>
      </c>
    </row>
    <row r="274" spans="2:6" ht="15.75" thickBot="1">
      <c r="D274" s="10" t="s">
        <v>34</v>
      </c>
      <c r="E274" s="7"/>
      <c r="F274" s="19">
        <f>SUM(F268:F273)</f>
        <v>531199.98910000001</v>
      </c>
    </row>
    <row r="279" spans="2:6" ht="15.75" thickBot="1"/>
    <row r="280" spans="2:6" ht="15.75">
      <c r="B280" s="523" t="s">
        <v>322</v>
      </c>
      <c r="C280" s="524"/>
      <c r="D280" s="524"/>
      <c r="E280" s="524"/>
      <c r="F280" s="525"/>
    </row>
    <row r="281" spans="2:6" ht="15.75">
      <c r="B281" s="526" t="s">
        <v>356</v>
      </c>
      <c r="C281" s="527"/>
      <c r="D281" s="527"/>
      <c r="E281" s="527"/>
      <c r="F281" s="528"/>
    </row>
    <row r="282" spans="2:6" ht="15.75" thickBot="1">
      <c r="B282" s="10"/>
      <c r="C282" s="6"/>
      <c r="D282" s="6"/>
      <c r="E282" s="6"/>
      <c r="F282" s="7"/>
    </row>
    <row r="283" spans="2:6" ht="15.75" thickBot="1">
      <c r="B283" s="12" t="s">
        <v>19</v>
      </c>
      <c r="C283" s="12" t="s">
        <v>25</v>
      </c>
      <c r="D283" s="12" t="s">
        <v>20</v>
      </c>
      <c r="E283" s="12" t="s">
        <v>18</v>
      </c>
      <c r="F283" s="11" t="s">
        <v>21</v>
      </c>
    </row>
    <row r="284" spans="2:6">
      <c r="B284" s="232" t="s">
        <v>357</v>
      </c>
      <c r="C284" s="233"/>
      <c r="D284" s="234">
        <v>1200</v>
      </c>
      <c r="E284" s="235">
        <v>1</v>
      </c>
      <c r="F284" s="241">
        <f>D284*E284</f>
        <v>1200</v>
      </c>
    </row>
    <row r="285" spans="2:6">
      <c r="B285" s="58" t="s">
        <v>27</v>
      </c>
      <c r="C285" s="99">
        <v>41475</v>
      </c>
      <c r="D285" s="100" t="s">
        <v>270</v>
      </c>
      <c r="E285" s="101">
        <v>0</v>
      </c>
      <c r="F285" s="102">
        <v>0</v>
      </c>
    </row>
    <row r="286" spans="2:6">
      <c r="B286" s="58" t="s">
        <v>22</v>
      </c>
      <c r="C286" s="99">
        <v>41486</v>
      </c>
      <c r="D286" s="100">
        <v>1550000</v>
      </c>
      <c r="E286" s="101">
        <v>0.5</v>
      </c>
      <c r="F286" s="102">
        <f t="shared" ref="F286:F292" si="17">D286*E286</f>
        <v>775000</v>
      </c>
    </row>
    <row r="287" spans="2:6">
      <c r="B287" s="58" t="s">
        <v>23</v>
      </c>
      <c r="C287" s="99" t="s">
        <v>222</v>
      </c>
      <c r="D287" s="100">
        <v>43000</v>
      </c>
      <c r="E287" s="101">
        <v>0.5</v>
      </c>
      <c r="F287" s="102">
        <f t="shared" si="17"/>
        <v>21500</v>
      </c>
    </row>
    <row r="288" spans="2:6">
      <c r="B288" s="242" t="s">
        <v>367</v>
      </c>
      <c r="C288" s="240">
        <v>2013</v>
      </c>
      <c r="D288" s="100">
        <v>-105000</v>
      </c>
      <c r="E288" s="101">
        <v>0.5</v>
      </c>
      <c r="F288" s="102">
        <f t="shared" si="17"/>
        <v>-52500</v>
      </c>
    </row>
    <row r="289" spans="2:6">
      <c r="B289" s="58" t="s">
        <v>365</v>
      </c>
      <c r="C289" s="99" t="s">
        <v>222</v>
      </c>
      <c r="D289" s="100">
        <v>800000</v>
      </c>
      <c r="E289" s="101">
        <v>0.5</v>
      </c>
      <c r="F289" s="102">
        <f>D289*E289</f>
        <v>400000</v>
      </c>
    </row>
    <row r="290" spans="2:6">
      <c r="B290" s="58" t="s">
        <v>28</v>
      </c>
      <c r="C290" s="103" t="s">
        <v>238</v>
      </c>
      <c r="D290" s="100">
        <v>25900</v>
      </c>
      <c r="E290" s="101">
        <v>1</v>
      </c>
      <c r="F290" s="102">
        <f t="shared" si="17"/>
        <v>25900</v>
      </c>
    </row>
    <row r="291" spans="2:6">
      <c r="B291" s="58" t="s">
        <v>29</v>
      </c>
      <c r="C291" s="103" t="s">
        <v>359</v>
      </c>
      <c r="D291" s="100">
        <v>118600</v>
      </c>
      <c r="E291" s="101">
        <v>1</v>
      </c>
      <c r="F291" s="102">
        <f t="shared" si="17"/>
        <v>118600</v>
      </c>
    </row>
    <row r="292" spans="2:6" ht="15.75" thickBot="1">
      <c r="B292" s="60" t="s">
        <v>24</v>
      </c>
      <c r="C292" s="104"/>
      <c r="D292" s="105">
        <v>-180000</v>
      </c>
      <c r="E292" s="106">
        <v>1</v>
      </c>
      <c r="F292" s="107">
        <f t="shared" si="17"/>
        <v>-180000</v>
      </c>
    </row>
    <row r="293" spans="2:6" ht="15.75" thickBot="1">
      <c r="D293" s="10" t="s">
        <v>34</v>
      </c>
      <c r="E293" s="7"/>
      <c r="F293" s="19">
        <f>SUM(F285:F292)</f>
        <v>1108500</v>
      </c>
    </row>
    <row r="296" spans="2:6" ht="15.75" thickBot="1"/>
    <row r="297" spans="2:6" ht="15.75">
      <c r="B297" s="523" t="s">
        <v>322</v>
      </c>
      <c r="C297" s="524"/>
      <c r="D297" s="524"/>
      <c r="E297" s="524"/>
      <c r="F297" s="525"/>
    </row>
    <row r="298" spans="2:6" ht="15.75">
      <c r="B298" s="526" t="s">
        <v>368</v>
      </c>
      <c r="C298" s="527"/>
      <c r="D298" s="527"/>
      <c r="E298" s="527"/>
      <c r="F298" s="528"/>
    </row>
    <row r="299" spans="2:6" ht="15.75" thickBot="1">
      <c r="B299" s="10"/>
      <c r="C299" s="6"/>
      <c r="D299" s="6"/>
      <c r="E299" s="6"/>
      <c r="F299" s="7"/>
    </row>
    <row r="300" spans="2:6" ht="15.75" thickBot="1">
      <c r="B300" s="12" t="s">
        <v>19</v>
      </c>
      <c r="C300" s="12" t="s">
        <v>25</v>
      </c>
      <c r="D300" s="12" t="s">
        <v>20</v>
      </c>
      <c r="E300" s="12" t="s">
        <v>18</v>
      </c>
      <c r="F300" s="11" t="s">
        <v>21</v>
      </c>
    </row>
    <row r="301" spans="2:6">
      <c r="B301" s="232" t="s">
        <v>366</v>
      </c>
      <c r="C301" s="233"/>
      <c r="D301" s="234">
        <v>1200</v>
      </c>
      <c r="E301" s="235">
        <v>1</v>
      </c>
      <c r="F301" s="241">
        <v>58500</v>
      </c>
    </row>
    <row r="302" spans="2:6">
      <c r="B302" s="58" t="s">
        <v>27</v>
      </c>
      <c r="C302" s="99">
        <v>41506</v>
      </c>
      <c r="D302" s="100">
        <v>23300</v>
      </c>
      <c r="E302" s="101">
        <v>0.5</v>
      </c>
      <c r="F302" s="102">
        <f>D302*E302</f>
        <v>11650</v>
      </c>
    </row>
    <row r="303" spans="2:6">
      <c r="B303" s="58" t="s">
        <v>22</v>
      </c>
      <c r="C303" s="99">
        <v>41517</v>
      </c>
      <c r="D303" s="100">
        <v>870000</v>
      </c>
      <c r="E303" s="101">
        <v>0.5</v>
      </c>
      <c r="F303" s="102">
        <f t="shared" ref="F303:F304" si="18">D303*E303</f>
        <v>435000</v>
      </c>
    </row>
    <row r="304" spans="2:6">
      <c r="B304" s="58" t="s">
        <v>23</v>
      </c>
      <c r="C304" s="99" t="s">
        <v>241</v>
      </c>
      <c r="D304" s="100">
        <v>0</v>
      </c>
      <c r="E304" s="101">
        <v>0.5</v>
      </c>
      <c r="F304" s="102">
        <f t="shared" si="18"/>
        <v>0</v>
      </c>
    </row>
    <row r="305" spans="2:6">
      <c r="B305" s="58" t="s">
        <v>28</v>
      </c>
      <c r="C305" s="103" t="s">
        <v>253</v>
      </c>
      <c r="D305" s="100">
        <v>25900</v>
      </c>
      <c r="E305" s="101">
        <v>1</v>
      </c>
      <c r="F305" s="102">
        <f t="shared" ref="F305:F307" si="19">D305*E305</f>
        <v>25900</v>
      </c>
    </row>
    <row r="306" spans="2:6">
      <c r="B306" s="58" t="s">
        <v>29</v>
      </c>
      <c r="C306" s="103" t="s">
        <v>380</v>
      </c>
      <c r="D306" s="100">
        <v>118500</v>
      </c>
      <c r="E306" s="101">
        <v>1</v>
      </c>
      <c r="F306" s="102">
        <f t="shared" si="19"/>
        <v>118500</v>
      </c>
    </row>
    <row r="307" spans="2:6" ht="15.75" thickBot="1">
      <c r="B307" s="60" t="s">
        <v>24</v>
      </c>
      <c r="C307" s="104"/>
      <c r="D307" s="105">
        <v>-180000</v>
      </c>
      <c r="E307" s="106">
        <v>1</v>
      </c>
      <c r="F307" s="107">
        <f t="shared" si="19"/>
        <v>-180000</v>
      </c>
    </row>
    <row r="308" spans="2:6" ht="15.75" thickBot="1">
      <c r="D308" s="10" t="s">
        <v>34</v>
      </c>
      <c r="E308" s="7"/>
      <c r="F308" s="19">
        <f>SUM(F302:F307)</f>
        <v>411050</v>
      </c>
    </row>
    <row r="311" spans="2:6" ht="15.75" thickBot="1"/>
    <row r="312" spans="2:6" ht="15.75">
      <c r="B312" s="523" t="s">
        <v>322</v>
      </c>
      <c r="C312" s="524"/>
      <c r="D312" s="524"/>
      <c r="E312" s="524"/>
      <c r="F312" s="525"/>
    </row>
    <row r="313" spans="2:6" ht="15.75">
      <c r="B313" s="526" t="s">
        <v>384</v>
      </c>
      <c r="C313" s="527"/>
      <c r="D313" s="527"/>
      <c r="E313" s="527"/>
      <c r="F313" s="528"/>
    </row>
    <row r="314" spans="2:6" ht="15.75" thickBot="1">
      <c r="B314" s="10"/>
      <c r="C314" s="6"/>
      <c r="D314" s="6"/>
      <c r="E314" s="6"/>
      <c r="F314" s="7"/>
    </row>
    <row r="315" spans="2:6" ht="15.75" thickBot="1">
      <c r="B315" s="12" t="s">
        <v>19</v>
      </c>
      <c r="C315" s="12" t="s">
        <v>25</v>
      </c>
      <c r="D315" s="12" t="s">
        <v>20</v>
      </c>
      <c r="E315" s="12" t="s">
        <v>18</v>
      </c>
      <c r="F315" s="11" t="s">
        <v>21</v>
      </c>
    </row>
    <row r="316" spans="2:6">
      <c r="B316" s="58" t="s">
        <v>27</v>
      </c>
      <c r="C316" s="99">
        <v>41537</v>
      </c>
      <c r="D316" s="100">
        <v>11400</v>
      </c>
      <c r="E316" s="101">
        <v>0.5</v>
      </c>
      <c r="F316" s="102">
        <f>D316*E316</f>
        <v>5700</v>
      </c>
    </row>
    <row r="317" spans="2:6">
      <c r="B317" s="58" t="s">
        <v>22</v>
      </c>
      <c r="C317" s="99">
        <v>41547</v>
      </c>
      <c r="D317" s="100">
        <v>1420000</v>
      </c>
      <c r="E317" s="101">
        <v>0.5</v>
      </c>
      <c r="F317" s="102">
        <f t="shared" ref="F317:F321" si="20">D317*E317</f>
        <v>710000</v>
      </c>
    </row>
    <row r="318" spans="2:6">
      <c r="B318" s="58" t="s">
        <v>23</v>
      </c>
      <c r="C318" s="99" t="s">
        <v>257</v>
      </c>
      <c r="D318" s="100">
        <v>0</v>
      </c>
      <c r="E318" s="101">
        <v>0.5</v>
      </c>
      <c r="F318" s="102">
        <f t="shared" si="20"/>
        <v>0</v>
      </c>
    </row>
    <row r="319" spans="2:6">
      <c r="B319" s="58" t="s">
        <v>28</v>
      </c>
      <c r="C319" s="103" t="s">
        <v>279</v>
      </c>
      <c r="D319" s="100">
        <v>25900</v>
      </c>
      <c r="E319" s="101">
        <v>1</v>
      </c>
      <c r="F319" s="102">
        <f t="shared" si="20"/>
        <v>25900</v>
      </c>
    </row>
    <row r="320" spans="2:6">
      <c r="B320" s="58" t="s">
        <v>29</v>
      </c>
      <c r="C320" s="103" t="s">
        <v>283</v>
      </c>
      <c r="D320" s="100">
        <v>118400</v>
      </c>
      <c r="E320" s="101">
        <v>1</v>
      </c>
      <c r="F320" s="102">
        <f t="shared" si="20"/>
        <v>118400</v>
      </c>
    </row>
    <row r="321" spans="2:12" ht="15.75" thickBot="1">
      <c r="B321" s="60" t="s">
        <v>24</v>
      </c>
      <c r="C321" s="104"/>
      <c r="D321" s="105">
        <v>-180000</v>
      </c>
      <c r="E321" s="106">
        <v>1</v>
      </c>
      <c r="F321" s="107">
        <f t="shared" si="20"/>
        <v>-180000</v>
      </c>
      <c r="J321" t="s">
        <v>393</v>
      </c>
    </row>
    <row r="322" spans="2:12" ht="15.75" thickBot="1">
      <c r="D322" s="10" t="s">
        <v>34</v>
      </c>
      <c r="E322" s="7"/>
      <c r="F322" s="19">
        <f>SUM(F316:F321)</f>
        <v>680000</v>
      </c>
    </row>
    <row r="325" spans="2:12" ht="15.75" thickBot="1"/>
    <row r="326" spans="2:12" ht="15.75">
      <c r="B326" s="523" t="s">
        <v>322</v>
      </c>
      <c r="C326" s="524"/>
      <c r="D326" s="524"/>
      <c r="E326" s="524"/>
      <c r="F326" s="525"/>
    </row>
    <row r="327" spans="2:12" ht="15.75">
      <c r="B327" s="526" t="s">
        <v>386</v>
      </c>
      <c r="C327" s="527"/>
      <c r="D327" s="527"/>
      <c r="E327" s="527"/>
      <c r="F327" s="528"/>
    </row>
    <row r="328" spans="2:12" ht="15.75" thickBot="1">
      <c r="B328" s="10"/>
      <c r="C328" s="6"/>
      <c r="D328" s="6"/>
      <c r="E328" s="6"/>
      <c r="F328" s="7"/>
    </row>
    <row r="329" spans="2:12" ht="15.75" thickBot="1">
      <c r="B329" s="12" t="s">
        <v>19</v>
      </c>
      <c r="C329" s="12" t="s">
        <v>25</v>
      </c>
      <c r="D329" s="12" t="s">
        <v>20</v>
      </c>
      <c r="E329" s="12" t="s">
        <v>18</v>
      </c>
      <c r="F329" s="11" t="s">
        <v>21</v>
      </c>
    </row>
    <row r="330" spans="2:12">
      <c r="B330" s="58" t="s">
        <v>27</v>
      </c>
      <c r="C330" s="99">
        <v>41567</v>
      </c>
      <c r="D330" s="100">
        <v>462000</v>
      </c>
      <c r="E330" s="101">
        <v>0.5</v>
      </c>
      <c r="F330" s="255">
        <f>D330*E330</f>
        <v>231000</v>
      </c>
    </row>
    <row r="331" spans="2:12">
      <c r="B331" s="58" t="s">
        <v>22</v>
      </c>
      <c r="C331" s="99">
        <v>41578</v>
      </c>
      <c r="D331" s="100">
        <v>1430000</v>
      </c>
      <c r="E331" s="101">
        <v>0.5</v>
      </c>
      <c r="F331" s="255">
        <f t="shared" ref="F331:F335" si="21">D331*E331</f>
        <v>715000</v>
      </c>
    </row>
    <row r="332" spans="2:12">
      <c r="B332" s="58" t="s">
        <v>23</v>
      </c>
      <c r="C332" s="99" t="s">
        <v>273</v>
      </c>
      <c r="D332" s="100">
        <v>0</v>
      </c>
      <c r="E332" s="101">
        <v>0.5</v>
      </c>
      <c r="F332" s="255">
        <f t="shared" si="21"/>
        <v>0</v>
      </c>
    </row>
    <row r="333" spans="2:12">
      <c r="B333" s="58" t="s">
        <v>28</v>
      </c>
      <c r="C333" s="103" t="s">
        <v>295</v>
      </c>
      <c r="D333" s="100">
        <v>25900</v>
      </c>
      <c r="E333" s="101">
        <v>1</v>
      </c>
      <c r="F333" s="255">
        <f t="shared" si="21"/>
        <v>25900</v>
      </c>
    </row>
    <row r="334" spans="2:12">
      <c r="B334" s="58" t="s">
        <v>29</v>
      </c>
      <c r="C334" s="103" t="s">
        <v>296</v>
      </c>
      <c r="D334" s="100">
        <v>119000</v>
      </c>
      <c r="E334" s="101">
        <v>1</v>
      </c>
      <c r="F334" s="255">
        <f t="shared" si="21"/>
        <v>119000</v>
      </c>
    </row>
    <row r="335" spans="2:12" ht="15.75" thickBot="1">
      <c r="B335" s="60" t="s">
        <v>24</v>
      </c>
      <c r="C335" s="104"/>
      <c r="D335" s="105">
        <v>-86000</v>
      </c>
      <c r="E335" s="106">
        <v>1</v>
      </c>
      <c r="F335" s="256">
        <f t="shared" si="21"/>
        <v>-86000</v>
      </c>
      <c r="J335" t="s">
        <v>402</v>
      </c>
      <c r="L335" s="48">
        <v>41675</v>
      </c>
    </row>
    <row r="336" spans="2:12" ht="15.75" thickBot="1">
      <c r="D336" s="10" t="s">
        <v>34</v>
      </c>
      <c r="E336" s="7"/>
      <c r="F336" s="19">
        <f>SUM(F330:F335)</f>
        <v>1004900</v>
      </c>
    </row>
    <row r="338" spans="2:12" ht="15.75" thickBot="1"/>
    <row r="339" spans="2:12" ht="15.75">
      <c r="B339" s="523" t="s">
        <v>322</v>
      </c>
      <c r="C339" s="524"/>
      <c r="D339" s="524"/>
      <c r="E339" s="524"/>
      <c r="F339" s="525"/>
    </row>
    <row r="340" spans="2:12" ht="15.75">
      <c r="B340" s="526" t="s">
        <v>390</v>
      </c>
      <c r="C340" s="527"/>
      <c r="D340" s="527"/>
      <c r="E340" s="527"/>
      <c r="F340" s="528"/>
    </row>
    <row r="341" spans="2:12" ht="15.75" thickBot="1">
      <c r="B341" s="10"/>
      <c r="C341" s="6"/>
      <c r="D341" s="6"/>
      <c r="E341" s="6"/>
      <c r="F341" s="7"/>
    </row>
    <row r="342" spans="2:12" ht="15.75" thickBot="1">
      <c r="B342" s="12" t="s">
        <v>19</v>
      </c>
      <c r="C342" s="12" t="s">
        <v>25</v>
      </c>
      <c r="D342" s="12" t="s">
        <v>20</v>
      </c>
      <c r="E342" s="12" t="s">
        <v>18</v>
      </c>
      <c r="F342" s="11" t="s">
        <v>21</v>
      </c>
    </row>
    <row r="343" spans="2:12">
      <c r="B343" s="58" t="s">
        <v>27</v>
      </c>
      <c r="C343" s="99">
        <v>41598</v>
      </c>
      <c r="D343" s="100">
        <v>106000</v>
      </c>
      <c r="E343" s="101">
        <v>0.5</v>
      </c>
      <c r="F343" s="255">
        <f>D343*E343</f>
        <v>53000</v>
      </c>
    </row>
    <row r="344" spans="2:12">
      <c r="B344" s="58" t="s">
        <v>22</v>
      </c>
      <c r="C344" s="99">
        <v>41608</v>
      </c>
      <c r="D344" s="100">
        <v>1060000</v>
      </c>
      <c r="E344" s="101">
        <v>0.5</v>
      </c>
      <c r="F344" s="255">
        <f t="shared" ref="F344:F348" si="22">D344*E344</f>
        <v>530000</v>
      </c>
    </row>
    <row r="345" spans="2:12">
      <c r="B345" s="58" t="s">
        <v>23</v>
      </c>
      <c r="C345" s="99" t="s">
        <v>293</v>
      </c>
      <c r="D345" s="100">
        <v>0</v>
      </c>
      <c r="E345" s="101">
        <v>0.5</v>
      </c>
      <c r="F345" s="255">
        <f t="shared" si="22"/>
        <v>0</v>
      </c>
    </row>
    <row r="346" spans="2:12">
      <c r="B346" s="58" t="s">
        <v>28</v>
      </c>
      <c r="C346" s="103" t="s">
        <v>310</v>
      </c>
      <c r="D346" s="100">
        <v>27000</v>
      </c>
      <c r="E346" s="101">
        <v>1</v>
      </c>
      <c r="F346" s="255">
        <f t="shared" si="22"/>
        <v>27000</v>
      </c>
    </row>
    <row r="347" spans="2:12">
      <c r="B347" s="58" t="s">
        <v>29</v>
      </c>
      <c r="C347" s="103" t="s">
        <v>309</v>
      </c>
      <c r="D347" s="100">
        <v>123000</v>
      </c>
      <c r="E347" s="101">
        <v>1</v>
      </c>
      <c r="F347" s="255">
        <f t="shared" si="22"/>
        <v>123000</v>
      </c>
    </row>
    <row r="348" spans="2:12" ht="15.75" thickBot="1">
      <c r="B348" s="60" t="s">
        <v>24</v>
      </c>
      <c r="C348" s="104"/>
      <c r="D348" s="105">
        <v>-86000</v>
      </c>
      <c r="E348" s="106">
        <v>1</v>
      </c>
      <c r="F348" s="256">
        <f t="shared" si="22"/>
        <v>-86000</v>
      </c>
      <c r="J348" t="s">
        <v>402</v>
      </c>
      <c r="L348" s="48">
        <v>41675</v>
      </c>
    </row>
    <row r="349" spans="2:12" ht="15.75" thickBot="1">
      <c r="D349" s="10" t="s">
        <v>34</v>
      </c>
      <c r="E349" s="7"/>
      <c r="F349" s="19">
        <f>SUM(F343:F348)</f>
        <v>647000</v>
      </c>
    </row>
    <row r="351" spans="2:12" ht="15.75" thickBot="1"/>
    <row r="352" spans="2:12" ht="15.75">
      <c r="B352" s="523" t="s">
        <v>322</v>
      </c>
      <c r="C352" s="524"/>
      <c r="D352" s="524"/>
      <c r="E352" s="524"/>
      <c r="F352" s="525"/>
    </row>
    <row r="353" spans="2:12" ht="15.75">
      <c r="B353" s="526" t="s">
        <v>392</v>
      </c>
      <c r="C353" s="527"/>
      <c r="D353" s="527"/>
      <c r="E353" s="527"/>
      <c r="F353" s="528"/>
    </row>
    <row r="354" spans="2:12" ht="15.75" thickBot="1">
      <c r="B354" s="10"/>
      <c r="C354" s="6"/>
      <c r="D354" s="6"/>
      <c r="E354" s="6"/>
      <c r="F354" s="7"/>
    </row>
    <row r="355" spans="2:12" ht="15.75" thickBot="1">
      <c r="B355" s="12" t="s">
        <v>19</v>
      </c>
      <c r="C355" s="12" t="s">
        <v>25</v>
      </c>
      <c r="D355" s="12" t="s">
        <v>20</v>
      </c>
      <c r="E355" s="12" t="s">
        <v>18</v>
      </c>
      <c r="F355" s="11" t="s">
        <v>21</v>
      </c>
    </row>
    <row r="356" spans="2:12">
      <c r="B356" s="58" t="s">
        <v>27</v>
      </c>
      <c r="C356" s="99">
        <v>41628</v>
      </c>
      <c r="D356" s="100">
        <v>910000</v>
      </c>
      <c r="E356" s="101">
        <v>0.5</v>
      </c>
      <c r="F356" s="255">
        <f>D356*E356</f>
        <v>455000</v>
      </c>
    </row>
    <row r="357" spans="2:12">
      <c r="B357" s="58" t="s">
        <v>22</v>
      </c>
      <c r="C357" s="99">
        <v>41639</v>
      </c>
      <c r="D357" s="100">
        <v>760000</v>
      </c>
      <c r="E357" s="101">
        <v>0.5</v>
      </c>
      <c r="F357" s="255">
        <f t="shared" ref="F357:F361" si="23">D357*E357</f>
        <v>380000</v>
      </c>
    </row>
    <row r="358" spans="2:12">
      <c r="B358" s="58" t="s">
        <v>23</v>
      </c>
      <c r="C358" s="99" t="s">
        <v>307</v>
      </c>
      <c r="D358" s="100">
        <v>128500</v>
      </c>
      <c r="E358" s="101">
        <v>0.5</v>
      </c>
      <c r="F358" s="255">
        <f t="shared" si="23"/>
        <v>64250</v>
      </c>
    </row>
    <row r="359" spans="2:12">
      <c r="B359" s="58" t="s">
        <v>28</v>
      </c>
      <c r="C359" s="103" t="s">
        <v>394</v>
      </c>
      <c r="D359" s="100">
        <v>27000</v>
      </c>
      <c r="E359" s="101">
        <v>1</v>
      </c>
      <c r="F359" s="255">
        <f t="shared" si="23"/>
        <v>27000</v>
      </c>
    </row>
    <row r="360" spans="2:12">
      <c r="B360" s="58" t="s">
        <v>29</v>
      </c>
      <c r="C360" s="103" t="s">
        <v>324</v>
      </c>
      <c r="D360" s="100">
        <v>130000</v>
      </c>
      <c r="E360" s="101">
        <v>1</v>
      </c>
      <c r="F360" s="255">
        <f t="shared" si="23"/>
        <v>130000</v>
      </c>
    </row>
    <row r="361" spans="2:12" ht="15.75" thickBot="1">
      <c r="B361" s="60" t="s">
        <v>24</v>
      </c>
      <c r="C361" s="104"/>
      <c r="D361" s="105">
        <v>-86000</v>
      </c>
      <c r="E361" s="106">
        <v>1</v>
      </c>
      <c r="F361" s="256">
        <f t="shared" si="23"/>
        <v>-86000</v>
      </c>
      <c r="J361" t="s">
        <v>402</v>
      </c>
      <c r="L361" s="48">
        <v>41675</v>
      </c>
    </row>
    <row r="362" spans="2:12" ht="15.75" thickBot="1">
      <c r="D362" s="10" t="s">
        <v>34</v>
      </c>
      <c r="E362" s="7"/>
      <c r="F362" s="19">
        <f>SUM(F356:F361)</f>
        <v>970250</v>
      </c>
    </row>
    <row r="364" spans="2:12" ht="15.75" thickBot="1"/>
    <row r="365" spans="2:12" ht="15.75">
      <c r="B365" s="523" t="s">
        <v>322</v>
      </c>
      <c r="C365" s="524"/>
      <c r="D365" s="524"/>
      <c r="E365" s="524"/>
      <c r="F365" s="525"/>
    </row>
    <row r="366" spans="2:12" ht="15.75">
      <c r="B366" s="526" t="s">
        <v>395</v>
      </c>
      <c r="C366" s="527"/>
      <c r="D366" s="527"/>
      <c r="E366" s="527"/>
      <c r="F366" s="528"/>
    </row>
    <row r="367" spans="2:12" ht="15.75" thickBot="1">
      <c r="B367" s="10"/>
      <c r="C367" s="6"/>
      <c r="D367" s="6"/>
      <c r="E367" s="6"/>
      <c r="F367" s="7"/>
    </row>
    <row r="368" spans="2:12" ht="15.75" thickBot="1">
      <c r="B368" s="12" t="s">
        <v>19</v>
      </c>
      <c r="C368" s="12" t="s">
        <v>25</v>
      </c>
      <c r="D368" s="12" t="s">
        <v>20</v>
      </c>
      <c r="E368" s="12" t="s">
        <v>18</v>
      </c>
      <c r="F368" s="11" t="s">
        <v>21</v>
      </c>
    </row>
    <row r="369" spans="2:12">
      <c r="B369" s="58" t="s">
        <v>27</v>
      </c>
      <c r="C369" s="99">
        <v>41659</v>
      </c>
      <c r="D369" s="100">
        <v>187000</v>
      </c>
      <c r="E369" s="101">
        <v>0.5</v>
      </c>
      <c r="F369" s="255">
        <f>D369*E369</f>
        <v>93500</v>
      </c>
    </row>
    <row r="370" spans="2:12">
      <c r="B370" s="58" t="s">
        <v>22</v>
      </c>
      <c r="C370" s="99">
        <v>41670</v>
      </c>
      <c r="D370" s="100">
        <v>1120000</v>
      </c>
      <c r="E370" s="101">
        <v>0.5</v>
      </c>
      <c r="F370" s="255">
        <f t="shared" ref="F370:F374" si="24">D370*E370</f>
        <v>560000</v>
      </c>
    </row>
    <row r="371" spans="2:12">
      <c r="B371" s="58" t="s">
        <v>23</v>
      </c>
      <c r="C371" s="99" t="s">
        <v>319</v>
      </c>
      <c r="D371" s="100">
        <v>0</v>
      </c>
      <c r="E371" s="101">
        <v>0.5</v>
      </c>
      <c r="F371" s="255">
        <f t="shared" si="24"/>
        <v>0</v>
      </c>
    </row>
    <row r="372" spans="2:12">
      <c r="B372" s="58" t="s">
        <v>28</v>
      </c>
      <c r="C372" s="103" t="s">
        <v>323</v>
      </c>
      <c r="D372" s="100">
        <v>27000</v>
      </c>
      <c r="E372" s="101">
        <v>1</v>
      </c>
      <c r="F372" s="255">
        <f t="shared" si="24"/>
        <v>27000</v>
      </c>
    </row>
    <row r="373" spans="2:12">
      <c r="B373" s="58" t="s">
        <v>29</v>
      </c>
      <c r="C373" s="103" t="s">
        <v>396</v>
      </c>
      <c r="D373" s="100">
        <v>123000</v>
      </c>
      <c r="E373" s="101">
        <v>1</v>
      </c>
      <c r="F373" s="255">
        <f t="shared" si="24"/>
        <v>123000</v>
      </c>
    </row>
    <row r="374" spans="2:12" ht="15.75" thickBot="1">
      <c r="B374" s="60" t="s">
        <v>24</v>
      </c>
      <c r="C374" s="104"/>
      <c r="D374" s="105">
        <v>-86000</v>
      </c>
      <c r="E374" s="106">
        <v>1</v>
      </c>
      <c r="F374" s="256">
        <f t="shared" si="24"/>
        <v>-86000</v>
      </c>
      <c r="J374" t="s">
        <v>402</v>
      </c>
      <c r="L374" s="48">
        <v>41675</v>
      </c>
    </row>
    <row r="375" spans="2:12" ht="15.75" thickBot="1">
      <c r="D375" s="10" t="s">
        <v>34</v>
      </c>
      <c r="E375" s="7"/>
      <c r="F375" s="19">
        <f>SUM(F369:F374)</f>
        <v>717500</v>
      </c>
    </row>
    <row r="378" spans="2:12" ht="15.75" thickBot="1"/>
    <row r="379" spans="2:12" ht="15.75">
      <c r="B379" s="523" t="s">
        <v>322</v>
      </c>
      <c r="C379" s="524"/>
      <c r="D379" s="524"/>
      <c r="E379" s="524"/>
      <c r="F379" s="525"/>
    </row>
    <row r="380" spans="2:12" ht="15.75">
      <c r="B380" s="526" t="s">
        <v>401</v>
      </c>
      <c r="C380" s="527"/>
      <c r="D380" s="527"/>
      <c r="E380" s="527"/>
      <c r="F380" s="528"/>
    </row>
    <row r="381" spans="2:12" ht="15.75" thickBot="1">
      <c r="B381" s="10"/>
      <c r="C381" s="6"/>
      <c r="D381" s="6"/>
      <c r="E381" s="6"/>
      <c r="F381" s="7"/>
    </row>
    <row r="382" spans="2:12" ht="15.75" thickBot="1">
      <c r="B382" s="12" t="s">
        <v>19</v>
      </c>
      <c r="C382" s="12" t="s">
        <v>25</v>
      </c>
      <c r="D382" s="12" t="s">
        <v>20</v>
      </c>
      <c r="E382" s="12" t="s">
        <v>18</v>
      </c>
      <c r="F382" s="11" t="s">
        <v>21</v>
      </c>
    </row>
    <row r="383" spans="2:12">
      <c r="B383" s="58" t="s">
        <v>27</v>
      </c>
      <c r="C383" s="99">
        <v>41690</v>
      </c>
      <c r="D383" s="100">
        <v>0</v>
      </c>
      <c r="E383" s="101">
        <v>0.5</v>
      </c>
      <c r="F383" s="102">
        <f>D383*E383</f>
        <v>0</v>
      </c>
    </row>
    <row r="384" spans="2:12">
      <c r="B384" s="58" t="s">
        <v>22</v>
      </c>
      <c r="C384" s="99">
        <v>41670</v>
      </c>
      <c r="D384" s="100">
        <v>1150000</v>
      </c>
      <c r="E384" s="101">
        <v>0.5</v>
      </c>
      <c r="F384" s="102">
        <f t="shared" ref="F384:F388" si="25">D384*E384</f>
        <v>575000</v>
      </c>
    </row>
    <row r="385" spans="2:12">
      <c r="B385" s="58" t="s">
        <v>23</v>
      </c>
      <c r="C385" s="99" t="s">
        <v>329</v>
      </c>
      <c r="D385" s="100">
        <v>0</v>
      </c>
      <c r="E385" s="101">
        <v>0.5</v>
      </c>
      <c r="F385" s="102">
        <f t="shared" si="25"/>
        <v>0</v>
      </c>
    </row>
    <row r="386" spans="2:12">
      <c r="B386" s="58" t="s">
        <v>28</v>
      </c>
      <c r="C386" s="103" t="s">
        <v>335</v>
      </c>
      <c r="D386" s="100">
        <v>26700</v>
      </c>
      <c r="E386" s="101">
        <v>1</v>
      </c>
      <c r="F386" s="102">
        <f t="shared" si="25"/>
        <v>26700</v>
      </c>
    </row>
    <row r="387" spans="2:12">
      <c r="B387" s="58" t="s">
        <v>29</v>
      </c>
      <c r="C387" s="103" t="s">
        <v>334</v>
      </c>
      <c r="D387" s="100">
        <v>134600</v>
      </c>
      <c r="E387" s="101">
        <v>1</v>
      </c>
      <c r="F387" s="102">
        <f t="shared" si="25"/>
        <v>134600</v>
      </c>
    </row>
    <row r="388" spans="2:12" ht="15.75" thickBot="1">
      <c r="B388" s="60" t="s">
        <v>24</v>
      </c>
      <c r="C388" s="104"/>
      <c r="D388" s="105">
        <v>-89350</v>
      </c>
      <c r="E388" s="106">
        <v>1</v>
      </c>
      <c r="F388" s="256">
        <f t="shared" si="25"/>
        <v>-89350</v>
      </c>
      <c r="J388" t="s">
        <v>402</v>
      </c>
      <c r="L388" s="48">
        <v>41675</v>
      </c>
    </row>
    <row r="389" spans="2:12" ht="15.75" thickBot="1">
      <c r="D389" s="10" t="s">
        <v>34</v>
      </c>
      <c r="E389" s="7"/>
      <c r="F389" s="19">
        <f>SUM(F383:F388)</f>
        <v>646950</v>
      </c>
    </row>
    <row r="393" spans="2:12" ht="15.75" thickBot="1"/>
    <row r="394" spans="2:12" ht="15.75">
      <c r="B394" s="523" t="s">
        <v>322</v>
      </c>
      <c r="C394" s="524"/>
      <c r="D394" s="524"/>
      <c r="E394" s="524"/>
      <c r="F394" s="525"/>
    </row>
    <row r="395" spans="2:12" ht="15.75">
      <c r="B395" s="526" t="s">
        <v>404</v>
      </c>
      <c r="C395" s="527"/>
      <c r="D395" s="527"/>
      <c r="E395" s="527"/>
      <c r="F395" s="528"/>
    </row>
    <row r="396" spans="2:12" ht="15.75" thickBot="1">
      <c r="B396" s="10"/>
      <c r="C396" s="6"/>
      <c r="D396" s="6"/>
      <c r="E396" s="6"/>
      <c r="F396" s="7"/>
    </row>
    <row r="397" spans="2:12" ht="15.75" thickBot="1">
      <c r="B397" s="12" t="s">
        <v>19</v>
      </c>
      <c r="C397" s="12" t="s">
        <v>25</v>
      </c>
      <c r="D397" s="12" t="s">
        <v>20</v>
      </c>
      <c r="E397" s="12" t="s">
        <v>18</v>
      </c>
      <c r="F397" s="11" t="s">
        <v>21</v>
      </c>
    </row>
    <row r="398" spans="2:12">
      <c r="B398" s="260" t="s">
        <v>27</v>
      </c>
      <c r="C398" s="261">
        <v>41718</v>
      </c>
      <c r="D398" s="262">
        <v>241000</v>
      </c>
      <c r="E398" s="263">
        <v>0.5</v>
      </c>
      <c r="F398" s="255">
        <f>D398*E398</f>
        <v>120500</v>
      </c>
    </row>
    <row r="399" spans="2:12">
      <c r="B399" s="58" t="s">
        <v>22</v>
      </c>
      <c r="C399" s="99">
        <v>41670</v>
      </c>
      <c r="D399" s="100">
        <v>1000000</v>
      </c>
      <c r="E399" s="101">
        <v>0.5</v>
      </c>
      <c r="F399" s="102">
        <f t="shared" ref="F399:F403" si="26">D399*E399</f>
        <v>500000</v>
      </c>
    </row>
    <row r="400" spans="2:12">
      <c r="B400" s="260" t="s">
        <v>405</v>
      </c>
      <c r="C400" s="261">
        <v>41715</v>
      </c>
      <c r="D400" s="262">
        <v>-60000</v>
      </c>
      <c r="E400" s="263">
        <v>0.5</v>
      </c>
      <c r="F400" s="255">
        <f t="shared" si="26"/>
        <v>-30000</v>
      </c>
    </row>
    <row r="401" spans="2:10">
      <c r="B401" s="260" t="s">
        <v>406</v>
      </c>
      <c r="C401" s="261">
        <v>41712</v>
      </c>
      <c r="D401" s="262">
        <v>131000</v>
      </c>
      <c r="E401" s="263">
        <v>0.5</v>
      </c>
      <c r="F401" s="255">
        <f t="shared" ref="F401" si="27">D401*E401</f>
        <v>65500</v>
      </c>
    </row>
    <row r="402" spans="2:10">
      <c r="B402" s="260" t="s">
        <v>28</v>
      </c>
      <c r="C402" s="269" t="s">
        <v>30</v>
      </c>
      <c r="D402" s="262">
        <v>27000</v>
      </c>
      <c r="E402" s="263">
        <v>1</v>
      </c>
      <c r="F402" s="255">
        <f t="shared" si="26"/>
        <v>27000</v>
      </c>
    </row>
    <row r="403" spans="2:10" ht="15.75" thickBot="1">
      <c r="B403" s="270" t="s">
        <v>29</v>
      </c>
      <c r="C403" s="271" t="s">
        <v>31</v>
      </c>
      <c r="D403" s="272">
        <v>124000</v>
      </c>
      <c r="E403" s="273">
        <v>1</v>
      </c>
      <c r="F403" s="256">
        <f t="shared" si="26"/>
        <v>124000</v>
      </c>
      <c r="J403" t="s">
        <v>411</v>
      </c>
    </row>
    <row r="404" spans="2:10" ht="15.75" thickBot="1">
      <c r="D404" s="10" t="s">
        <v>34</v>
      </c>
      <c r="E404" s="7"/>
      <c r="F404" s="19">
        <f>SUM(F398:F403)</f>
        <v>807000</v>
      </c>
    </row>
    <row r="408" spans="2:10">
      <c r="C408" t="s">
        <v>410</v>
      </c>
      <c r="D408" s="274">
        <v>170000</v>
      </c>
    </row>
    <row r="411" spans="2:10" ht="15.75" thickBot="1"/>
    <row r="412" spans="2:10" ht="15.75">
      <c r="B412" s="523" t="s">
        <v>322</v>
      </c>
      <c r="C412" s="524"/>
      <c r="D412" s="524"/>
      <c r="E412" s="524"/>
      <c r="F412" s="525"/>
    </row>
    <row r="413" spans="2:10" ht="15.75">
      <c r="B413" s="526" t="s">
        <v>412</v>
      </c>
      <c r="C413" s="527"/>
      <c r="D413" s="527"/>
      <c r="E413" s="527"/>
      <c r="F413" s="528"/>
    </row>
    <row r="414" spans="2:10" ht="15.75" thickBot="1">
      <c r="B414" s="10"/>
      <c r="C414" s="6"/>
      <c r="D414" s="6"/>
      <c r="E414" s="6"/>
      <c r="F414" s="7"/>
    </row>
    <row r="415" spans="2:10" ht="15.75" thickBot="1">
      <c r="B415" s="12" t="s">
        <v>19</v>
      </c>
      <c r="C415" s="12" t="s">
        <v>25</v>
      </c>
      <c r="D415" s="12" t="s">
        <v>20</v>
      </c>
      <c r="E415" s="12" t="s">
        <v>18</v>
      </c>
      <c r="F415" s="11" t="s">
        <v>21</v>
      </c>
    </row>
    <row r="416" spans="2:10">
      <c r="B416" s="260" t="s">
        <v>27</v>
      </c>
      <c r="C416" s="261">
        <v>41749</v>
      </c>
      <c r="D416" s="262">
        <v>75000</v>
      </c>
      <c r="E416" s="263">
        <v>0.5</v>
      </c>
      <c r="F416" s="255">
        <f>D416*E416</f>
        <v>37500</v>
      </c>
    </row>
    <row r="417" spans="2:10">
      <c r="B417" s="260" t="s">
        <v>22</v>
      </c>
      <c r="C417" s="261">
        <v>41670</v>
      </c>
      <c r="D417" s="262">
        <v>1110000</v>
      </c>
      <c r="E417" s="263">
        <v>0.5</v>
      </c>
      <c r="F417" s="255">
        <f t="shared" ref="F417:F424" si="28">D417*E417</f>
        <v>555000</v>
      </c>
    </row>
    <row r="418" spans="2:10">
      <c r="B418" s="260" t="s">
        <v>422</v>
      </c>
      <c r="C418" s="261" t="s">
        <v>145</v>
      </c>
      <c r="D418" s="262">
        <v>-412000</v>
      </c>
      <c r="E418" s="263">
        <v>0.5</v>
      </c>
      <c r="F418" s="255">
        <f t="shared" si="28"/>
        <v>-206000</v>
      </c>
    </row>
    <row r="419" spans="2:10">
      <c r="B419" s="260" t="s">
        <v>23</v>
      </c>
      <c r="C419" s="261" t="s">
        <v>145</v>
      </c>
      <c r="D419" s="262">
        <v>0</v>
      </c>
      <c r="E419" s="263">
        <v>0.5</v>
      </c>
      <c r="F419" s="255">
        <f t="shared" si="28"/>
        <v>0</v>
      </c>
    </row>
    <row r="420" spans="2:10">
      <c r="B420" s="260" t="s">
        <v>413</v>
      </c>
      <c r="C420" s="261">
        <v>41699</v>
      </c>
      <c r="D420" s="262">
        <v>170000</v>
      </c>
      <c r="E420" s="263">
        <v>0.5</v>
      </c>
      <c r="F420" s="255">
        <f t="shared" si="28"/>
        <v>85000</v>
      </c>
    </row>
    <row r="421" spans="2:10">
      <c r="B421" s="260" t="s">
        <v>417</v>
      </c>
      <c r="C421" s="261" t="s">
        <v>145</v>
      </c>
      <c r="D421" s="262">
        <v>165000</v>
      </c>
      <c r="E421" s="263">
        <v>0.5</v>
      </c>
      <c r="F421" s="255">
        <f t="shared" si="28"/>
        <v>82500</v>
      </c>
    </row>
    <row r="422" spans="2:10">
      <c r="B422" s="260" t="s">
        <v>418</v>
      </c>
      <c r="C422" s="261" t="s">
        <v>145</v>
      </c>
      <c r="D422" s="262">
        <v>135000</v>
      </c>
      <c r="E422" s="263">
        <v>0.5</v>
      </c>
      <c r="F422" s="255">
        <f t="shared" si="28"/>
        <v>67500</v>
      </c>
    </row>
    <row r="423" spans="2:10">
      <c r="B423" s="260" t="s">
        <v>28</v>
      </c>
      <c r="C423" s="269" t="s">
        <v>150</v>
      </c>
      <c r="D423" s="262">
        <v>27000</v>
      </c>
      <c r="E423" s="263">
        <v>1</v>
      </c>
      <c r="F423" s="255">
        <f t="shared" si="28"/>
        <v>27000</v>
      </c>
    </row>
    <row r="424" spans="2:10" ht="15.75" thickBot="1">
      <c r="B424" s="270" t="s">
        <v>29</v>
      </c>
      <c r="C424" s="271" t="s">
        <v>149</v>
      </c>
      <c r="D424" s="272">
        <v>123000</v>
      </c>
      <c r="E424" s="273">
        <v>1</v>
      </c>
      <c r="F424" s="256">
        <f t="shared" si="28"/>
        <v>123000</v>
      </c>
      <c r="J424" t="s">
        <v>423</v>
      </c>
    </row>
    <row r="425" spans="2:10" ht="15.75" thickBot="1">
      <c r="D425" s="10" t="s">
        <v>34</v>
      </c>
      <c r="E425" s="7"/>
      <c r="F425" s="19">
        <f>SUM(F416:F424)</f>
        <v>771500</v>
      </c>
    </row>
    <row r="429" spans="2:10" ht="15.75" thickBot="1"/>
    <row r="430" spans="2:10" ht="15.75">
      <c r="B430" s="523" t="s">
        <v>322</v>
      </c>
      <c r="C430" s="524"/>
      <c r="D430" s="524"/>
      <c r="E430" s="524"/>
      <c r="F430" s="525"/>
    </row>
    <row r="431" spans="2:10" ht="15.75">
      <c r="B431" s="526" t="s">
        <v>424</v>
      </c>
      <c r="C431" s="527"/>
      <c r="D431" s="527"/>
      <c r="E431" s="527"/>
      <c r="F431" s="528"/>
    </row>
    <row r="432" spans="2:10" ht="15.75" thickBot="1">
      <c r="B432" s="10"/>
      <c r="C432" s="6"/>
      <c r="D432" s="6"/>
      <c r="E432" s="6"/>
      <c r="F432" s="7"/>
    </row>
    <row r="433" spans="2:12" ht="15.75" thickBot="1">
      <c r="B433" s="12" t="s">
        <v>19</v>
      </c>
      <c r="C433" s="12" t="s">
        <v>25</v>
      </c>
      <c r="D433" s="12" t="s">
        <v>20</v>
      </c>
      <c r="E433" s="12" t="s">
        <v>18</v>
      </c>
      <c r="F433" s="11" t="s">
        <v>21</v>
      </c>
    </row>
    <row r="434" spans="2:12">
      <c r="B434" s="260" t="s">
        <v>27</v>
      </c>
      <c r="C434" s="261">
        <v>41779</v>
      </c>
      <c r="D434" s="262">
        <v>99000</v>
      </c>
      <c r="E434" s="263">
        <v>0.5</v>
      </c>
      <c r="F434" s="255">
        <f>D434*E434</f>
        <v>49500</v>
      </c>
    </row>
    <row r="435" spans="2:12">
      <c r="B435" s="260" t="s">
        <v>22</v>
      </c>
      <c r="C435" s="261">
        <v>41790</v>
      </c>
      <c r="D435" s="262">
        <v>1250000</v>
      </c>
      <c r="E435" s="263">
        <v>0.5</v>
      </c>
      <c r="F435" s="255">
        <f t="shared" ref="F435:F441" si="29">D435*E435</f>
        <v>625000</v>
      </c>
    </row>
    <row r="436" spans="2:12">
      <c r="B436" s="260" t="s">
        <v>426</v>
      </c>
      <c r="C436" s="261" t="s">
        <v>427</v>
      </c>
      <c r="D436" s="262">
        <v>19000</v>
      </c>
      <c r="E436" s="263">
        <v>0.5</v>
      </c>
      <c r="F436" s="255">
        <f t="shared" si="29"/>
        <v>9500</v>
      </c>
    </row>
    <row r="437" spans="2:12">
      <c r="B437" s="260" t="s">
        <v>23</v>
      </c>
      <c r="C437" s="261" t="s">
        <v>198</v>
      </c>
      <c r="D437" s="262">
        <v>0</v>
      </c>
      <c r="E437" s="263">
        <v>0.5</v>
      </c>
      <c r="F437" s="255">
        <f t="shared" si="29"/>
        <v>0</v>
      </c>
    </row>
    <row r="438" spans="2:12">
      <c r="B438" s="260" t="s">
        <v>425</v>
      </c>
      <c r="C438" s="261">
        <v>41768</v>
      </c>
      <c r="D438" s="262">
        <v>1253300</v>
      </c>
      <c r="E438" s="263">
        <v>0.5</v>
      </c>
      <c r="F438" s="255">
        <f t="shared" si="29"/>
        <v>626650</v>
      </c>
    </row>
    <row r="439" spans="2:12">
      <c r="B439" s="260" t="s">
        <v>428</v>
      </c>
      <c r="C439" s="261" t="s">
        <v>198</v>
      </c>
      <c r="D439" s="262">
        <v>407500</v>
      </c>
      <c r="E439" s="263">
        <v>0.5</v>
      </c>
      <c r="F439" s="255">
        <f t="shared" si="29"/>
        <v>203750</v>
      </c>
    </row>
    <row r="440" spans="2:12">
      <c r="B440" s="260" t="s">
        <v>28</v>
      </c>
      <c r="C440" s="269" t="s">
        <v>210</v>
      </c>
      <c r="D440" s="262">
        <v>27000</v>
      </c>
      <c r="E440" s="263">
        <v>1</v>
      </c>
      <c r="F440" s="255">
        <f t="shared" si="29"/>
        <v>27000</v>
      </c>
      <c r="J440" t="s">
        <v>429</v>
      </c>
    </row>
    <row r="441" spans="2:12" ht="15.75" thickBot="1">
      <c r="B441" s="270" t="s">
        <v>29</v>
      </c>
      <c r="C441" s="271" t="s">
        <v>209</v>
      </c>
      <c r="D441" s="272">
        <v>123000</v>
      </c>
      <c r="E441" s="273">
        <v>1</v>
      </c>
      <c r="F441" s="256">
        <f t="shared" si="29"/>
        <v>123000</v>
      </c>
      <c r="J441" t="s">
        <v>430</v>
      </c>
    </row>
    <row r="442" spans="2:12" ht="15.75" thickBot="1">
      <c r="D442" s="10" t="s">
        <v>34</v>
      </c>
      <c r="E442" s="7"/>
      <c r="F442" s="19">
        <f>SUM(F434:F441)</f>
        <v>1664400</v>
      </c>
    </row>
    <row r="445" spans="2:12" ht="15.75" thickBot="1"/>
    <row r="446" spans="2:12" ht="15.75">
      <c r="B446" s="523" t="s">
        <v>322</v>
      </c>
      <c r="C446" s="524"/>
      <c r="D446" s="524"/>
      <c r="E446" s="524"/>
      <c r="F446" s="525"/>
    </row>
    <row r="447" spans="2:12" ht="16.5" thickBot="1">
      <c r="B447" s="526" t="s">
        <v>431</v>
      </c>
      <c r="C447" s="527"/>
      <c r="D447" s="527"/>
      <c r="E447" s="527"/>
      <c r="F447" s="528"/>
    </row>
    <row r="448" spans="2:12" ht="15.75" thickBot="1">
      <c r="B448" s="12" t="s">
        <v>19</v>
      </c>
      <c r="C448" s="12" t="s">
        <v>25</v>
      </c>
      <c r="D448" s="12" t="s">
        <v>20</v>
      </c>
      <c r="E448" s="12" t="s">
        <v>18</v>
      </c>
      <c r="F448" s="11" t="s">
        <v>21</v>
      </c>
      <c r="L448" s="280" t="s">
        <v>436</v>
      </c>
    </row>
    <row r="449" spans="2:13">
      <c r="B449" s="58" t="s">
        <v>27</v>
      </c>
      <c r="C449" s="99">
        <v>41810</v>
      </c>
      <c r="D449" s="100">
        <v>200000</v>
      </c>
      <c r="E449" s="101">
        <v>0.5</v>
      </c>
      <c r="F449" s="255">
        <f>D449*E449</f>
        <v>100000</v>
      </c>
      <c r="L449" t="s">
        <v>437</v>
      </c>
    </row>
    <row r="450" spans="2:13">
      <c r="B450" s="58" t="s">
        <v>22</v>
      </c>
      <c r="C450" s="99">
        <v>41820</v>
      </c>
      <c r="D450" s="100">
        <v>850000</v>
      </c>
      <c r="E450" s="101">
        <v>0.5</v>
      </c>
      <c r="F450" s="255">
        <f t="shared" ref="F450:F460" si="30">D450*E450</f>
        <v>425000</v>
      </c>
      <c r="L450" t="s">
        <v>438</v>
      </c>
      <c r="M450" s="274">
        <v>180000</v>
      </c>
    </row>
    <row r="451" spans="2:13">
      <c r="B451" s="58" t="s">
        <v>426</v>
      </c>
      <c r="C451" s="99" t="s">
        <v>472</v>
      </c>
      <c r="D451" s="100">
        <v>15200</v>
      </c>
      <c r="E451" s="101">
        <v>0.5</v>
      </c>
      <c r="F451" s="255">
        <f t="shared" si="30"/>
        <v>7600</v>
      </c>
      <c r="L451" t="s">
        <v>439</v>
      </c>
      <c r="M451" s="274">
        <v>45000</v>
      </c>
    </row>
    <row r="452" spans="2:13">
      <c r="B452" s="58" t="s">
        <v>23</v>
      </c>
      <c r="C452" s="99" t="s">
        <v>217</v>
      </c>
      <c r="D452" s="100">
        <v>0</v>
      </c>
      <c r="E452" s="101">
        <v>0.5</v>
      </c>
      <c r="F452" s="102">
        <f t="shared" si="30"/>
        <v>0</v>
      </c>
      <c r="L452" t="s">
        <v>440</v>
      </c>
      <c r="M452" s="274">
        <v>160000</v>
      </c>
    </row>
    <row r="453" spans="2:13">
      <c r="B453" s="58" t="s">
        <v>432</v>
      </c>
      <c r="C453" s="99" t="s">
        <v>198</v>
      </c>
      <c r="D453" s="100">
        <v>664400</v>
      </c>
      <c r="E453" s="101">
        <v>1</v>
      </c>
      <c r="F453" s="255">
        <f t="shared" si="30"/>
        <v>664400</v>
      </c>
      <c r="L453" t="s">
        <v>441</v>
      </c>
      <c r="M453" s="274">
        <v>200000</v>
      </c>
    </row>
    <row r="454" spans="2:13">
      <c r="B454" s="58" t="s">
        <v>311</v>
      </c>
      <c r="C454" s="99"/>
      <c r="D454" s="100">
        <v>-600000</v>
      </c>
      <c r="E454" s="101">
        <v>1</v>
      </c>
      <c r="F454" s="255">
        <f t="shared" si="30"/>
        <v>-600000</v>
      </c>
      <c r="L454" t="s">
        <v>442</v>
      </c>
      <c r="M454" s="274">
        <v>70000</v>
      </c>
    </row>
    <row r="455" spans="2:13">
      <c r="B455" s="58" t="s">
        <v>428</v>
      </c>
      <c r="C455" s="99" t="s">
        <v>217</v>
      </c>
      <c r="D455" s="100">
        <v>655000</v>
      </c>
      <c r="E455" s="101">
        <v>0.5</v>
      </c>
      <c r="F455" s="102">
        <f t="shared" si="30"/>
        <v>327500</v>
      </c>
      <c r="M455" s="274">
        <f>SUM(M450:M454)</f>
        <v>655000</v>
      </c>
    </row>
    <row r="456" spans="2:13">
      <c r="B456" s="58" t="s">
        <v>435</v>
      </c>
      <c r="C456" s="99">
        <v>41840</v>
      </c>
      <c r="D456" s="100">
        <v>-140000</v>
      </c>
      <c r="E456" s="101">
        <v>0.5</v>
      </c>
      <c r="F456" s="255">
        <f t="shared" si="30"/>
        <v>-70000</v>
      </c>
    </row>
    <row r="457" spans="2:13">
      <c r="B457" s="58" t="s">
        <v>433</v>
      </c>
      <c r="C457" s="99"/>
      <c r="D457" s="100">
        <v>-75000</v>
      </c>
      <c r="E457" s="101">
        <v>0.5</v>
      </c>
      <c r="F457" s="255">
        <f t="shared" si="30"/>
        <v>-37500</v>
      </c>
    </row>
    <row r="458" spans="2:13">
      <c r="B458" s="58" t="s">
        <v>434</v>
      </c>
      <c r="C458" s="99"/>
      <c r="D458" s="100">
        <v>-300000</v>
      </c>
      <c r="E458" s="101">
        <v>0.5</v>
      </c>
      <c r="F458" s="255">
        <f t="shared" si="30"/>
        <v>-150000</v>
      </c>
    </row>
    <row r="459" spans="2:13">
      <c r="B459" s="58" t="s">
        <v>28</v>
      </c>
      <c r="C459" s="103" t="s">
        <v>227</v>
      </c>
      <c r="D459" s="100">
        <v>26700</v>
      </c>
      <c r="E459" s="101">
        <v>1</v>
      </c>
      <c r="F459" s="255">
        <f t="shared" si="30"/>
        <v>26700</v>
      </c>
    </row>
    <row r="460" spans="2:13" ht="15.75" thickBot="1">
      <c r="B460" s="60" t="s">
        <v>29</v>
      </c>
      <c r="C460" s="104" t="s">
        <v>358</v>
      </c>
      <c r="D460" s="105">
        <v>123000</v>
      </c>
      <c r="E460" s="106">
        <v>1</v>
      </c>
      <c r="F460" s="256">
        <f t="shared" si="30"/>
        <v>123000</v>
      </c>
    </row>
    <row r="461" spans="2:13" ht="15.75" thickBot="1">
      <c r="D461" s="10" t="s">
        <v>34</v>
      </c>
      <c r="E461" s="7"/>
      <c r="F461" s="19">
        <f>SUM(F449:F460)</f>
        <v>816700</v>
      </c>
    </row>
    <row r="462" spans="2:13">
      <c r="B462" s="280" t="s">
        <v>436</v>
      </c>
    </row>
    <row r="463" spans="2:13">
      <c r="B463" t="s">
        <v>443</v>
      </c>
      <c r="F463" s="274">
        <v>180000</v>
      </c>
    </row>
    <row r="464" spans="2:13">
      <c r="B464" t="s">
        <v>439</v>
      </c>
      <c r="F464" s="274">
        <v>45000</v>
      </c>
    </row>
    <row r="465" spans="1:19">
      <c r="B465" t="s">
        <v>440</v>
      </c>
      <c r="F465" s="274">
        <v>160000</v>
      </c>
    </row>
    <row r="466" spans="1:19">
      <c r="B466" t="s">
        <v>441</v>
      </c>
      <c r="F466" s="274">
        <v>200000</v>
      </c>
    </row>
    <row r="467" spans="1:19">
      <c r="B467" t="s">
        <v>442</v>
      </c>
      <c r="F467" s="274">
        <v>70000</v>
      </c>
    </row>
    <row r="468" spans="1:19">
      <c r="C468" s="274"/>
      <c r="F468" s="274">
        <f>SUM(F463:F467)</f>
        <v>655000</v>
      </c>
    </row>
    <row r="470" spans="1:19">
      <c r="A470" s="46"/>
      <c r="B470" s="46" t="s">
        <v>444</v>
      </c>
      <c r="C470" s="46"/>
      <c r="D470" s="46"/>
      <c r="E470" s="46"/>
      <c r="F470" s="46"/>
      <c r="G470" s="46"/>
      <c r="H470" s="46"/>
      <c r="I470" s="46"/>
      <c r="J470" s="46"/>
      <c r="K470" s="46"/>
    </row>
    <row r="472" spans="1:19">
      <c r="L472" s="282" t="s">
        <v>473</v>
      </c>
      <c r="M472" s="282"/>
      <c r="N472" s="282"/>
      <c r="O472" s="282"/>
      <c r="P472" s="282" t="s">
        <v>474</v>
      </c>
      <c r="Q472" s="1"/>
    </row>
    <row r="473" spans="1:19">
      <c r="L473" s="284">
        <v>41879</v>
      </c>
      <c r="M473" s="282" t="s">
        <v>475</v>
      </c>
      <c r="N473" s="283">
        <v>37500</v>
      </c>
      <c r="O473" s="282"/>
      <c r="P473" s="282"/>
      <c r="Q473" s="1"/>
    </row>
    <row r="474" spans="1:19">
      <c r="L474" s="284">
        <v>41879</v>
      </c>
      <c r="M474" s="282" t="s">
        <v>457</v>
      </c>
      <c r="N474" s="283">
        <v>57000</v>
      </c>
      <c r="O474" s="282"/>
      <c r="P474" s="282" t="s">
        <v>458</v>
      </c>
      <c r="Q474" s="283">
        <v>1000000</v>
      </c>
      <c r="R474" s="284">
        <v>41854</v>
      </c>
      <c r="S474" s="284">
        <v>41868</v>
      </c>
    </row>
    <row r="475" spans="1:19" ht="15.75" thickBot="1">
      <c r="B475" s="299"/>
      <c r="C475" s="299"/>
      <c r="D475" s="299"/>
      <c r="E475" s="299"/>
      <c r="F475" s="299"/>
      <c r="L475" s="284">
        <v>41875</v>
      </c>
      <c r="M475" s="282" t="s">
        <v>447</v>
      </c>
      <c r="N475" s="283">
        <v>211455</v>
      </c>
      <c r="O475" s="282"/>
      <c r="P475" s="282" t="s">
        <v>459</v>
      </c>
      <c r="Q475" s="283">
        <v>48000</v>
      </c>
    </row>
    <row r="476" spans="1:19" ht="15.75">
      <c r="B476" s="523" t="s">
        <v>322</v>
      </c>
      <c r="C476" s="524"/>
      <c r="D476" s="524"/>
      <c r="E476" s="524"/>
      <c r="F476" s="525"/>
      <c r="L476" s="284">
        <v>41875</v>
      </c>
      <c r="M476" s="282" t="s">
        <v>456</v>
      </c>
      <c r="N476" s="283">
        <v>126000</v>
      </c>
      <c r="O476" s="282"/>
      <c r="P476" s="282" t="s">
        <v>460</v>
      </c>
      <c r="Q476" s="283">
        <v>190000</v>
      </c>
    </row>
    <row r="477" spans="1:19" ht="16.5" thickBot="1">
      <c r="B477" s="526" t="s">
        <v>445</v>
      </c>
      <c r="C477" s="527"/>
      <c r="D477" s="527"/>
      <c r="E477" s="527"/>
      <c r="F477" s="528"/>
      <c r="H477" s="287" t="s">
        <v>388</v>
      </c>
      <c r="I477" s="287"/>
      <c r="J477" s="287" t="s">
        <v>484</v>
      </c>
      <c r="L477" s="284">
        <v>41873</v>
      </c>
      <c r="M477" s="282" t="s">
        <v>457</v>
      </c>
      <c r="N477" s="283">
        <v>294800</v>
      </c>
      <c r="O477" s="282"/>
      <c r="P477" s="282" t="s">
        <v>461</v>
      </c>
      <c r="Q477" s="283">
        <v>200000</v>
      </c>
    </row>
    <row r="478" spans="1:19" ht="15.75" thickBot="1">
      <c r="B478" s="303" t="s">
        <v>19</v>
      </c>
      <c r="C478" s="303" t="s">
        <v>25</v>
      </c>
      <c r="D478" s="303" t="s">
        <v>20</v>
      </c>
      <c r="E478" s="303" t="s">
        <v>18</v>
      </c>
      <c r="F478" s="302" t="s">
        <v>21</v>
      </c>
      <c r="H478" s="274">
        <v>8505400</v>
      </c>
      <c r="I478" s="274"/>
      <c r="J478" s="274">
        <f>H478*50%</f>
        <v>4252700</v>
      </c>
      <c r="L478" s="284">
        <v>41873</v>
      </c>
      <c r="M478" s="282" t="s">
        <v>448</v>
      </c>
      <c r="N478" s="283">
        <v>391246</v>
      </c>
      <c r="O478" s="282"/>
      <c r="P478" s="282" t="s">
        <v>462</v>
      </c>
      <c r="Q478" s="283">
        <v>60000</v>
      </c>
    </row>
    <row r="479" spans="1:19">
      <c r="B479" s="305" t="s">
        <v>27</v>
      </c>
      <c r="C479" s="307">
        <v>41840</v>
      </c>
      <c r="D479" s="308">
        <v>794000</v>
      </c>
      <c r="E479" s="309">
        <v>0.5</v>
      </c>
      <c r="F479" s="313">
        <v>397000</v>
      </c>
      <c r="L479" s="284">
        <v>41872</v>
      </c>
      <c r="M479" s="282" t="s">
        <v>449</v>
      </c>
      <c r="N479" s="283">
        <v>153000</v>
      </c>
      <c r="O479" s="282"/>
      <c r="P479" s="282" t="s">
        <v>463</v>
      </c>
      <c r="Q479" s="283">
        <v>30000</v>
      </c>
    </row>
    <row r="480" spans="1:19">
      <c r="B480" s="305" t="s">
        <v>520</v>
      </c>
      <c r="C480" s="307">
        <v>41851</v>
      </c>
      <c r="D480" s="308">
        <v>1100000</v>
      </c>
      <c r="E480" s="309">
        <v>0.5</v>
      </c>
      <c r="F480" s="313">
        <v>550000</v>
      </c>
      <c r="L480" s="284">
        <v>41872</v>
      </c>
      <c r="M480" s="282" t="s">
        <v>448</v>
      </c>
      <c r="N480" s="283">
        <v>67347</v>
      </c>
      <c r="O480" s="282"/>
      <c r="P480" s="282" t="s">
        <v>464</v>
      </c>
      <c r="Q480" s="283">
        <v>800000</v>
      </c>
    </row>
    <row r="481" spans="2:17">
      <c r="B481" s="305" t="s">
        <v>426</v>
      </c>
      <c r="C481" s="307" t="s">
        <v>446</v>
      </c>
      <c r="D481" s="308">
        <v>21400</v>
      </c>
      <c r="E481" s="309">
        <v>0.5</v>
      </c>
      <c r="F481" s="313">
        <v>10700</v>
      </c>
      <c r="L481" s="284">
        <v>41872</v>
      </c>
      <c r="M481" s="282" t="s">
        <v>448</v>
      </c>
      <c r="N481" s="283">
        <v>13160</v>
      </c>
      <c r="O481" s="282"/>
      <c r="P481" s="282" t="s">
        <v>465</v>
      </c>
      <c r="Q481" s="283">
        <v>35000</v>
      </c>
    </row>
    <row r="482" spans="2:17">
      <c r="B482" s="305" t="s">
        <v>28</v>
      </c>
      <c r="C482" s="310" t="s">
        <v>238</v>
      </c>
      <c r="D482" s="308">
        <v>26950</v>
      </c>
      <c r="E482" s="309">
        <v>1</v>
      </c>
      <c r="F482" s="313">
        <v>26950</v>
      </c>
      <c r="L482" s="284">
        <v>41870</v>
      </c>
      <c r="M482" s="282" t="s">
        <v>448</v>
      </c>
      <c r="N482" s="283">
        <v>102080</v>
      </c>
      <c r="O482" s="282"/>
      <c r="P482" s="282" t="s">
        <v>466</v>
      </c>
      <c r="Q482" s="283">
        <v>48000</v>
      </c>
    </row>
    <row r="483" spans="2:17">
      <c r="B483" s="305" t="s">
        <v>29</v>
      </c>
      <c r="C483" s="310" t="s">
        <v>359</v>
      </c>
      <c r="D483" s="308">
        <v>123000</v>
      </c>
      <c r="E483" s="309">
        <v>1</v>
      </c>
      <c r="F483" s="313">
        <v>123000</v>
      </c>
      <c r="L483" s="284">
        <v>41870</v>
      </c>
      <c r="M483" s="282" t="s">
        <v>448</v>
      </c>
      <c r="N483" s="283">
        <v>2730</v>
      </c>
      <c r="O483" s="282"/>
      <c r="P483" s="282" t="s">
        <v>467</v>
      </c>
      <c r="Q483" s="283">
        <v>30000</v>
      </c>
    </row>
    <row r="484" spans="2:17" ht="15.75" thickBot="1">
      <c r="B484" s="306" t="s">
        <v>521</v>
      </c>
      <c r="C484" s="315">
        <v>41851</v>
      </c>
      <c r="D484" s="311">
        <v>8505400</v>
      </c>
      <c r="E484" s="312">
        <v>0.5</v>
      </c>
      <c r="F484" s="314">
        <v>4252700</v>
      </c>
      <c r="L484" s="284">
        <v>41870</v>
      </c>
      <c r="M484" s="282" t="s">
        <v>450</v>
      </c>
      <c r="N484" s="283">
        <v>130000</v>
      </c>
      <c r="O484" s="282"/>
      <c r="P484" s="282" t="s">
        <v>468</v>
      </c>
      <c r="Q484" s="283">
        <v>40000</v>
      </c>
    </row>
    <row r="485" spans="2:17" ht="15.75" thickBot="1">
      <c r="B485" s="316"/>
      <c r="C485" s="299"/>
      <c r="D485" s="301" t="s">
        <v>34</v>
      </c>
      <c r="E485" s="300"/>
      <c r="F485" s="304">
        <v>5360350</v>
      </c>
      <c r="L485" s="284">
        <v>41866</v>
      </c>
      <c r="M485" s="282" t="s">
        <v>451</v>
      </c>
      <c r="N485" s="283">
        <v>1182696</v>
      </c>
      <c r="O485" s="282"/>
      <c r="P485" s="282" t="s">
        <v>470</v>
      </c>
      <c r="Q485" s="283">
        <v>471695</v>
      </c>
    </row>
    <row r="486" spans="2:17">
      <c r="B486" s="297"/>
      <c r="C486" s="297"/>
      <c r="D486" s="297"/>
      <c r="E486" s="297"/>
      <c r="F486" s="297"/>
      <c r="L486" s="284">
        <v>41864</v>
      </c>
      <c r="M486" s="282" t="s">
        <v>452</v>
      </c>
      <c r="N486" s="283">
        <v>48859</v>
      </c>
      <c r="O486" s="282"/>
      <c r="P486" s="282"/>
      <c r="Q486" s="283">
        <v>2952695</v>
      </c>
    </row>
    <row r="487" spans="2:17">
      <c r="B487" s="297"/>
      <c r="C487" s="297"/>
      <c r="D487" s="297"/>
      <c r="E487" s="297"/>
      <c r="F487" s="297"/>
      <c r="L487" s="284">
        <v>41864</v>
      </c>
      <c r="M487" s="282" t="s">
        <v>448</v>
      </c>
      <c r="N487" s="283">
        <v>24783</v>
      </c>
      <c r="O487" s="282"/>
      <c r="P487" s="282"/>
      <c r="Q487" s="283"/>
    </row>
    <row r="488" spans="2:17">
      <c r="L488" s="284">
        <v>41863</v>
      </c>
      <c r="M488" s="282" t="s">
        <v>448</v>
      </c>
      <c r="N488" s="283">
        <v>139691</v>
      </c>
      <c r="O488" s="282"/>
      <c r="P488" s="282"/>
      <c r="Q488" s="283"/>
    </row>
    <row r="489" spans="2:17">
      <c r="L489" s="284">
        <v>41856</v>
      </c>
      <c r="M489" s="282" t="s">
        <v>453</v>
      </c>
      <c r="N489" s="283">
        <v>25000</v>
      </c>
      <c r="O489" s="282"/>
      <c r="P489" s="282"/>
      <c r="Q489" s="283"/>
    </row>
    <row r="490" spans="2:17">
      <c r="L490" s="284">
        <v>41853</v>
      </c>
      <c r="M490" s="282" t="s">
        <v>448</v>
      </c>
      <c r="N490" s="283">
        <v>552566</v>
      </c>
      <c r="O490" s="282"/>
      <c r="P490" s="282"/>
      <c r="Q490" s="283"/>
    </row>
    <row r="491" spans="2:17">
      <c r="L491" s="284">
        <v>41853</v>
      </c>
      <c r="M491" s="282" t="s">
        <v>448</v>
      </c>
      <c r="N491" s="283">
        <v>32290</v>
      </c>
      <c r="O491" s="282"/>
      <c r="P491" s="282"/>
      <c r="Q491" s="283"/>
    </row>
    <row r="492" spans="2:17">
      <c r="L492" s="284">
        <v>41853</v>
      </c>
      <c r="M492" s="282" t="s">
        <v>454</v>
      </c>
      <c r="N492" s="283">
        <v>50000</v>
      </c>
      <c r="O492" s="282"/>
      <c r="P492" s="282"/>
      <c r="Q492" s="283"/>
    </row>
    <row r="493" spans="2:17">
      <c r="L493" s="284">
        <v>41853</v>
      </c>
      <c r="M493" s="282" t="s">
        <v>454</v>
      </c>
      <c r="N493" s="283">
        <v>481000</v>
      </c>
      <c r="O493" s="282"/>
      <c r="P493" s="282"/>
      <c r="Q493" s="283"/>
    </row>
    <row r="494" spans="2:17">
      <c r="L494" s="284">
        <v>41845</v>
      </c>
      <c r="M494" s="282" t="s">
        <v>448</v>
      </c>
      <c r="N494" s="283">
        <v>84652</v>
      </c>
      <c r="O494" s="282"/>
      <c r="P494" s="282"/>
      <c r="Q494" s="283"/>
    </row>
    <row r="495" spans="2:17">
      <c r="L495" s="284">
        <v>41835</v>
      </c>
      <c r="M495" s="282" t="s">
        <v>448</v>
      </c>
      <c r="N495" s="283">
        <v>81189</v>
      </c>
      <c r="O495" s="282"/>
      <c r="P495" s="282"/>
      <c r="Q495" s="283"/>
    </row>
    <row r="496" spans="2:17">
      <c r="L496" s="284">
        <v>41831</v>
      </c>
      <c r="M496" s="282" t="s">
        <v>455</v>
      </c>
      <c r="N496" s="283">
        <v>16100</v>
      </c>
      <c r="O496" s="282"/>
      <c r="P496" s="282"/>
      <c r="Q496" s="283"/>
    </row>
    <row r="497" spans="2:17">
      <c r="L497" s="284">
        <v>41830</v>
      </c>
      <c r="M497" s="282" t="s">
        <v>448</v>
      </c>
      <c r="N497" s="283">
        <v>18844</v>
      </c>
      <c r="O497" s="282"/>
      <c r="P497" s="282"/>
      <c r="Q497" s="283"/>
    </row>
    <row r="498" spans="2:17">
      <c r="L498" s="284">
        <v>41829</v>
      </c>
      <c r="M498" s="282" t="s">
        <v>448</v>
      </c>
      <c r="N498" s="283">
        <v>74313</v>
      </c>
      <c r="O498" s="282"/>
      <c r="P498" s="282"/>
      <c r="Q498" s="282"/>
    </row>
    <row r="499" spans="2:17">
      <c r="L499" s="284">
        <v>41829</v>
      </c>
      <c r="M499" s="282" t="s">
        <v>448</v>
      </c>
      <c r="N499" s="283">
        <v>20227</v>
      </c>
      <c r="O499" s="282"/>
      <c r="P499" s="282"/>
      <c r="Q499" s="282"/>
    </row>
    <row r="500" spans="2:17">
      <c r="L500" s="284">
        <v>41828</v>
      </c>
      <c r="M500" s="282" t="s">
        <v>448</v>
      </c>
      <c r="N500" s="283">
        <v>13754</v>
      </c>
      <c r="O500" s="282"/>
      <c r="P500" s="282"/>
      <c r="Q500" s="282"/>
    </row>
    <row r="501" spans="2:17">
      <c r="L501" s="284">
        <v>41730</v>
      </c>
      <c r="M501" s="282" t="s">
        <v>447</v>
      </c>
      <c r="N501" s="283">
        <v>240438</v>
      </c>
      <c r="O501" s="282"/>
      <c r="P501" s="282"/>
      <c r="Q501" s="283"/>
    </row>
    <row r="502" spans="2:17">
      <c r="L502" s="284">
        <v>41698</v>
      </c>
      <c r="M502" s="282" t="s">
        <v>469</v>
      </c>
      <c r="N502" s="283">
        <v>880000</v>
      </c>
      <c r="O502" s="282"/>
      <c r="P502" s="282"/>
      <c r="Q502" s="282"/>
    </row>
    <row r="503" spans="2:17" ht="15.75" thickBot="1">
      <c r="L503" s="282"/>
      <c r="M503" s="282"/>
      <c r="N503" s="283">
        <v>5552720</v>
      </c>
      <c r="O503" s="282"/>
      <c r="P503" s="282"/>
      <c r="Q503" s="283">
        <f>N503+Q486</f>
        <v>8505415</v>
      </c>
    </row>
    <row r="504" spans="2:17" ht="15.75">
      <c r="B504" s="523" t="s">
        <v>322</v>
      </c>
      <c r="C504" s="524"/>
      <c r="D504" s="524"/>
      <c r="E504" s="524"/>
      <c r="F504" s="525"/>
    </row>
    <row r="505" spans="2:17" ht="16.5" thickBot="1">
      <c r="B505" s="526" t="s">
        <v>471</v>
      </c>
      <c r="C505" s="527"/>
      <c r="D505" s="527"/>
      <c r="E505" s="527"/>
      <c r="F505" s="528"/>
      <c r="H505" s="282" t="s">
        <v>476</v>
      </c>
      <c r="L505" s="282" t="s">
        <v>485</v>
      </c>
    </row>
    <row r="506" spans="2:17" ht="15.75" thickBot="1">
      <c r="B506" s="303" t="s">
        <v>19</v>
      </c>
      <c r="C506" s="303" t="s">
        <v>25</v>
      </c>
      <c r="D506" s="303" t="s">
        <v>20</v>
      </c>
      <c r="E506" s="303" t="s">
        <v>18</v>
      </c>
      <c r="F506" s="302" t="s">
        <v>21</v>
      </c>
      <c r="H506"/>
      <c r="L506" s="282" t="s">
        <v>486</v>
      </c>
      <c r="M506" s="274">
        <v>70000</v>
      </c>
    </row>
    <row r="507" spans="2:17">
      <c r="B507" s="305" t="s">
        <v>27</v>
      </c>
      <c r="C507" s="307">
        <v>41871</v>
      </c>
      <c r="D507" s="308">
        <v>11000</v>
      </c>
      <c r="E507" s="309">
        <v>0.5</v>
      </c>
      <c r="F507" s="313">
        <f>D507*E507</f>
        <v>5500</v>
      </c>
      <c r="H507" s="282" t="s">
        <v>477</v>
      </c>
      <c r="I507" s="274">
        <v>415000</v>
      </c>
      <c r="L507" s="282" t="s">
        <v>468</v>
      </c>
      <c r="M507" s="274">
        <v>16000</v>
      </c>
    </row>
    <row r="508" spans="2:17">
      <c r="B508" s="305" t="s">
        <v>520</v>
      </c>
      <c r="C508" s="307">
        <v>41882</v>
      </c>
      <c r="D508" s="308">
        <v>1100000</v>
      </c>
      <c r="E508" s="309">
        <v>0.5</v>
      </c>
      <c r="F508" s="313">
        <f t="shared" ref="F508" si="31">D508*E508</f>
        <v>550000</v>
      </c>
      <c r="H508" s="282" t="s">
        <v>478</v>
      </c>
      <c r="I508" s="274">
        <v>1000000</v>
      </c>
      <c r="L508" s="282" t="s">
        <v>487</v>
      </c>
      <c r="M508" s="274">
        <v>500000</v>
      </c>
      <c r="N508" s="284">
        <v>41882</v>
      </c>
    </row>
    <row r="509" spans="2:17">
      <c r="B509" s="305" t="s">
        <v>28</v>
      </c>
      <c r="C509" s="310" t="s">
        <v>253</v>
      </c>
      <c r="D509" s="308">
        <v>27000</v>
      </c>
      <c r="E509" s="309">
        <v>1</v>
      </c>
      <c r="F509" s="313">
        <f>D509*E509</f>
        <v>27000</v>
      </c>
      <c r="H509" s="282" t="s">
        <v>479</v>
      </c>
      <c r="I509" s="274">
        <v>75000</v>
      </c>
      <c r="L509" s="282" t="s">
        <v>488</v>
      </c>
      <c r="M509" s="274">
        <v>146800</v>
      </c>
    </row>
    <row r="510" spans="2:17" s="282" customFormat="1">
      <c r="B510" s="305" t="s">
        <v>29</v>
      </c>
      <c r="C510" s="310" t="s">
        <v>380</v>
      </c>
      <c r="D510" s="308">
        <v>123000</v>
      </c>
      <c r="E510" s="309">
        <v>1</v>
      </c>
      <c r="F510" s="313">
        <f>D510*E510</f>
        <v>123000</v>
      </c>
      <c r="H510" s="282" t="s">
        <v>480</v>
      </c>
      <c r="I510" s="274">
        <v>300000</v>
      </c>
      <c r="L510" s="282" t="s">
        <v>475</v>
      </c>
      <c r="M510" s="274">
        <v>37500</v>
      </c>
    </row>
    <row r="511" spans="2:17" s="282" customFormat="1">
      <c r="B511" s="298" t="s">
        <v>481</v>
      </c>
      <c r="C511" s="95" t="s">
        <v>241</v>
      </c>
      <c r="D511" s="96">
        <v>-1790000</v>
      </c>
      <c r="E511" s="97">
        <v>0.5</v>
      </c>
      <c r="F511" s="317">
        <f>D511*E511</f>
        <v>-895000</v>
      </c>
      <c r="H511"/>
      <c r="I511" s="274">
        <f>SUM(I507:I510)</f>
        <v>1790000</v>
      </c>
      <c r="M511" s="274">
        <f>SUM(M506:M510)</f>
        <v>770300</v>
      </c>
    </row>
    <row r="512" spans="2:17">
      <c r="B512" s="305" t="s">
        <v>489</v>
      </c>
      <c r="C512" s="307" t="s">
        <v>490</v>
      </c>
      <c r="D512" s="308">
        <v>770300</v>
      </c>
      <c r="E512" s="309">
        <v>0.5</v>
      </c>
      <c r="F512" s="102">
        <f>D512*E512</f>
        <v>385150</v>
      </c>
    </row>
    <row r="513" spans="1:14" ht="15.75" thickBot="1">
      <c r="B513" s="306" t="s">
        <v>482</v>
      </c>
      <c r="C513" s="315"/>
      <c r="D513" s="311">
        <v>-2125224</v>
      </c>
      <c r="E513" s="312">
        <v>1</v>
      </c>
      <c r="F513" s="107">
        <f>D513*E513</f>
        <v>-2125224</v>
      </c>
    </row>
    <row r="514" spans="1:14" ht="15.75" thickBot="1">
      <c r="B514" s="299"/>
      <c r="C514" s="299"/>
      <c r="D514" s="301" t="s">
        <v>34</v>
      </c>
      <c r="E514" s="300"/>
      <c r="F514" s="304">
        <f>SUM(F507:F513)</f>
        <v>-1929574</v>
      </c>
      <c r="H514"/>
    </row>
    <row r="518" spans="1:14">
      <c r="B518" s="285" t="s">
        <v>483</v>
      </c>
      <c r="C518" s="285"/>
      <c r="D518" s="286">
        <f>F485+F514</f>
        <v>3430776</v>
      </c>
    </row>
    <row r="520" spans="1:14">
      <c r="H520" s="294" t="s">
        <v>484</v>
      </c>
      <c r="I520" s="294"/>
      <c r="J520" s="294"/>
      <c r="L520" s="282" t="s">
        <v>491</v>
      </c>
    </row>
    <row r="521" spans="1:14">
      <c r="H521" s="295">
        <v>41889</v>
      </c>
      <c r="I521" s="294" t="s">
        <v>493</v>
      </c>
      <c r="J521" s="296">
        <v>390500</v>
      </c>
      <c r="L521" s="284">
        <v>41886</v>
      </c>
      <c r="M521" s="282" t="s">
        <v>448</v>
      </c>
      <c r="N521" s="274">
        <v>11658</v>
      </c>
    </row>
    <row r="522" spans="1:14" ht="15.75" thickBot="1">
      <c r="A522" s="282"/>
      <c r="B522" s="282"/>
      <c r="C522" s="282"/>
      <c r="D522" s="282"/>
      <c r="E522" s="282"/>
      <c r="F522" s="282"/>
      <c r="H522" s="295">
        <v>41896</v>
      </c>
      <c r="I522" s="294"/>
      <c r="J522" s="296">
        <v>171650</v>
      </c>
      <c r="L522" s="284">
        <v>41887</v>
      </c>
      <c r="M522" s="282" t="s">
        <v>451</v>
      </c>
      <c r="N522" s="274">
        <v>256950</v>
      </c>
    </row>
    <row r="523" spans="1:14" ht="15.75">
      <c r="A523" s="282"/>
      <c r="B523" s="523" t="s">
        <v>322</v>
      </c>
      <c r="C523" s="524"/>
      <c r="D523" s="524"/>
      <c r="E523" s="524"/>
      <c r="F523" s="525"/>
      <c r="H523" s="295">
        <v>41902</v>
      </c>
      <c r="I523" s="294"/>
      <c r="J523" s="296">
        <v>371000</v>
      </c>
      <c r="L523" s="284">
        <v>41887</v>
      </c>
      <c r="M523" s="282" t="s">
        <v>451</v>
      </c>
      <c r="N523" s="274">
        <v>22000</v>
      </c>
    </row>
    <row r="524" spans="1:14" ht="16.5" thickBot="1">
      <c r="A524" s="282"/>
      <c r="B524" s="526" t="s">
        <v>494</v>
      </c>
      <c r="C524" s="527"/>
      <c r="D524" s="527"/>
      <c r="E524" s="527"/>
      <c r="F524" s="528"/>
      <c r="H524" s="295">
        <v>41909</v>
      </c>
      <c r="I524" s="294"/>
      <c r="J524" s="296">
        <v>381500</v>
      </c>
      <c r="L524" s="284">
        <v>41890</v>
      </c>
      <c r="M524" s="282" t="s">
        <v>492</v>
      </c>
      <c r="N524" s="274">
        <v>203383</v>
      </c>
    </row>
    <row r="525" spans="1:14" ht="15.75" thickBot="1">
      <c r="A525" s="282"/>
      <c r="B525" s="12" t="s">
        <v>19</v>
      </c>
      <c r="C525" s="12" t="s">
        <v>25</v>
      </c>
      <c r="D525" s="12" t="s">
        <v>20</v>
      </c>
      <c r="E525" s="12" t="s">
        <v>18</v>
      </c>
      <c r="F525" s="11" t="s">
        <v>21</v>
      </c>
      <c r="H525" s="294"/>
      <c r="I525" s="294"/>
      <c r="J525" s="296">
        <f>SUM(J521:J524)</f>
        <v>1314650</v>
      </c>
      <c r="L525" s="284">
        <v>41895</v>
      </c>
      <c r="M525" s="282" t="s">
        <v>457</v>
      </c>
      <c r="N525" s="274">
        <v>13500</v>
      </c>
    </row>
    <row r="526" spans="1:14">
      <c r="A526" s="282"/>
      <c r="B526" s="58" t="s">
        <v>27</v>
      </c>
      <c r="C526" s="99">
        <v>41902</v>
      </c>
      <c r="D526" s="100">
        <v>12000</v>
      </c>
      <c r="E526" s="101">
        <v>0.5</v>
      </c>
      <c r="F526" s="255">
        <f>D526*E526</f>
        <v>6000</v>
      </c>
      <c r="H526" s="294" t="s">
        <v>497</v>
      </c>
      <c r="I526" s="294"/>
      <c r="J526" s="294"/>
      <c r="L526" s="284">
        <v>41900</v>
      </c>
      <c r="M526" s="282" t="s">
        <v>451</v>
      </c>
      <c r="N526" s="274">
        <v>29600</v>
      </c>
    </row>
    <row r="527" spans="1:14">
      <c r="A527" s="282"/>
      <c r="B527" s="305" t="s">
        <v>520</v>
      </c>
      <c r="C527" s="99">
        <v>41912</v>
      </c>
      <c r="D527" s="100">
        <v>1300000</v>
      </c>
      <c r="E527" s="101">
        <v>0.5</v>
      </c>
      <c r="F527" s="255">
        <f t="shared" ref="F527" si="32">D527*E527</f>
        <v>650000</v>
      </c>
      <c r="L527" s="284">
        <v>41901</v>
      </c>
      <c r="M527" s="282" t="s">
        <v>457</v>
      </c>
      <c r="N527" s="274">
        <v>194600</v>
      </c>
    </row>
    <row r="528" spans="1:14">
      <c r="A528" s="282"/>
      <c r="B528" s="58" t="s">
        <v>28</v>
      </c>
      <c r="C528" s="103" t="s">
        <v>279</v>
      </c>
      <c r="D528" s="100">
        <v>27350</v>
      </c>
      <c r="E528" s="101">
        <v>1</v>
      </c>
      <c r="F528" s="255">
        <f t="shared" ref="F528:F532" si="33">D528*E528</f>
        <v>27350</v>
      </c>
      <c r="H528" s="282" t="s">
        <v>499</v>
      </c>
      <c r="I528"/>
      <c r="L528" s="284">
        <v>41901</v>
      </c>
      <c r="M528" s="282" t="s">
        <v>501</v>
      </c>
      <c r="N528" s="274">
        <v>32000</v>
      </c>
    </row>
    <row r="529" spans="1:16" s="282" customFormat="1">
      <c r="B529" s="58" t="s">
        <v>29</v>
      </c>
      <c r="C529" s="103" t="s">
        <v>283</v>
      </c>
      <c r="D529" s="100">
        <v>123000</v>
      </c>
      <c r="E529" s="101">
        <v>1</v>
      </c>
      <c r="F529" s="255">
        <f>D529*E529</f>
        <v>123000</v>
      </c>
      <c r="H529" s="274"/>
      <c r="L529" s="284">
        <v>41907</v>
      </c>
      <c r="M529" s="282" t="s">
        <v>448</v>
      </c>
      <c r="N529" s="274">
        <v>18606</v>
      </c>
      <c r="O529"/>
      <c r="P529"/>
    </row>
    <row r="530" spans="1:16" s="282" customFormat="1">
      <c r="B530" s="290" t="s">
        <v>495</v>
      </c>
      <c r="C530" s="291"/>
      <c r="D530" s="292">
        <v>5000</v>
      </c>
      <c r="E530" s="97">
        <v>0.5</v>
      </c>
      <c r="F530" s="293">
        <f t="shared" si="33"/>
        <v>2500</v>
      </c>
      <c r="L530" s="284">
        <v>41908</v>
      </c>
      <c r="M530" s="282" t="s">
        <v>457</v>
      </c>
      <c r="N530" s="274">
        <v>27600</v>
      </c>
    </row>
    <row r="531" spans="1:16" s="282" customFormat="1">
      <c r="B531" s="109" t="s">
        <v>496</v>
      </c>
      <c r="C531" s="110"/>
      <c r="D531" s="111">
        <v>41650</v>
      </c>
      <c r="E531" s="101">
        <v>0.5</v>
      </c>
      <c r="F531" s="255">
        <f t="shared" si="33"/>
        <v>20825</v>
      </c>
      <c r="J531" s="274"/>
      <c r="L531" s="284">
        <v>41908</v>
      </c>
      <c r="M531" s="282" t="s">
        <v>457</v>
      </c>
      <c r="N531" s="274">
        <v>162500</v>
      </c>
      <c r="O531"/>
      <c r="P531"/>
    </row>
    <row r="532" spans="1:16" s="282" customFormat="1" ht="15.75" thickBot="1">
      <c r="B532" s="60" t="s">
        <v>498</v>
      </c>
      <c r="C532" s="104" t="s">
        <v>257</v>
      </c>
      <c r="D532" s="105">
        <v>-1314650</v>
      </c>
      <c r="E532" s="106">
        <v>0.5</v>
      </c>
      <c r="F532" s="256">
        <f t="shared" si="33"/>
        <v>-657325</v>
      </c>
      <c r="J532" s="274"/>
      <c r="L532" s="284">
        <v>41910</v>
      </c>
      <c r="M532" s="282" t="s">
        <v>502</v>
      </c>
      <c r="N532" s="274">
        <v>8000</v>
      </c>
      <c r="O532"/>
      <c r="P532"/>
    </row>
    <row r="533" spans="1:16" ht="15.75" thickBot="1">
      <c r="A533" s="282"/>
      <c r="B533" s="282"/>
      <c r="C533" s="282"/>
      <c r="D533" s="10" t="s">
        <v>34</v>
      </c>
      <c r="E533" s="7"/>
      <c r="F533" s="19">
        <f>SUM(F526:F532)</f>
        <v>172350</v>
      </c>
      <c r="L533" s="284">
        <v>41911</v>
      </c>
      <c r="M533" s="282" t="s">
        <v>500</v>
      </c>
      <c r="N533" s="274">
        <v>18320</v>
      </c>
    </row>
    <row r="534" spans="1:16">
      <c r="A534" s="282"/>
      <c r="B534" s="282"/>
      <c r="C534" s="282"/>
      <c r="D534" s="282"/>
      <c r="E534" s="282"/>
      <c r="F534" s="282"/>
      <c r="M534" s="282" t="s">
        <v>507</v>
      </c>
      <c r="N534" s="274">
        <v>100000</v>
      </c>
    </row>
    <row r="535" spans="1:16">
      <c r="J535" s="274"/>
      <c r="M535" s="282" t="s">
        <v>508</v>
      </c>
      <c r="N535" s="274">
        <v>80000</v>
      </c>
    </row>
    <row r="536" spans="1:16">
      <c r="M536" s="282" t="s">
        <v>509</v>
      </c>
      <c r="N536" s="274">
        <v>280000</v>
      </c>
    </row>
    <row r="537" spans="1:16">
      <c r="B537" s="285" t="s">
        <v>506</v>
      </c>
      <c r="C537" s="285"/>
      <c r="D537" s="286">
        <f>(N546/2)+D518</f>
        <v>5023434.5</v>
      </c>
      <c r="M537" s="282" t="s">
        <v>458</v>
      </c>
      <c r="N537" s="274">
        <v>1000000</v>
      </c>
      <c r="O537" s="284">
        <v>41896</v>
      </c>
      <c r="P537" s="284">
        <v>41910</v>
      </c>
    </row>
    <row r="538" spans="1:16">
      <c r="D538" s="274">
        <v>5023435</v>
      </c>
      <c r="M538" s="282" t="s">
        <v>510</v>
      </c>
      <c r="N538" s="274">
        <v>14000</v>
      </c>
    </row>
    <row r="539" spans="1:16" s="282" customFormat="1">
      <c r="M539" s="282" t="s">
        <v>511</v>
      </c>
      <c r="N539" s="274">
        <v>60000</v>
      </c>
    </row>
    <row r="540" spans="1:16" s="282" customFormat="1">
      <c r="M540" s="282" t="s">
        <v>512</v>
      </c>
      <c r="N540" s="274">
        <v>200000</v>
      </c>
    </row>
    <row r="541" spans="1:16" s="282" customFormat="1">
      <c r="M541" s="282" t="s">
        <v>513</v>
      </c>
      <c r="N541" s="274">
        <v>232000</v>
      </c>
    </row>
    <row r="542" spans="1:16" s="282" customFormat="1">
      <c r="M542" s="282" t="s">
        <v>514</v>
      </c>
      <c r="N542" s="274">
        <v>30600</v>
      </c>
      <c r="O542"/>
    </row>
    <row r="543" spans="1:16" s="282" customFormat="1">
      <c r="M543" s="282" t="s">
        <v>515</v>
      </c>
      <c r="N543" s="274">
        <v>60000</v>
      </c>
      <c r="O543"/>
    </row>
    <row r="544" spans="1:16" s="282" customFormat="1">
      <c r="M544" s="282" t="s">
        <v>516</v>
      </c>
      <c r="N544" s="274">
        <v>80000</v>
      </c>
    </row>
    <row r="545" spans="1:14" s="282" customFormat="1">
      <c r="M545" s="282" t="s">
        <v>517</v>
      </c>
      <c r="N545" s="274">
        <v>50000</v>
      </c>
    </row>
    <row r="546" spans="1:14">
      <c r="N546" s="274">
        <f>SUM(N521:N545)</f>
        <v>3185317</v>
      </c>
    </row>
    <row r="547" spans="1:14" s="282" customFormat="1">
      <c r="N547" s="274"/>
    </row>
    <row r="548" spans="1:14" s="282" customFormat="1">
      <c r="N548" s="274"/>
    </row>
    <row r="549" spans="1:14" ht="15.75" thickBot="1">
      <c r="A549" s="282"/>
      <c r="B549" s="282"/>
      <c r="C549" s="282"/>
      <c r="D549" s="282"/>
      <c r="E549" s="282"/>
      <c r="F549" s="282"/>
      <c r="G549" s="282"/>
    </row>
    <row r="550" spans="1:14" ht="15.75">
      <c r="A550" s="282"/>
      <c r="B550" s="523" t="s">
        <v>322</v>
      </c>
      <c r="C550" s="524"/>
      <c r="D550" s="524"/>
      <c r="E550" s="524"/>
      <c r="F550" s="525"/>
      <c r="G550" s="282"/>
      <c r="H550" s="282" t="s">
        <v>484</v>
      </c>
      <c r="L550" s="282" t="s">
        <v>491</v>
      </c>
    </row>
    <row r="551" spans="1:14" ht="16.5" thickBot="1">
      <c r="A551" s="282"/>
      <c r="B551" s="526" t="s">
        <v>503</v>
      </c>
      <c r="C551" s="527"/>
      <c r="D551" s="527"/>
      <c r="E551" s="527"/>
      <c r="F551" s="528"/>
      <c r="G551" s="282"/>
      <c r="H551" s="284">
        <v>41917</v>
      </c>
      <c r="I551" s="274">
        <v>366000</v>
      </c>
      <c r="L551" s="284">
        <v>41914</v>
      </c>
      <c r="M551" s="282" t="s">
        <v>448</v>
      </c>
      <c r="N551" s="274">
        <v>264098</v>
      </c>
    </row>
    <row r="552" spans="1:14" ht="15.75" thickBot="1">
      <c r="A552" s="282"/>
      <c r="B552" s="12" t="s">
        <v>19</v>
      </c>
      <c r="C552" s="12" t="s">
        <v>25</v>
      </c>
      <c r="D552" s="12" t="s">
        <v>20</v>
      </c>
      <c r="E552" s="12" t="s">
        <v>18</v>
      </c>
      <c r="F552" s="11" t="s">
        <v>21</v>
      </c>
      <c r="G552" s="282"/>
      <c r="H552" s="284">
        <v>41924</v>
      </c>
      <c r="I552" s="274">
        <v>125200</v>
      </c>
      <c r="L552" s="284">
        <v>41914</v>
      </c>
      <c r="M552" s="282" t="s">
        <v>447</v>
      </c>
      <c r="N552" s="274">
        <v>191653</v>
      </c>
    </row>
    <row r="553" spans="1:14">
      <c r="A553" s="282"/>
      <c r="B553" s="260" t="s">
        <v>27</v>
      </c>
      <c r="C553" s="261">
        <v>41932</v>
      </c>
      <c r="D553" s="262">
        <v>0</v>
      </c>
      <c r="E553" s="263">
        <v>0.5</v>
      </c>
      <c r="F553" s="313">
        <f>D553*E553</f>
        <v>0</v>
      </c>
      <c r="G553" s="282"/>
      <c r="H553" s="284">
        <v>41938</v>
      </c>
      <c r="I553" s="274">
        <v>660000</v>
      </c>
      <c r="J553" s="299" t="s">
        <v>530</v>
      </c>
      <c r="L553" s="284">
        <v>41921</v>
      </c>
      <c r="M553" s="282" t="s">
        <v>518</v>
      </c>
      <c r="N553" s="274">
        <v>46706</v>
      </c>
    </row>
    <row r="554" spans="1:14">
      <c r="A554" s="282"/>
      <c r="B554" s="260" t="s">
        <v>22</v>
      </c>
      <c r="C554" s="261">
        <v>41943</v>
      </c>
      <c r="D554" s="262">
        <v>710000</v>
      </c>
      <c r="E554" s="263">
        <v>0.5</v>
      </c>
      <c r="F554" s="313">
        <f t="shared" ref="F554:F556" si="34">D554*E554</f>
        <v>355000</v>
      </c>
      <c r="G554" s="282"/>
      <c r="I554" s="274">
        <v>44000</v>
      </c>
      <c r="J554" s="299" t="s">
        <v>479</v>
      </c>
      <c r="L554" s="284">
        <v>41921</v>
      </c>
      <c r="M554" s="282" t="s">
        <v>518</v>
      </c>
      <c r="N554" s="274">
        <v>2552</v>
      </c>
    </row>
    <row r="555" spans="1:14" s="282" customFormat="1">
      <c r="B555" s="260" t="s">
        <v>504</v>
      </c>
      <c r="C555" s="261" t="s">
        <v>505</v>
      </c>
      <c r="D555" s="262">
        <v>18600</v>
      </c>
      <c r="E555" s="263">
        <v>0.5</v>
      </c>
      <c r="F555" s="255">
        <f t="shared" si="34"/>
        <v>9300</v>
      </c>
      <c r="I555" s="274">
        <f>SUM(I551:I554)</f>
        <v>1195200</v>
      </c>
      <c r="L555" s="284">
        <v>41924</v>
      </c>
      <c r="M555" s="282" t="s">
        <v>458</v>
      </c>
      <c r="N555" s="274">
        <v>500000</v>
      </c>
    </row>
    <row r="556" spans="1:14">
      <c r="A556" s="282"/>
      <c r="B556" s="260" t="s">
        <v>28</v>
      </c>
      <c r="C556" s="269" t="s">
        <v>295</v>
      </c>
      <c r="D556" s="262">
        <v>27350</v>
      </c>
      <c r="E556" s="263">
        <v>1</v>
      </c>
      <c r="F556" s="313">
        <f t="shared" si="34"/>
        <v>27350</v>
      </c>
      <c r="G556" s="282"/>
      <c r="M556" s="282" t="s">
        <v>519</v>
      </c>
      <c r="N556" s="274">
        <v>95000</v>
      </c>
    </row>
    <row r="557" spans="1:14">
      <c r="A557" s="282"/>
      <c r="B557" s="260" t="s">
        <v>29</v>
      </c>
      <c r="C557" s="269" t="s">
        <v>296</v>
      </c>
      <c r="D557" s="262">
        <v>123000</v>
      </c>
      <c r="E557" s="263">
        <v>1</v>
      </c>
      <c r="F557" s="313">
        <f>D557*E557</f>
        <v>123000</v>
      </c>
      <c r="G557" s="282"/>
      <c r="L557" s="284">
        <v>41926</v>
      </c>
      <c r="M557" s="299" t="s">
        <v>492</v>
      </c>
      <c r="N557" s="274">
        <v>20223</v>
      </c>
    </row>
    <row r="558" spans="1:14">
      <c r="A558" s="282"/>
      <c r="B558" s="89" t="s">
        <v>522</v>
      </c>
      <c r="C558" s="90"/>
      <c r="D558" s="91">
        <v>41650</v>
      </c>
      <c r="E558" s="263">
        <v>0.5</v>
      </c>
      <c r="F558" s="313">
        <f t="shared" ref="F558:F561" si="35">D558*E558</f>
        <v>20825</v>
      </c>
      <c r="G558" s="282"/>
      <c r="L558" s="284">
        <v>41927</v>
      </c>
      <c r="M558" s="299" t="s">
        <v>492</v>
      </c>
      <c r="N558" s="274">
        <v>22549</v>
      </c>
    </row>
    <row r="559" spans="1:14" s="299" customFormat="1">
      <c r="B559" s="260" t="s">
        <v>489</v>
      </c>
      <c r="C559" s="261" t="s">
        <v>257</v>
      </c>
      <c r="D559" s="262">
        <v>3185317</v>
      </c>
      <c r="E559" s="263">
        <v>0.5</v>
      </c>
      <c r="F559" s="313">
        <f>D559*E559</f>
        <v>1592658.5</v>
      </c>
      <c r="L559" s="284">
        <v>41929</v>
      </c>
      <c r="M559" s="299" t="s">
        <v>448</v>
      </c>
      <c r="N559" s="274">
        <v>39273</v>
      </c>
    </row>
    <row r="560" spans="1:14" s="299" customFormat="1">
      <c r="B560" s="260" t="s">
        <v>489</v>
      </c>
      <c r="C560" s="261" t="s">
        <v>273</v>
      </c>
      <c r="D560" s="262">
        <v>3272564</v>
      </c>
      <c r="E560" s="263">
        <v>0.5</v>
      </c>
      <c r="F560" s="313">
        <f>D560*E560</f>
        <v>1636282</v>
      </c>
      <c r="L560" s="284">
        <v>41929</v>
      </c>
      <c r="M560" s="299" t="s">
        <v>447</v>
      </c>
      <c r="N560" s="274">
        <v>35000</v>
      </c>
    </row>
    <row r="561" spans="1:14" ht="15.75" thickBot="1">
      <c r="A561" s="282"/>
      <c r="B561" s="270" t="s">
        <v>531</v>
      </c>
      <c r="C561" s="271" t="s">
        <v>273</v>
      </c>
      <c r="D561" s="272">
        <v>-1195200</v>
      </c>
      <c r="E561" s="273">
        <v>0.5</v>
      </c>
      <c r="F561" s="314">
        <f t="shared" si="35"/>
        <v>-597600</v>
      </c>
      <c r="G561" s="282"/>
      <c r="L561" s="284">
        <v>41933</v>
      </c>
      <c r="M561" s="299" t="s">
        <v>523</v>
      </c>
      <c r="N561" s="274">
        <v>387510</v>
      </c>
    </row>
    <row r="562" spans="1:14" ht="15.75" thickBot="1">
      <c r="A562" s="282"/>
      <c r="B562" s="282"/>
      <c r="C562" s="282"/>
      <c r="D562" s="10" t="s">
        <v>34</v>
      </c>
      <c r="E562" s="7"/>
      <c r="F562" s="19">
        <f>SUM(F553:F561)</f>
        <v>3166815.5</v>
      </c>
      <c r="G562" s="282"/>
      <c r="L562" s="284">
        <v>41938</v>
      </c>
      <c r="M562" s="299" t="s">
        <v>458</v>
      </c>
      <c r="N562" s="274">
        <v>500000</v>
      </c>
    </row>
    <row r="563" spans="1:14">
      <c r="A563" s="282"/>
      <c r="B563" s="282"/>
      <c r="C563" s="282"/>
      <c r="D563" s="282"/>
      <c r="E563" s="282"/>
      <c r="F563" s="282"/>
      <c r="G563" s="282"/>
      <c r="L563" s="284">
        <v>41938</v>
      </c>
      <c r="M563" s="299" t="s">
        <v>529</v>
      </c>
      <c r="N563" s="274">
        <v>210000</v>
      </c>
    </row>
    <row r="564" spans="1:14">
      <c r="B564" s="299" t="s">
        <v>524</v>
      </c>
      <c r="D564" s="274">
        <v>2000000</v>
      </c>
      <c r="L564" s="284">
        <v>41938</v>
      </c>
      <c r="M564" s="299" t="s">
        <v>468</v>
      </c>
      <c r="N564" s="274">
        <v>16000</v>
      </c>
    </row>
    <row r="565" spans="1:14">
      <c r="L565" s="284">
        <v>41938</v>
      </c>
      <c r="M565" s="299" t="s">
        <v>231</v>
      </c>
      <c r="N565" s="274">
        <v>60000</v>
      </c>
    </row>
    <row r="566" spans="1:14">
      <c r="L566" s="284">
        <v>41938</v>
      </c>
      <c r="M566" s="299" t="s">
        <v>435</v>
      </c>
      <c r="N566" s="274">
        <v>80000</v>
      </c>
    </row>
    <row r="567" spans="1:14">
      <c r="B567" s="285" t="s">
        <v>536</v>
      </c>
      <c r="C567" s="285"/>
      <c r="D567" s="286">
        <f>D538+F562-D564</f>
        <v>6190250.5</v>
      </c>
      <c r="F567" s="283"/>
      <c r="M567" s="299" t="s">
        <v>533</v>
      </c>
      <c r="N567" s="274">
        <v>200000</v>
      </c>
    </row>
    <row r="568" spans="1:14">
      <c r="M568" s="299" t="s">
        <v>532</v>
      </c>
      <c r="N568" s="274">
        <v>60000</v>
      </c>
    </row>
    <row r="569" spans="1:14">
      <c r="B569" s="284">
        <v>41949</v>
      </c>
      <c r="D569" s="274">
        <v>1000000</v>
      </c>
      <c r="E569" s="299" t="s">
        <v>491</v>
      </c>
      <c r="M569" s="299" t="s">
        <v>534</v>
      </c>
      <c r="N569" s="274">
        <v>112000</v>
      </c>
    </row>
    <row r="570" spans="1:14">
      <c r="D570" s="274">
        <v>400000</v>
      </c>
      <c r="E570" s="299" t="s">
        <v>540</v>
      </c>
      <c r="L570" s="284">
        <v>41943</v>
      </c>
      <c r="M570" s="299" t="s">
        <v>535</v>
      </c>
      <c r="N570" s="274">
        <v>90000</v>
      </c>
    </row>
    <row r="571" spans="1:14">
      <c r="M571" s="299" t="s">
        <v>451</v>
      </c>
      <c r="N571" s="274">
        <v>260000</v>
      </c>
    </row>
    <row r="572" spans="1:14">
      <c r="B572" s="237" t="s">
        <v>536</v>
      </c>
      <c r="C572" s="237"/>
      <c r="D572" s="324">
        <f>D567-D569-D570</f>
        <v>4790250.5</v>
      </c>
      <c r="M572" s="299" t="s">
        <v>539</v>
      </c>
      <c r="N572" s="274">
        <v>80000</v>
      </c>
    </row>
    <row r="573" spans="1:14">
      <c r="N573" s="274">
        <f>SUM(N551:N572)</f>
        <v>3272564</v>
      </c>
    </row>
    <row r="575" spans="1:14" ht="15.75" thickBot="1"/>
    <row r="576" spans="1:14" ht="15.75">
      <c r="B576" s="523" t="s">
        <v>322</v>
      </c>
      <c r="C576" s="524"/>
      <c r="D576" s="524"/>
      <c r="E576" s="524"/>
      <c r="F576" s="525"/>
      <c r="H576" s="299" t="s">
        <v>484</v>
      </c>
      <c r="L576" s="299" t="s">
        <v>491</v>
      </c>
    </row>
    <row r="577" spans="2:14" ht="16.5" thickBot="1">
      <c r="B577" s="526" t="s">
        <v>541</v>
      </c>
      <c r="C577" s="527"/>
      <c r="D577" s="527"/>
      <c r="E577" s="527"/>
      <c r="F577" s="528"/>
      <c r="L577" s="284">
        <v>41945</v>
      </c>
      <c r="M577" s="299" t="s">
        <v>231</v>
      </c>
      <c r="N577" s="274">
        <v>40000</v>
      </c>
    </row>
    <row r="578" spans="2:14" ht="15.75" thickBot="1">
      <c r="B578" s="303" t="s">
        <v>19</v>
      </c>
      <c r="C578" s="303" t="s">
        <v>25</v>
      </c>
      <c r="D578" s="303" t="s">
        <v>20</v>
      </c>
      <c r="E578" s="303" t="s">
        <v>18</v>
      </c>
      <c r="F578" s="302" t="s">
        <v>21</v>
      </c>
      <c r="L578" s="284">
        <v>41937</v>
      </c>
      <c r="M578" s="299" t="s">
        <v>544</v>
      </c>
      <c r="N578" s="274">
        <v>88900</v>
      </c>
    </row>
    <row r="579" spans="2:14">
      <c r="B579" s="260" t="s">
        <v>27</v>
      </c>
      <c r="C579" s="261">
        <v>41963</v>
      </c>
      <c r="D579" s="262">
        <v>601000</v>
      </c>
      <c r="E579" s="263">
        <v>0.5</v>
      </c>
      <c r="F579" s="313">
        <f>D579*E579</f>
        <v>300500</v>
      </c>
      <c r="L579" s="284">
        <v>41952</v>
      </c>
      <c r="M579" s="299" t="s">
        <v>231</v>
      </c>
      <c r="N579" s="274">
        <v>35000</v>
      </c>
    </row>
    <row r="580" spans="2:14">
      <c r="B580" s="260" t="s">
        <v>22</v>
      </c>
      <c r="C580" s="261">
        <v>41973</v>
      </c>
      <c r="D580" s="262">
        <v>340000</v>
      </c>
      <c r="E580" s="263">
        <v>0.5</v>
      </c>
      <c r="F580" s="313">
        <f t="shared" ref="F580:F582" si="36">D580*E580</f>
        <v>170000</v>
      </c>
      <c r="L580" s="284">
        <v>41960</v>
      </c>
      <c r="M580" s="299" t="s">
        <v>231</v>
      </c>
      <c r="N580" s="274">
        <v>50000</v>
      </c>
    </row>
    <row r="581" spans="2:14">
      <c r="B581" s="260" t="s">
        <v>504</v>
      </c>
      <c r="C581" s="261" t="s">
        <v>543</v>
      </c>
      <c r="D581" s="262">
        <v>22900</v>
      </c>
      <c r="E581" s="263">
        <v>0.5</v>
      </c>
      <c r="F581" s="313">
        <f t="shared" si="36"/>
        <v>11450</v>
      </c>
      <c r="L581" s="284">
        <v>41968</v>
      </c>
      <c r="M581" s="299" t="s">
        <v>523</v>
      </c>
      <c r="N581" s="274">
        <v>418050</v>
      </c>
    </row>
    <row r="582" spans="2:14">
      <c r="B582" s="260" t="s">
        <v>28</v>
      </c>
      <c r="C582" s="269" t="s">
        <v>310</v>
      </c>
      <c r="D582" s="262">
        <v>27350</v>
      </c>
      <c r="E582" s="263">
        <v>1</v>
      </c>
      <c r="F582" s="313">
        <f t="shared" si="36"/>
        <v>27350</v>
      </c>
      <c r="M582" s="299" t="s">
        <v>545</v>
      </c>
      <c r="N582" s="274">
        <v>640000</v>
      </c>
    </row>
    <row r="583" spans="2:14">
      <c r="B583" s="260" t="s">
        <v>29</v>
      </c>
      <c r="C583" s="269" t="s">
        <v>309</v>
      </c>
      <c r="D583" s="262">
        <v>128000</v>
      </c>
      <c r="E583" s="263">
        <v>1</v>
      </c>
      <c r="F583" s="313">
        <f>D583*E583</f>
        <v>128000</v>
      </c>
      <c r="M583" s="299" t="s">
        <v>544</v>
      </c>
      <c r="N583" s="274">
        <v>1750000</v>
      </c>
    </row>
    <row r="584" spans="2:14">
      <c r="B584" s="89" t="s">
        <v>542</v>
      </c>
      <c r="C584" s="90"/>
      <c r="D584" s="91">
        <v>41650</v>
      </c>
      <c r="E584" s="263">
        <v>0.5</v>
      </c>
      <c r="F584" s="313">
        <f t="shared" ref="F584" si="37">D584*E584</f>
        <v>20825</v>
      </c>
      <c r="L584" s="284">
        <v>41952</v>
      </c>
      <c r="M584" s="299" t="s">
        <v>458</v>
      </c>
      <c r="N584" s="274">
        <v>500000</v>
      </c>
    </row>
    <row r="585" spans="2:14">
      <c r="B585" s="260" t="s">
        <v>489</v>
      </c>
      <c r="C585" s="261" t="s">
        <v>293</v>
      </c>
      <c r="D585" s="262">
        <v>4255950</v>
      </c>
      <c r="E585" s="263">
        <v>0.5</v>
      </c>
      <c r="F585" s="313">
        <f>D585*E585</f>
        <v>2127975</v>
      </c>
      <c r="L585" s="284">
        <v>41966</v>
      </c>
      <c r="M585" s="299" t="s">
        <v>458</v>
      </c>
      <c r="N585" s="274">
        <v>500000</v>
      </c>
    </row>
    <row r="586" spans="2:14" ht="15.75" thickBot="1">
      <c r="B586" s="306" t="s">
        <v>531</v>
      </c>
      <c r="C586" s="104" t="s">
        <v>293</v>
      </c>
      <c r="D586" s="311">
        <v>0</v>
      </c>
      <c r="E586" s="312">
        <v>0.5</v>
      </c>
      <c r="F586" s="107">
        <f t="shared" ref="F586" si="38">D586*E586</f>
        <v>0</v>
      </c>
      <c r="M586" s="299" t="s">
        <v>546</v>
      </c>
      <c r="N586" s="274">
        <v>29000</v>
      </c>
    </row>
    <row r="587" spans="2:14" ht="15.75" thickBot="1">
      <c r="B587" s="299"/>
      <c r="C587" s="299"/>
      <c r="D587" s="301" t="s">
        <v>34</v>
      </c>
      <c r="E587" s="300"/>
      <c r="F587" s="304">
        <f>SUM(F579:F586)</f>
        <v>2786100</v>
      </c>
      <c r="L587" s="284">
        <v>41973</v>
      </c>
      <c r="M587" s="299" t="s">
        <v>547</v>
      </c>
      <c r="N587" s="274">
        <v>100000</v>
      </c>
    </row>
    <row r="588" spans="2:14">
      <c r="M588" s="299" t="s">
        <v>550</v>
      </c>
      <c r="N588" s="274">
        <v>105000</v>
      </c>
    </row>
    <row r="589" spans="2:14">
      <c r="N589" s="274">
        <f>SUM(N577:N588)</f>
        <v>4255950</v>
      </c>
    </row>
    <row r="590" spans="2:14">
      <c r="B590" s="284">
        <v>41976</v>
      </c>
      <c r="C590" s="274">
        <v>1500000</v>
      </c>
      <c r="E590" s="299" t="s">
        <v>548</v>
      </c>
    </row>
    <row r="592" spans="2:14">
      <c r="B592" s="237" t="s">
        <v>549</v>
      </c>
      <c r="C592" s="237"/>
      <c r="D592" s="324">
        <f>D572+F587-C590</f>
        <v>6076350.5</v>
      </c>
    </row>
    <row r="593" spans="1:14" ht="15.75" thickBot="1">
      <c r="A593" s="299"/>
      <c r="B593" s="299"/>
      <c r="C593" s="299"/>
      <c r="D593" s="299"/>
      <c r="E593" s="299"/>
      <c r="F593" s="299"/>
      <c r="G593" s="299"/>
    </row>
    <row r="594" spans="1:14" ht="15.75">
      <c r="A594" s="299"/>
      <c r="B594" s="523" t="s">
        <v>322</v>
      </c>
      <c r="C594" s="524"/>
      <c r="D594" s="524"/>
      <c r="E594" s="524"/>
      <c r="F594" s="525"/>
      <c r="G594" s="299"/>
      <c r="L594" s="284">
        <v>41935</v>
      </c>
      <c r="M594" s="299" t="s">
        <v>451</v>
      </c>
      <c r="N594" s="274">
        <v>248400</v>
      </c>
    </row>
    <row r="595" spans="1:14" ht="16.5" thickBot="1">
      <c r="A595" s="299"/>
      <c r="B595" s="526" t="s">
        <v>556</v>
      </c>
      <c r="C595" s="527"/>
      <c r="D595" s="527"/>
      <c r="E595" s="527"/>
      <c r="F595" s="528"/>
      <c r="G595" s="299"/>
      <c r="L595" s="284">
        <v>41980</v>
      </c>
      <c r="M595" s="299" t="s">
        <v>458</v>
      </c>
      <c r="N595" s="274">
        <v>500000</v>
      </c>
    </row>
    <row r="596" spans="1:14" ht="15.75" thickBot="1">
      <c r="A596" s="299"/>
      <c r="B596" s="303" t="s">
        <v>19</v>
      </c>
      <c r="C596" s="303" t="s">
        <v>25</v>
      </c>
      <c r="D596" s="303" t="s">
        <v>20</v>
      </c>
      <c r="E596" s="303" t="s">
        <v>18</v>
      </c>
      <c r="F596" s="302" t="s">
        <v>21</v>
      </c>
      <c r="G596" s="299"/>
      <c r="L596" s="284">
        <v>41980</v>
      </c>
      <c r="M596" s="299" t="s">
        <v>552</v>
      </c>
      <c r="N596" s="274">
        <v>182000</v>
      </c>
    </row>
    <row r="597" spans="1:14">
      <c r="A597" s="299"/>
      <c r="B597" s="260" t="s">
        <v>27</v>
      </c>
      <c r="C597" s="261">
        <v>41993</v>
      </c>
      <c r="D597" s="262">
        <v>1324000</v>
      </c>
      <c r="E597" s="263">
        <v>0.5</v>
      </c>
      <c r="F597" s="313">
        <f>D597*E597</f>
        <v>662000</v>
      </c>
      <c r="G597" s="299"/>
      <c r="L597" s="284">
        <v>41994</v>
      </c>
      <c r="M597" s="299" t="s">
        <v>554</v>
      </c>
      <c r="N597" s="274">
        <v>60000</v>
      </c>
    </row>
    <row r="598" spans="1:14">
      <c r="A598" s="299"/>
      <c r="B598" s="260" t="s">
        <v>22</v>
      </c>
      <c r="C598" s="261">
        <v>42004</v>
      </c>
      <c r="D598" s="262">
        <v>150000</v>
      </c>
      <c r="E598" s="263">
        <v>0.5</v>
      </c>
      <c r="F598" s="313">
        <f t="shared" ref="F598:F600" si="39">D598*E598</f>
        <v>75000</v>
      </c>
      <c r="G598" s="299"/>
      <c r="L598" s="284">
        <v>41994</v>
      </c>
      <c r="M598" s="299" t="s">
        <v>553</v>
      </c>
      <c r="N598" s="274">
        <v>40000</v>
      </c>
    </row>
    <row r="599" spans="1:14">
      <c r="A599" s="299"/>
      <c r="B599" s="260" t="s">
        <v>504</v>
      </c>
      <c r="C599" s="261" t="s">
        <v>557</v>
      </c>
      <c r="D599" s="262">
        <v>21500</v>
      </c>
      <c r="E599" s="263">
        <v>0.5</v>
      </c>
      <c r="F599" s="313">
        <f t="shared" si="39"/>
        <v>10750</v>
      </c>
      <c r="G599" s="299"/>
      <c r="L599" s="284">
        <v>41994</v>
      </c>
      <c r="M599" s="299" t="s">
        <v>460</v>
      </c>
      <c r="N599" s="274">
        <v>60000</v>
      </c>
    </row>
    <row r="600" spans="1:14">
      <c r="A600" s="299"/>
      <c r="B600" s="260" t="s">
        <v>28</v>
      </c>
      <c r="C600" s="269" t="s">
        <v>394</v>
      </c>
      <c r="D600" s="262">
        <v>28350</v>
      </c>
      <c r="E600" s="263">
        <v>1</v>
      </c>
      <c r="F600" s="313">
        <f t="shared" si="39"/>
        <v>28350</v>
      </c>
      <c r="G600" s="299"/>
      <c r="L600" s="284">
        <v>41994</v>
      </c>
      <c r="M600" s="299" t="s">
        <v>555</v>
      </c>
      <c r="N600" s="274">
        <v>140000</v>
      </c>
    </row>
    <row r="601" spans="1:14">
      <c r="A601" s="299"/>
      <c r="B601" s="260" t="s">
        <v>29</v>
      </c>
      <c r="C601" s="269" t="s">
        <v>324</v>
      </c>
      <c r="D601" s="262">
        <v>128000</v>
      </c>
      <c r="E601" s="263">
        <v>1</v>
      </c>
      <c r="F601" s="313">
        <f>D601*E601</f>
        <v>128000</v>
      </c>
      <c r="G601" s="299"/>
      <c r="L601" s="284">
        <v>41994</v>
      </c>
      <c r="M601" s="299" t="s">
        <v>458</v>
      </c>
      <c r="N601" s="274">
        <v>500000</v>
      </c>
    </row>
    <row r="602" spans="1:14">
      <c r="A602" s="299"/>
      <c r="B602" s="89" t="s">
        <v>558</v>
      </c>
      <c r="C602" s="90"/>
      <c r="D602" s="91">
        <v>41650</v>
      </c>
      <c r="E602" s="263">
        <v>0.5</v>
      </c>
      <c r="F602" s="313">
        <f t="shared" ref="F602" si="40">D602*E602</f>
        <v>20825</v>
      </c>
      <c r="G602" s="299"/>
      <c r="L602" s="284">
        <v>41994</v>
      </c>
      <c r="M602" s="299" t="s">
        <v>559</v>
      </c>
      <c r="N602" s="274">
        <v>300000</v>
      </c>
    </row>
    <row r="603" spans="1:14">
      <c r="A603" s="299"/>
      <c r="B603" s="260" t="s">
        <v>489</v>
      </c>
      <c r="C603" s="261" t="s">
        <v>307</v>
      </c>
      <c r="D603" s="262">
        <v>3088400</v>
      </c>
      <c r="E603" s="263">
        <v>0.5</v>
      </c>
      <c r="F603" s="313">
        <f>D603*E603</f>
        <v>1544200</v>
      </c>
      <c r="G603" s="299"/>
      <c r="L603" s="284">
        <v>41995</v>
      </c>
      <c r="M603" s="299" t="s">
        <v>488</v>
      </c>
      <c r="N603" s="274">
        <v>113000</v>
      </c>
    </row>
    <row r="604" spans="1:14" ht="15.75" thickBot="1">
      <c r="A604" s="299"/>
      <c r="B604" s="270" t="s">
        <v>531</v>
      </c>
      <c r="C604" s="271" t="s">
        <v>307</v>
      </c>
      <c r="D604" s="272">
        <v>-860000</v>
      </c>
      <c r="E604" s="273">
        <v>0.5</v>
      </c>
      <c r="F604" s="314">
        <f t="shared" ref="F604" si="41">D604*E604</f>
        <v>-430000</v>
      </c>
      <c r="G604" s="299"/>
      <c r="L604" s="284">
        <v>41997</v>
      </c>
      <c r="M604" s="299" t="s">
        <v>462</v>
      </c>
      <c r="N604" s="274">
        <v>70000</v>
      </c>
    </row>
    <row r="605" spans="1:14" ht="15.75" thickBot="1">
      <c r="A605" s="299"/>
      <c r="B605" s="299"/>
      <c r="C605" s="299"/>
      <c r="D605" s="301" t="s">
        <v>34</v>
      </c>
      <c r="E605" s="300"/>
      <c r="F605" s="304">
        <f>SUM(F597:F604)</f>
        <v>2039125</v>
      </c>
      <c r="G605" s="299"/>
      <c r="L605" s="284">
        <v>41999</v>
      </c>
      <c r="M605" s="299" t="s">
        <v>560</v>
      </c>
      <c r="N605" s="274">
        <v>110000</v>
      </c>
    </row>
    <row r="606" spans="1:14">
      <c r="A606" s="299"/>
      <c r="B606" s="299"/>
      <c r="C606" s="299"/>
      <c r="D606" s="299"/>
      <c r="E606" s="299"/>
      <c r="F606" s="299"/>
      <c r="G606" s="299"/>
      <c r="L606" s="284">
        <v>41999</v>
      </c>
      <c r="M606" s="299" t="s">
        <v>561</v>
      </c>
      <c r="N606" s="274">
        <v>686000</v>
      </c>
    </row>
    <row r="607" spans="1:14">
      <c r="L607" s="284">
        <v>41999</v>
      </c>
      <c r="M607" s="299" t="s">
        <v>562</v>
      </c>
      <c r="N607" s="274">
        <v>79000</v>
      </c>
    </row>
    <row r="608" spans="1:14">
      <c r="B608" s="237" t="s">
        <v>568</v>
      </c>
      <c r="C608" s="237"/>
      <c r="D608" s="324">
        <f>D592+F605</f>
        <v>8115475.5</v>
      </c>
      <c r="N608" s="274">
        <f>SUM(N594:N607)</f>
        <v>3088400</v>
      </c>
    </row>
    <row r="611" spans="1:14" ht="15.75" thickBot="1"/>
    <row r="612" spans="1:14" ht="15.75">
      <c r="A612" s="299"/>
      <c r="B612" s="523" t="s">
        <v>322</v>
      </c>
      <c r="C612" s="524"/>
      <c r="D612" s="524"/>
      <c r="E612" s="524"/>
      <c r="F612" s="525"/>
      <c r="I612" s="42" t="s">
        <v>586</v>
      </c>
      <c r="J612" s="274">
        <v>1131300</v>
      </c>
      <c r="L612" s="284">
        <v>42008</v>
      </c>
      <c r="M612" s="299" t="s">
        <v>458</v>
      </c>
      <c r="N612" s="274">
        <v>550000</v>
      </c>
    </row>
    <row r="613" spans="1:14" ht="16.5" thickBot="1">
      <c r="A613" s="299"/>
      <c r="B613" s="526" t="s">
        <v>565</v>
      </c>
      <c r="C613" s="527"/>
      <c r="D613" s="527"/>
      <c r="E613" s="527"/>
      <c r="F613" s="528"/>
      <c r="I613" s="42" t="s">
        <v>587</v>
      </c>
      <c r="J613" s="274">
        <v>520000</v>
      </c>
      <c r="L613" s="284">
        <v>42014</v>
      </c>
      <c r="M613" s="299" t="s">
        <v>569</v>
      </c>
      <c r="N613" s="274">
        <v>1098000</v>
      </c>
    </row>
    <row r="614" spans="1:14" ht="15.75" thickBot="1">
      <c r="A614" s="299"/>
      <c r="B614" s="303" t="s">
        <v>19</v>
      </c>
      <c r="C614" s="303" t="s">
        <v>25</v>
      </c>
      <c r="D614" s="303" t="s">
        <v>20</v>
      </c>
      <c r="E614" s="303" t="s">
        <v>18</v>
      </c>
      <c r="F614" s="302" t="s">
        <v>21</v>
      </c>
      <c r="I614" s="287" t="s">
        <v>588</v>
      </c>
      <c r="J614" s="274">
        <v>48173</v>
      </c>
      <c r="L614" s="284">
        <v>42014</v>
      </c>
      <c r="M614" s="299" t="s">
        <v>570</v>
      </c>
      <c r="N614" s="274">
        <v>4500</v>
      </c>
    </row>
    <row r="615" spans="1:14">
      <c r="A615" s="299"/>
      <c r="B615" s="260" t="s">
        <v>27</v>
      </c>
      <c r="C615" s="261">
        <v>42024</v>
      </c>
      <c r="D615" s="262">
        <v>810000</v>
      </c>
      <c r="E615" s="263">
        <v>0.5</v>
      </c>
      <c r="F615" s="313">
        <f>D615*E615</f>
        <v>405000</v>
      </c>
      <c r="I615" s="42" t="s">
        <v>589</v>
      </c>
      <c r="J615" s="274">
        <v>400000</v>
      </c>
      <c r="L615" s="284">
        <v>42017</v>
      </c>
      <c r="M615" s="299" t="s">
        <v>575</v>
      </c>
      <c r="N615" s="274">
        <v>41650</v>
      </c>
    </row>
    <row r="616" spans="1:14">
      <c r="A616" s="299"/>
      <c r="B616" s="260" t="s">
        <v>22</v>
      </c>
      <c r="C616" s="261">
        <v>42035</v>
      </c>
      <c r="D616" s="262">
        <v>300000</v>
      </c>
      <c r="E616" s="263">
        <v>0.5</v>
      </c>
      <c r="F616" s="313">
        <f t="shared" ref="F616:F618" si="42">D616*E616</f>
        <v>150000</v>
      </c>
      <c r="J616" s="274">
        <f>SUM(J612:J615)</f>
        <v>2099473</v>
      </c>
      <c r="M616" s="34" t="s">
        <v>576</v>
      </c>
      <c r="N616" s="274">
        <v>25000</v>
      </c>
    </row>
    <row r="617" spans="1:14">
      <c r="A617" s="299"/>
      <c r="B617" s="260" t="s">
        <v>504</v>
      </c>
      <c r="C617" s="261" t="s">
        <v>581</v>
      </c>
      <c r="D617" s="262">
        <v>-18200</v>
      </c>
      <c r="E617" s="263">
        <v>0.5</v>
      </c>
      <c r="F617" s="313">
        <f t="shared" si="42"/>
        <v>-9100</v>
      </c>
      <c r="L617" s="284">
        <v>42019</v>
      </c>
      <c r="M617" s="299" t="s">
        <v>492</v>
      </c>
      <c r="N617" s="274">
        <v>22550</v>
      </c>
    </row>
    <row r="618" spans="1:14">
      <c r="A618" s="299"/>
      <c r="B618" s="260" t="s">
        <v>28</v>
      </c>
      <c r="C618" s="269" t="s">
        <v>323</v>
      </c>
      <c r="D618" s="262">
        <v>28350</v>
      </c>
      <c r="E618" s="263">
        <v>1</v>
      </c>
      <c r="F618" s="313">
        <f t="shared" si="42"/>
        <v>28350</v>
      </c>
      <c r="L618" s="284">
        <v>42022</v>
      </c>
      <c r="M618" s="299" t="s">
        <v>458</v>
      </c>
      <c r="N618" s="274">
        <v>550000</v>
      </c>
    </row>
    <row r="619" spans="1:14">
      <c r="A619" s="299"/>
      <c r="B619" s="260" t="s">
        <v>29</v>
      </c>
      <c r="C619" s="269" t="s">
        <v>396</v>
      </c>
      <c r="D619" s="262">
        <v>128000</v>
      </c>
      <c r="E619" s="263">
        <v>1</v>
      </c>
      <c r="F619" s="313">
        <f>D619*E619</f>
        <v>128000</v>
      </c>
      <c r="L619" s="284">
        <v>42022</v>
      </c>
      <c r="M619" s="299" t="s">
        <v>458</v>
      </c>
      <c r="N619" s="274">
        <v>150000</v>
      </c>
    </row>
    <row r="620" spans="1:14">
      <c r="A620" s="299"/>
      <c r="B620" s="89" t="s">
        <v>583</v>
      </c>
      <c r="C620" s="90"/>
      <c r="D620" s="91">
        <v>41650</v>
      </c>
      <c r="E620" s="263">
        <v>0.5</v>
      </c>
      <c r="F620" s="313">
        <f t="shared" ref="F620" si="43">D620*E620</f>
        <v>20825</v>
      </c>
      <c r="M620" s="299" t="s">
        <v>571</v>
      </c>
      <c r="N620" s="274">
        <v>270000</v>
      </c>
    </row>
    <row r="621" spans="1:14">
      <c r="A621" s="299"/>
      <c r="B621" s="260" t="s">
        <v>489</v>
      </c>
      <c r="C621" s="261" t="s">
        <v>319</v>
      </c>
      <c r="D621" s="262">
        <v>2791950</v>
      </c>
      <c r="E621" s="263">
        <v>0.5</v>
      </c>
      <c r="F621" s="313">
        <f>D621*E621</f>
        <v>1395975</v>
      </c>
      <c r="M621" s="299" t="s">
        <v>572</v>
      </c>
      <c r="N621" s="274">
        <v>40000</v>
      </c>
    </row>
    <row r="622" spans="1:14" ht="15.75" thickBot="1">
      <c r="A622" s="299"/>
      <c r="B622" s="270" t="s">
        <v>531</v>
      </c>
      <c r="C622" s="271" t="s">
        <v>319</v>
      </c>
      <c r="D622" s="272">
        <v>-2099473</v>
      </c>
      <c r="E622" s="273">
        <v>0.5</v>
      </c>
      <c r="F622" s="314">
        <f t="shared" ref="F622" si="44">D622*E622</f>
        <v>-1049736.5</v>
      </c>
      <c r="L622" s="284">
        <v>42031</v>
      </c>
      <c r="M622" s="299" t="s">
        <v>577</v>
      </c>
      <c r="N622" s="274">
        <v>40250</v>
      </c>
    </row>
    <row r="623" spans="1:14" ht="15.75" thickBot="1">
      <c r="A623" s="299"/>
      <c r="B623" s="299"/>
      <c r="C623" s="299"/>
      <c r="D623" s="301" t="s">
        <v>34</v>
      </c>
      <c r="E623" s="300"/>
      <c r="F623" s="304">
        <f>SUM(F615:F622)</f>
        <v>1069313.5</v>
      </c>
      <c r="N623" s="274">
        <f>SUM(N612:N622)</f>
        <v>2791950</v>
      </c>
    </row>
    <row r="624" spans="1:14">
      <c r="A624" s="299"/>
      <c r="B624" s="299"/>
      <c r="C624" s="299"/>
      <c r="D624" s="299"/>
      <c r="E624" s="299"/>
      <c r="F624" s="299"/>
    </row>
    <row r="625" spans="1:14">
      <c r="B625" s="237" t="s">
        <v>584</v>
      </c>
      <c r="C625" s="237"/>
      <c r="D625" s="324">
        <f>D608+F623</f>
        <v>9184789</v>
      </c>
    </row>
    <row r="629" spans="1:14" ht="15.75" thickBot="1">
      <c r="A629" s="299"/>
      <c r="B629" s="299"/>
      <c r="C629" s="299"/>
      <c r="D629" s="299"/>
      <c r="E629" s="299"/>
      <c r="F629" s="299"/>
      <c r="G629" s="299"/>
      <c r="H629" s="284">
        <v>42059</v>
      </c>
      <c r="I629" s="274" t="s">
        <v>523</v>
      </c>
      <c r="J629" s="274">
        <v>203300</v>
      </c>
      <c r="L629" s="284">
        <v>42036</v>
      </c>
      <c r="M629" s="299" t="s">
        <v>458</v>
      </c>
      <c r="N629" s="274">
        <v>600000</v>
      </c>
    </row>
    <row r="630" spans="1:14" ht="15.75">
      <c r="A630" s="299"/>
      <c r="B630" s="523" t="s">
        <v>322</v>
      </c>
      <c r="C630" s="524"/>
      <c r="D630" s="524"/>
      <c r="E630" s="524"/>
      <c r="F630" s="525"/>
      <c r="G630" s="299"/>
      <c r="L630" s="284">
        <v>42045</v>
      </c>
      <c r="M630" s="299" t="s">
        <v>573</v>
      </c>
      <c r="N630" s="274">
        <v>2030000</v>
      </c>
    </row>
    <row r="631" spans="1:14" ht="16.5" thickBot="1">
      <c r="A631" s="299"/>
      <c r="B631" s="526" t="s">
        <v>585</v>
      </c>
      <c r="C631" s="527"/>
      <c r="D631" s="527"/>
      <c r="E631" s="527"/>
      <c r="F631" s="528"/>
      <c r="G631" s="299"/>
      <c r="L631" s="284">
        <v>42045</v>
      </c>
      <c r="M631" s="299" t="s">
        <v>574</v>
      </c>
      <c r="N631" s="274">
        <v>55000</v>
      </c>
    </row>
    <row r="632" spans="1:14" ht="15.75" thickBot="1">
      <c r="A632" s="299"/>
      <c r="B632" s="303" t="s">
        <v>19</v>
      </c>
      <c r="C632" s="303" t="s">
        <v>25</v>
      </c>
      <c r="D632" s="303" t="s">
        <v>20</v>
      </c>
      <c r="E632" s="303" t="s">
        <v>18</v>
      </c>
      <c r="F632" s="302" t="s">
        <v>21</v>
      </c>
      <c r="G632" s="299"/>
      <c r="L632" s="284">
        <v>42050</v>
      </c>
      <c r="M632" s="299" t="s">
        <v>458</v>
      </c>
      <c r="N632" s="274">
        <v>600000</v>
      </c>
    </row>
    <row r="633" spans="1:14">
      <c r="A633" s="299"/>
      <c r="B633" s="260" t="s">
        <v>27</v>
      </c>
      <c r="C633" s="261">
        <v>42055</v>
      </c>
      <c r="D633" s="262">
        <v>12000</v>
      </c>
      <c r="E633" s="263">
        <v>0.5</v>
      </c>
      <c r="F633" s="313">
        <f>D633*E633</f>
        <v>6000</v>
      </c>
      <c r="G633" s="299"/>
      <c r="L633" s="284">
        <v>42050</v>
      </c>
      <c r="M633" s="299" t="s">
        <v>578</v>
      </c>
      <c r="N633" s="274">
        <v>150000</v>
      </c>
    </row>
    <row r="634" spans="1:14">
      <c r="A634" s="299"/>
      <c r="B634" s="260" t="s">
        <v>22</v>
      </c>
      <c r="C634" s="261">
        <v>42063</v>
      </c>
      <c r="D634" s="262">
        <v>1075000</v>
      </c>
      <c r="E634" s="263">
        <v>0.5</v>
      </c>
      <c r="F634" s="313">
        <f t="shared" ref="F634:F636" si="45">D634*E634</f>
        <v>537500</v>
      </c>
      <c r="G634" s="299"/>
      <c r="L634" s="284">
        <v>42055</v>
      </c>
      <c r="M634" s="299" t="s">
        <v>579</v>
      </c>
      <c r="N634" s="274">
        <v>118000</v>
      </c>
    </row>
    <row r="635" spans="1:14">
      <c r="A635" s="299"/>
      <c r="B635" s="260" t="s">
        <v>504</v>
      </c>
      <c r="C635" s="261" t="s">
        <v>582</v>
      </c>
      <c r="D635" s="262">
        <v>-29650</v>
      </c>
      <c r="E635" s="263">
        <v>0.5</v>
      </c>
      <c r="F635" s="313">
        <f t="shared" si="45"/>
        <v>-14825</v>
      </c>
      <c r="G635" s="299"/>
      <c r="N635" s="274">
        <f>SUM(N629:N634)</f>
        <v>3553000</v>
      </c>
    </row>
    <row r="636" spans="1:14">
      <c r="A636" s="299"/>
      <c r="B636" s="260" t="s">
        <v>28</v>
      </c>
      <c r="C636" s="269" t="s">
        <v>335</v>
      </c>
      <c r="D636" s="262">
        <v>28000</v>
      </c>
      <c r="E636" s="263">
        <v>1</v>
      </c>
      <c r="F636" s="313">
        <f t="shared" si="45"/>
        <v>28000</v>
      </c>
      <c r="G636" s="299"/>
    </row>
    <row r="637" spans="1:14">
      <c r="A637" s="299"/>
      <c r="B637" s="260" t="s">
        <v>29</v>
      </c>
      <c r="C637" s="269" t="s">
        <v>334</v>
      </c>
      <c r="D637" s="262">
        <v>128000</v>
      </c>
      <c r="E637" s="263">
        <v>1</v>
      </c>
      <c r="F637" s="313">
        <f>D637*E637</f>
        <v>128000</v>
      </c>
      <c r="G637" s="299"/>
    </row>
    <row r="638" spans="1:14">
      <c r="A638" s="299"/>
      <c r="B638" s="260" t="s">
        <v>489</v>
      </c>
      <c r="C638" s="261" t="s">
        <v>329</v>
      </c>
      <c r="D638" s="262">
        <v>3553000</v>
      </c>
      <c r="E638" s="263">
        <v>0.5</v>
      </c>
      <c r="F638" s="313">
        <f>D638*E638</f>
        <v>1776500</v>
      </c>
      <c r="G638" s="299"/>
    </row>
    <row r="639" spans="1:14" ht="15.75" thickBot="1">
      <c r="A639" s="299"/>
      <c r="B639" s="270" t="s">
        <v>531</v>
      </c>
      <c r="C639" s="271" t="s">
        <v>329</v>
      </c>
      <c r="D639" s="272">
        <v>-203300</v>
      </c>
      <c r="E639" s="273">
        <v>0.5</v>
      </c>
      <c r="F639" s="314">
        <f t="shared" ref="F639" si="46">D639*E639</f>
        <v>-101650</v>
      </c>
      <c r="G639" s="299"/>
    </row>
    <row r="640" spans="1:14" ht="15.75" thickBot="1">
      <c r="A640" s="299"/>
      <c r="B640" s="299"/>
      <c r="C640" s="299"/>
      <c r="D640" s="301" t="s">
        <v>34</v>
      </c>
      <c r="E640" s="300"/>
      <c r="F640" s="304">
        <f>SUM(F633:F639)</f>
        <v>2359525</v>
      </c>
      <c r="G640" s="299"/>
    </row>
    <row r="641" spans="1:14">
      <c r="A641" s="299"/>
      <c r="B641" s="299"/>
      <c r="C641" s="299"/>
      <c r="D641" s="299"/>
      <c r="E641" s="299"/>
      <c r="F641" s="299"/>
      <c r="G641" s="299"/>
    </row>
    <row r="642" spans="1:14">
      <c r="B642" s="237" t="s">
        <v>590</v>
      </c>
      <c r="C642" s="237"/>
      <c r="D642" s="324">
        <f>D625+F640</f>
        <v>11544314</v>
      </c>
    </row>
    <row r="645" spans="1:14" ht="15.75" thickBot="1"/>
    <row r="646" spans="1:14" ht="15.75">
      <c r="A646" s="299"/>
      <c r="B646" s="523" t="s">
        <v>322</v>
      </c>
      <c r="C646" s="524"/>
      <c r="D646" s="524"/>
      <c r="E646" s="524"/>
      <c r="F646" s="525"/>
      <c r="L646" s="284">
        <v>42064</v>
      </c>
      <c r="M646" s="299" t="s">
        <v>458</v>
      </c>
      <c r="N646" s="274">
        <v>600000</v>
      </c>
    </row>
    <row r="647" spans="1:14" ht="16.5" thickBot="1">
      <c r="A647" s="299"/>
      <c r="B647" s="526" t="s">
        <v>594</v>
      </c>
      <c r="C647" s="527"/>
      <c r="D647" s="527"/>
      <c r="E647" s="527"/>
      <c r="F647" s="528"/>
      <c r="L647" s="284">
        <v>42064</v>
      </c>
      <c r="M647" s="299" t="s">
        <v>578</v>
      </c>
      <c r="N647" s="274">
        <v>150000</v>
      </c>
    </row>
    <row r="648" spans="1:14" ht="15.75" thickBot="1">
      <c r="A648" s="299"/>
      <c r="B648" s="303" t="s">
        <v>19</v>
      </c>
      <c r="C648" s="303" t="s">
        <v>25</v>
      </c>
      <c r="D648" s="303" t="s">
        <v>20</v>
      </c>
      <c r="E648" s="303" t="s">
        <v>18</v>
      </c>
      <c r="F648" s="302" t="s">
        <v>21</v>
      </c>
      <c r="L648" s="284">
        <v>42071</v>
      </c>
      <c r="M648" s="299" t="s">
        <v>592</v>
      </c>
      <c r="N648" s="274">
        <v>420000</v>
      </c>
    </row>
    <row r="649" spans="1:14">
      <c r="A649" s="299"/>
      <c r="B649" s="260" t="s">
        <v>27</v>
      </c>
      <c r="C649" s="261">
        <v>42083</v>
      </c>
      <c r="D649" s="262">
        <v>3000</v>
      </c>
      <c r="E649" s="263">
        <v>0.5</v>
      </c>
      <c r="F649" s="313">
        <f>D649*E649</f>
        <v>1500</v>
      </c>
      <c r="L649" s="284">
        <v>42078</v>
      </c>
      <c r="N649" s="274">
        <v>982438</v>
      </c>
    </row>
    <row r="650" spans="1:14">
      <c r="A650" s="299"/>
      <c r="B650" s="260" t="s">
        <v>22</v>
      </c>
      <c r="C650" s="261">
        <v>42094</v>
      </c>
      <c r="D650" s="262">
        <v>380000</v>
      </c>
      <c r="E650" s="263">
        <v>0.5</v>
      </c>
      <c r="F650" s="313">
        <f t="shared" ref="F650:F652" si="47">D650*E650</f>
        <v>190000</v>
      </c>
      <c r="L650" s="284">
        <v>42085</v>
      </c>
      <c r="N650" s="274">
        <v>420442</v>
      </c>
    </row>
    <row r="651" spans="1:14">
      <c r="A651" s="299"/>
      <c r="B651" s="260" t="s">
        <v>504</v>
      </c>
      <c r="C651" s="261" t="s">
        <v>595</v>
      </c>
      <c r="D651" s="262">
        <v>-25500</v>
      </c>
      <c r="E651" s="263">
        <v>0.5</v>
      </c>
      <c r="F651" s="313">
        <f t="shared" si="47"/>
        <v>-12750</v>
      </c>
      <c r="N651" s="274">
        <f>SUM(N646:N650)</f>
        <v>2572880</v>
      </c>
    </row>
    <row r="652" spans="1:14">
      <c r="A652" s="299"/>
      <c r="B652" s="260" t="s">
        <v>28</v>
      </c>
      <c r="C652" s="269" t="s">
        <v>30</v>
      </c>
      <c r="D652" s="262">
        <v>28000</v>
      </c>
      <c r="E652" s="263">
        <v>1</v>
      </c>
      <c r="F652" s="313">
        <f t="shared" si="47"/>
        <v>28000</v>
      </c>
    </row>
    <row r="653" spans="1:14">
      <c r="A653" s="299"/>
      <c r="B653" s="260" t="s">
        <v>29</v>
      </c>
      <c r="C653" s="269" t="s">
        <v>31</v>
      </c>
      <c r="D653" s="262">
        <v>128000</v>
      </c>
      <c r="E653" s="263">
        <v>1</v>
      </c>
      <c r="F653" s="313">
        <f>D653*E653</f>
        <v>128000</v>
      </c>
    </row>
    <row r="654" spans="1:14" s="299" customFormat="1">
      <c r="B654" s="260" t="s">
        <v>596</v>
      </c>
      <c r="C654" s="269"/>
      <c r="D654" s="262">
        <v>203200</v>
      </c>
      <c r="E654" s="263">
        <v>0.5</v>
      </c>
      <c r="F654" s="313">
        <f>D654*E654</f>
        <v>101600</v>
      </c>
    </row>
    <row r="655" spans="1:14">
      <c r="A655" s="299"/>
      <c r="B655" s="260" t="s">
        <v>489</v>
      </c>
      <c r="C655" s="261" t="s">
        <v>140</v>
      </c>
      <c r="D655" s="262">
        <v>2572880</v>
      </c>
      <c r="E655" s="263">
        <v>0.5</v>
      </c>
      <c r="F655" s="313">
        <f>D655*E655</f>
        <v>1286440</v>
      </c>
    </row>
    <row r="656" spans="1:14" ht="15.75" thickBot="1">
      <c r="A656" s="299"/>
      <c r="B656" s="270" t="s">
        <v>531</v>
      </c>
      <c r="C656" s="271" t="s">
        <v>140</v>
      </c>
      <c r="D656" s="272">
        <v>0</v>
      </c>
      <c r="E656" s="273">
        <v>0.5</v>
      </c>
      <c r="F656" s="314">
        <f t="shared" ref="F656" si="48">D656*E656</f>
        <v>0</v>
      </c>
    </row>
    <row r="657" spans="1:14" ht="15.75" thickBot="1">
      <c r="A657" s="299"/>
      <c r="B657" s="299"/>
      <c r="C657" s="299"/>
      <c r="D657" s="301" t="s">
        <v>34</v>
      </c>
      <c r="E657" s="300"/>
      <c r="F657" s="304">
        <f>SUM(F649:F656)</f>
        <v>1722790</v>
      </c>
    </row>
    <row r="658" spans="1:14" s="299" customFormat="1">
      <c r="D658" s="297"/>
      <c r="E658" s="297"/>
      <c r="F658" s="53"/>
    </row>
    <row r="659" spans="1:14" s="299" customFormat="1">
      <c r="B659" s="340"/>
      <c r="C659" s="341"/>
      <c r="D659" s="342"/>
      <c r="E659" s="342"/>
      <c r="F659" s="343"/>
    </row>
    <row r="660" spans="1:14">
      <c r="A660" s="299"/>
      <c r="B660" s="299"/>
      <c r="C660" s="299"/>
      <c r="D660" s="299"/>
      <c r="E660" s="299"/>
      <c r="F660" s="299"/>
    </row>
    <row r="661" spans="1:14">
      <c r="A661" s="299"/>
      <c r="B661" s="237" t="s">
        <v>598</v>
      </c>
      <c r="C661" s="237"/>
      <c r="D661" s="324">
        <f>D642+F657</f>
        <v>13267104</v>
      </c>
      <c r="E661" s="299"/>
      <c r="F661" s="299"/>
    </row>
    <row r="663" spans="1:14" ht="15.75" thickBot="1">
      <c r="B663" s="299"/>
      <c r="C663" s="299"/>
      <c r="D663" s="299"/>
      <c r="E663" s="299"/>
      <c r="F663" s="299"/>
      <c r="G663" s="299"/>
    </row>
    <row r="664" spans="1:14" ht="15.75">
      <c r="B664" s="523" t="s">
        <v>322</v>
      </c>
      <c r="C664" s="524"/>
      <c r="D664" s="524"/>
      <c r="E664" s="524"/>
      <c r="F664" s="525"/>
      <c r="G664" s="299"/>
      <c r="H664" s="284">
        <v>42114</v>
      </c>
      <c r="I664" s="299"/>
      <c r="J664" s="274">
        <v>2383000</v>
      </c>
      <c r="K664" s="299"/>
      <c r="L664" s="284">
        <v>42096</v>
      </c>
      <c r="M664" s="299" t="s">
        <v>599</v>
      </c>
      <c r="N664" s="283">
        <v>517401</v>
      </c>
    </row>
    <row r="665" spans="1:14" ht="16.5" thickBot="1">
      <c r="B665" s="526" t="s">
        <v>603</v>
      </c>
      <c r="C665" s="527"/>
      <c r="D665" s="527"/>
      <c r="E665" s="527"/>
      <c r="F665" s="528"/>
      <c r="G665" s="299"/>
      <c r="L665" s="284">
        <v>42096</v>
      </c>
      <c r="M665" s="299" t="s">
        <v>600</v>
      </c>
      <c r="N665" s="283">
        <v>200000</v>
      </c>
    </row>
    <row r="666" spans="1:14" ht="15.75" thickBot="1">
      <c r="B666" s="303" t="s">
        <v>19</v>
      </c>
      <c r="C666" s="303" t="s">
        <v>25</v>
      </c>
      <c r="D666" s="303" t="s">
        <v>20</v>
      </c>
      <c r="E666" s="303" t="s">
        <v>18</v>
      </c>
      <c r="F666" s="302" t="s">
        <v>21</v>
      </c>
      <c r="G666" s="299"/>
      <c r="L666" s="284">
        <v>42096</v>
      </c>
      <c r="M666" s="299" t="s">
        <v>601</v>
      </c>
      <c r="N666" s="274">
        <v>50000</v>
      </c>
    </row>
    <row r="667" spans="1:14">
      <c r="B667" s="260" t="s">
        <v>27</v>
      </c>
      <c r="C667" s="261">
        <v>42114</v>
      </c>
      <c r="D667" s="262">
        <v>237000</v>
      </c>
      <c r="E667" s="263">
        <v>0.5</v>
      </c>
      <c r="F667" s="313">
        <f>D667*E667</f>
        <v>118500</v>
      </c>
      <c r="G667" s="299"/>
      <c r="L667" s="284">
        <v>42104</v>
      </c>
      <c r="M667" s="299" t="s">
        <v>602</v>
      </c>
      <c r="N667" s="274">
        <v>165000</v>
      </c>
    </row>
    <row r="668" spans="1:14">
      <c r="B668" s="260" t="s">
        <v>22</v>
      </c>
      <c r="C668" s="261">
        <v>42124</v>
      </c>
      <c r="D668" s="262">
        <v>431000</v>
      </c>
      <c r="E668" s="263">
        <v>0.5</v>
      </c>
      <c r="F668" s="313">
        <f t="shared" ref="F668:F670" si="49">D668*E668</f>
        <v>215500</v>
      </c>
      <c r="G668" s="299"/>
      <c r="L668" s="284">
        <v>42110</v>
      </c>
      <c r="M668" s="299" t="s">
        <v>599</v>
      </c>
      <c r="N668" s="274">
        <v>517401</v>
      </c>
    </row>
    <row r="669" spans="1:14">
      <c r="B669" s="260" t="s">
        <v>504</v>
      </c>
      <c r="C669" s="261" t="s">
        <v>610</v>
      </c>
      <c r="D669" s="262">
        <v>-15500</v>
      </c>
      <c r="E669" s="263">
        <v>0.5</v>
      </c>
      <c r="F669" s="313">
        <f t="shared" si="49"/>
        <v>-7750</v>
      </c>
      <c r="G669" s="299"/>
      <c r="L669" s="284">
        <v>42117</v>
      </c>
      <c r="M669" s="299" t="s">
        <v>579</v>
      </c>
      <c r="N669" s="274">
        <v>133378</v>
      </c>
    </row>
    <row r="670" spans="1:14">
      <c r="B670" s="260" t="s">
        <v>28</v>
      </c>
      <c r="C670" s="269" t="s">
        <v>150</v>
      </c>
      <c r="D670" s="262">
        <v>28000</v>
      </c>
      <c r="E670" s="263">
        <v>1</v>
      </c>
      <c r="F670" s="313">
        <f t="shared" si="49"/>
        <v>28000</v>
      </c>
      <c r="G670" s="299"/>
      <c r="M670" s="299" t="s">
        <v>609</v>
      </c>
      <c r="N670" s="274">
        <v>100000</v>
      </c>
    </row>
    <row r="671" spans="1:14">
      <c r="B671" s="260" t="s">
        <v>29</v>
      </c>
      <c r="C671" s="269" t="s">
        <v>149</v>
      </c>
      <c r="D671" s="262">
        <v>128000</v>
      </c>
      <c r="E671" s="263">
        <v>1</v>
      </c>
      <c r="F671" s="313">
        <f>D671*E671</f>
        <v>128000</v>
      </c>
      <c r="G671" s="299"/>
      <c r="N671" s="283">
        <f>SUM(N664:N670)</f>
        <v>1683180</v>
      </c>
    </row>
    <row r="672" spans="1:14">
      <c r="B672" s="260" t="s">
        <v>606</v>
      </c>
      <c r="C672" s="269"/>
      <c r="D672" s="262">
        <v>6810000</v>
      </c>
      <c r="E672" s="263">
        <v>0.5</v>
      </c>
      <c r="F672" s="313">
        <f>D672*E672</f>
        <v>3405000</v>
      </c>
      <c r="G672" s="299"/>
    </row>
    <row r="673" spans="1:14">
      <c r="B673" s="260" t="s">
        <v>489</v>
      </c>
      <c r="C673" s="261" t="s">
        <v>145</v>
      </c>
      <c r="D673" s="262">
        <v>1703180</v>
      </c>
      <c r="E673" s="263">
        <v>0.5</v>
      </c>
      <c r="F673" s="313">
        <f>D673*E673</f>
        <v>851590</v>
      </c>
      <c r="G673" s="299"/>
    </row>
    <row r="674" spans="1:14" ht="15.75" thickBot="1">
      <c r="B674" s="270" t="s">
        <v>531</v>
      </c>
      <c r="C674" s="271" t="s">
        <v>145</v>
      </c>
      <c r="D674" s="272">
        <v>-2383000</v>
      </c>
      <c r="E674" s="273">
        <v>0.5</v>
      </c>
      <c r="F674" s="314">
        <f t="shared" ref="F674" si="50">D674*E674</f>
        <v>-1191500</v>
      </c>
      <c r="G674" s="299"/>
    </row>
    <row r="675" spans="1:14" ht="15.75" thickBot="1">
      <c r="B675" s="299"/>
      <c r="C675" s="299"/>
      <c r="D675" s="301" t="s">
        <v>34</v>
      </c>
      <c r="E675" s="300"/>
      <c r="F675" s="304">
        <f>SUM(F667:F674)</f>
        <v>3547340</v>
      </c>
      <c r="G675" s="299"/>
    </row>
    <row r="676" spans="1:14">
      <c r="B676" s="299"/>
      <c r="C676" s="299"/>
      <c r="D676" s="297"/>
      <c r="E676" s="297"/>
      <c r="F676" s="53"/>
      <c r="G676" s="299"/>
    </row>
    <row r="677" spans="1:14">
      <c r="B677" s="340" t="s">
        <v>608</v>
      </c>
      <c r="C677" s="341"/>
      <c r="D677" s="342"/>
      <c r="E677" s="342"/>
      <c r="F677" s="343"/>
      <c r="G677" s="299"/>
    </row>
    <row r="679" spans="1:14">
      <c r="B679" s="237" t="s">
        <v>604</v>
      </c>
      <c r="C679" s="237"/>
      <c r="D679" s="324">
        <f>D661+F675</f>
        <v>16814444</v>
      </c>
    </row>
    <row r="681" spans="1:14" ht="15.75" thickBot="1">
      <c r="A681" s="299"/>
      <c r="B681" s="299"/>
      <c r="C681" s="299"/>
      <c r="D681" s="299"/>
      <c r="E681" s="299"/>
      <c r="F681" s="299"/>
    </row>
    <row r="682" spans="1:14" ht="15.75">
      <c r="A682" s="299"/>
      <c r="B682" s="523" t="s">
        <v>322</v>
      </c>
      <c r="C682" s="524"/>
      <c r="D682" s="524"/>
      <c r="E682" s="524"/>
      <c r="F682" s="525"/>
      <c r="L682" s="284">
        <v>42126</v>
      </c>
      <c r="M682" s="299" t="s">
        <v>599</v>
      </c>
      <c r="N682" s="274">
        <v>521401</v>
      </c>
    </row>
    <row r="683" spans="1:14" ht="16.5" thickBot="1">
      <c r="A683" s="299"/>
      <c r="B683" s="526" t="s">
        <v>611</v>
      </c>
      <c r="C683" s="527"/>
      <c r="D683" s="527"/>
      <c r="E683" s="527"/>
      <c r="F683" s="528"/>
      <c r="L683" s="284">
        <v>42139</v>
      </c>
      <c r="M683" s="299" t="s">
        <v>599</v>
      </c>
      <c r="N683" s="274">
        <v>516401</v>
      </c>
    </row>
    <row r="684" spans="1:14" ht="15.75" thickBot="1">
      <c r="A684" s="299"/>
      <c r="B684" s="303" t="s">
        <v>19</v>
      </c>
      <c r="C684" s="303" t="s">
        <v>25</v>
      </c>
      <c r="D684" s="303" t="s">
        <v>20</v>
      </c>
      <c r="E684" s="303" t="s">
        <v>18</v>
      </c>
      <c r="F684" s="302" t="s">
        <v>21</v>
      </c>
      <c r="L684" s="284">
        <v>42155</v>
      </c>
      <c r="M684" s="299" t="s">
        <v>599</v>
      </c>
      <c r="N684" s="274">
        <v>516401</v>
      </c>
    </row>
    <row r="685" spans="1:14">
      <c r="A685" s="299"/>
      <c r="B685" s="260" t="s">
        <v>27</v>
      </c>
      <c r="C685" s="261">
        <v>42144</v>
      </c>
      <c r="D685" s="262">
        <v>174000</v>
      </c>
      <c r="E685" s="263">
        <v>0.5</v>
      </c>
      <c r="F685" s="313">
        <f>D685*E685</f>
        <v>87000</v>
      </c>
      <c r="N685" s="274">
        <f>SUM(N682:N684)</f>
        <v>1554203</v>
      </c>
    </row>
    <row r="686" spans="1:14">
      <c r="A686" s="299"/>
      <c r="B686" s="260" t="s">
        <v>22</v>
      </c>
      <c r="C686" s="261">
        <v>42155</v>
      </c>
      <c r="D686" s="262">
        <v>400000</v>
      </c>
      <c r="E686" s="263">
        <v>0.5</v>
      </c>
      <c r="F686" s="313">
        <f t="shared" ref="F686:F688" si="51">D686*E686</f>
        <v>200000</v>
      </c>
    </row>
    <row r="687" spans="1:14">
      <c r="A687" s="299"/>
      <c r="B687" s="260" t="s">
        <v>504</v>
      </c>
      <c r="C687" s="261" t="s">
        <v>612</v>
      </c>
      <c r="D687" s="262">
        <v>-13250</v>
      </c>
      <c r="E687" s="263">
        <v>0.5</v>
      </c>
      <c r="F687" s="313">
        <f t="shared" si="51"/>
        <v>-6625</v>
      </c>
    </row>
    <row r="688" spans="1:14">
      <c r="A688" s="299"/>
      <c r="B688" s="260" t="s">
        <v>28</v>
      </c>
      <c r="C688" s="269" t="s">
        <v>210</v>
      </c>
      <c r="D688" s="262">
        <v>27000</v>
      </c>
      <c r="E688" s="263">
        <v>1</v>
      </c>
      <c r="F688" s="313">
        <f t="shared" si="51"/>
        <v>27000</v>
      </c>
    </row>
    <row r="689" spans="1:14">
      <c r="A689" s="299"/>
      <c r="B689" s="260" t="s">
        <v>29</v>
      </c>
      <c r="C689" s="269" t="s">
        <v>209</v>
      </c>
      <c r="D689" s="262">
        <v>128000</v>
      </c>
      <c r="E689" s="263">
        <v>1</v>
      </c>
      <c r="F689" s="313">
        <f>D689*E689</f>
        <v>128000</v>
      </c>
    </row>
    <row r="690" spans="1:14">
      <c r="A690" s="299"/>
      <c r="B690" s="260" t="s">
        <v>489</v>
      </c>
      <c r="C690" s="261" t="s">
        <v>198</v>
      </c>
      <c r="D690" s="262">
        <v>1554203</v>
      </c>
      <c r="E690" s="263">
        <v>0.5</v>
      </c>
      <c r="F690" s="313">
        <f>D690*E690</f>
        <v>777101.5</v>
      </c>
    </row>
    <row r="691" spans="1:14" ht="15.75" thickBot="1">
      <c r="A691" s="299"/>
      <c r="B691" s="270" t="s">
        <v>531</v>
      </c>
      <c r="C691" s="271" t="s">
        <v>198</v>
      </c>
      <c r="D691" s="272">
        <v>0</v>
      </c>
      <c r="E691" s="273">
        <v>0.5</v>
      </c>
      <c r="F691" s="314">
        <f t="shared" ref="F691" si="52">D691*E691</f>
        <v>0</v>
      </c>
    </row>
    <row r="692" spans="1:14" ht="15.75" thickBot="1">
      <c r="A692" s="299"/>
      <c r="B692" s="299"/>
      <c r="C692" s="299"/>
      <c r="D692" s="301" t="s">
        <v>34</v>
      </c>
      <c r="E692" s="300"/>
      <c r="F692" s="304">
        <f>SUM(F685:F691)</f>
        <v>1212476.5</v>
      </c>
    </row>
    <row r="693" spans="1:14">
      <c r="A693" s="299"/>
      <c r="B693" s="299"/>
      <c r="C693" s="299"/>
      <c r="D693" s="297"/>
      <c r="E693" s="297"/>
      <c r="F693" s="53"/>
    </row>
    <row r="694" spans="1:14">
      <c r="B694" s="237" t="s">
        <v>613</v>
      </c>
      <c r="C694" s="237"/>
      <c r="D694" s="324">
        <f>D679+F692</f>
        <v>18026920.5</v>
      </c>
    </row>
    <row r="699" spans="1:14" ht="15.75" thickBot="1">
      <c r="A699" s="299"/>
      <c r="B699" s="299"/>
      <c r="C699" s="299"/>
      <c r="D699" s="299"/>
      <c r="E699" s="299"/>
      <c r="F699" s="299"/>
      <c r="G699" s="299"/>
    </row>
    <row r="700" spans="1:14" ht="15.75">
      <c r="A700" s="299"/>
      <c r="B700" s="523" t="s">
        <v>322</v>
      </c>
      <c r="C700" s="524"/>
      <c r="D700" s="524"/>
      <c r="E700" s="524"/>
      <c r="F700" s="525"/>
      <c r="G700" s="299"/>
      <c r="H700" s="284">
        <v>42157</v>
      </c>
      <c r="J700" s="274">
        <v>1300000</v>
      </c>
      <c r="L700" s="284">
        <v>42170</v>
      </c>
      <c r="M700" s="299" t="s">
        <v>599</v>
      </c>
      <c r="N700" s="274">
        <v>516401</v>
      </c>
    </row>
    <row r="701" spans="1:14" ht="16.5" thickBot="1">
      <c r="A701" s="299"/>
      <c r="B701" s="526" t="s">
        <v>614</v>
      </c>
      <c r="C701" s="527"/>
      <c r="D701" s="527"/>
      <c r="E701" s="527"/>
      <c r="F701" s="528"/>
      <c r="G701" s="299"/>
      <c r="H701" s="284">
        <v>42157</v>
      </c>
      <c r="I701" s="299" t="s">
        <v>618</v>
      </c>
      <c r="J701" s="274">
        <v>952000</v>
      </c>
      <c r="L701" s="284">
        <v>42177</v>
      </c>
      <c r="M701" s="299" t="s">
        <v>615</v>
      </c>
      <c r="N701" s="274">
        <v>3985000</v>
      </c>
    </row>
    <row r="702" spans="1:14" ht="15.75" thickBot="1">
      <c r="A702" s="299"/>
      <c r="B702" s="303" t="s">
        <v>19</v>
      </c>
      <c r="C702" s="303" t="s">
        <v>25</v>
      </c>
      <c r="D702" s="303" t="s">
        <v>20</v>
      </c>
      <c r="E702" s="303" t="s">
        <v>18</v>
      </c>
      <c r="F702" s="302" t="s">
        <v>21</v>
      </c>
      <c r="G702" s="299"/>
      <c r="L702" s="284">
        <v>42185</v>
      </c>
      <c r="M702" s="299" t="s">
        <v>620</v>
      </c>
      <c r="N702" s="274">
        <v>158074</v>
      </c>
    </row>
    <row r="703" spans="1:14">
      <c r="A703" s="299"/>
      <c r="B703" s="260" t="s">
        <v>27</v>
      </c>
      <c r="C703" s="261">
        <v>42175</v>
      </c>
      <c r="D703" s="262">
        <v>534000</v>
      </c>
      <c r="E703" s="263">
        <v>0.5</v>
      </c>
      <c r="F703" s="313">
        <f>D703*E703</f>
        <v>267000</v>
      </c>
      <c r="G703" s="299"/>
      <c r="M703" s="299" t="s">
        <v>621</v>
      </c>
      <c r="N703" s="274">
        <v>158060</v>
      </c>
    </row>
    <row r="704" spans="1:14">
      <c r="A704" s="299"/>
      <c r="B704" s="260" t="s">
        <v>22</v>
      </c>
      <c r="C704" s="261">
        <v>42185</v>
      </c>
      <c r="D704" s="262">
        <v>400000</v>
      </c>
      <c r="E704" s="263">
        <v>0.5</v>
      </c>
      <c r="F704" s="313">
        <f t="shared" ref="F704:F706" si="53">D704*E704</f>
        <v>200000</v>
      </c>
      <c r="G704" s="299"/>
      <c r="M704" s="299" t="s">
        <v>622</v>
      </c>
      <c r="N704" s="274">
        <v>158060</v>
      </c>
    </row>
    <row r="705" spans="1:14">
      <c r="A705" s="299"/>
      <c r="B705" s="260" t="s">
        <v>504</v>
      </c>
      <c r="C705" s="261" t="s">
        <v>617</v>
      </c>
      <c r="D705" s="262">
        <v>16200</v>
      </c>
      <c r="E705" s="263">
        <v>0.5</v>
      </c>
      <c r="F705" s="313">
        <f t="shared" si="53"/>
        <v>8100</v>
      </c>
      <c r="G705" s="299"/>
      <c r="M705" s="299" t="s">
        <v>623</v>
      </c>
      <c r="N705" s="274">
        <v>158060</v>
      </c>
    </row>
    <row r="706" spans="1:14">
      <c r="A706" s="299"/>
      <c r="B706" s="260" t="s">
        <v>28</v>
      </c>
      <c r="C706" s="269" t="s">
        <v>227</v>
      </c>
      <c r="D706" s="262">
        <v>28000</v>
      </c>
      <c r="E706" s="263">
        <v>1</v>
      </c>
      <c r="F706" s="313">
        <f t="shared" si="53"/>
        <v>28000</v>
      </c>
      <c r="G706" s="299"/>
      <c r="L706" s="284">
        <v>42184</v>
      </c>
      <c r="M706" s="299" t="s">
        <v>599</v>
      </c>
      <c r="N706" s="274">
        <v>516401</v>
      </c>
    </row>
    <row r="707" spans="1:14">
      <c r="A707" s="299"/>
      <c r="B707" s="260" t="s">
        <v>29</v>
      </c>
      <c r="C707" s="269" t="s">
        <v>358</v>
      </c>
      <c r="D707" s="262">
        <v>128000</v>
      </c>
      <c r="E707" s="263">
        <v>1</v>
      </c>
      <c r="F707" s="313">
        <f>D707*E707</f>
        <v>128000</v>
      </c>
      <c r="G707" s="299"/>
      <c r="L707" s="284">
        <v>42184</v>
      </c>
      <c r="M707" s="299" t="s">
        <v>624</v>
      </c>
      <c r="N707" s="274">
        <v>216573</v>
      </c>
    </row>
    <row r="708" spans="1:14">
      <c r="A708" s="299"/>
      <c r="B708" s="260" t="s">
        <v>489</v>
      </c>
      <c r="C708" s="261" t="s">
        <v>217</v>
      </c>
      <c r="D708" s="262">
        <v>6336629</v>
      </c>
      <c r="E708" s="263">
        <v>0.5</v>
      </c>
      <c r="F708" s="313">
        <f>D708*E708</f>
        <v>3168314.5</v>
      </c>
      <c r="G708" s="299"/>
      <c r="L708" s="284">
        <v>42184</v>
      </c>
      <c r="M708" s="299" t="s">
        <v>627</v>
      </c>
      <c r="N708" s="274">
        <v>470000</v>
      </c>
    </row>
    <row r="709" spans="1:14" s="299" customFormat="1">
      <c r="B709" s="89" t="s">
        <v>616</v>
      </c>
      <c r="C709" s="348">
        <v>42157</v>
      </c>
      <c r="D709" s="91">
        <v>-1000000</v>
      </c>
      <c r="E709" s="92">
        <v>1</v>
      </c>
      <c r="F709" s="93">
        <f>D709*E709</f>
        <v>-1000000</v>
      </c>
      <c r="N709" s="274">
        <f>SUM(N700:N708)</f>
        <v>6336629</v>
      </c>
    </row>
    <row r="710" spans="1:14" ht="15.75" thickBot="1">
      <c r="A710" s="299"/>
      <c r="B710" s="270" t="s">
        <v>531</v>
      </c>
      <c r="C710" s="271" t="s">
        <v>217</v>
      </c>
      <c r="D710" s="272">
        <v>-2252000</v>
      </c>
      <c r="E710" s="273">
        <v>0.5</v>
      </c>
      <c r="F710" s="314">
        <f t="shared" ref="F710" si="54">D710*E710</f>
        <v>-1126000</v>
      </c>
      <c r="G710" s="299"/>
    </row>
    <row r="711" spans="1:14" ht="15.75" thickBot="1">
      <c r="A711" s="299"/>
      <c r="B711" s="299"/>
      <c r="C711" s="299"/>
      <c r="D711" s="301" t="s">
        <v>34</v>
      </c>
      <c r="E711" s="300"/>
      <c r="F711" s="304">
        <f>SUM(F703:F710)</f>
        <v>1673414.5</v>
      </c>
      <c r="G711" s="299"/>
    </row>
    <row r="712" spans="1:14">
      <c r="A712" s="299"/>
      <c r="B712" s="299"/>
      <c r="C712" s="299"/>
      <c r="D712" s="297"/>
      <c r="E712" s="297"/>
      <c r="F712" s="53"/>
      <c r="G712" s="299"/>
    </row>
    <row r="713" spans="1:14">
      <c r="A713" s="299"/>
      <c r="B713" s="237" t="s">
        <v>629</v>
      </c>
      <c r="C713" s="237"/>
      <c r="D713" s="324">
        <f>D694+F711</f>
        <v>19700335</v>
      </c>
      <c r="E713" s="299"/>
      <c r="F713" s="299"/>
      <c r="G713" s="299"/>
    </row>
    <row r="714" spans="1:14">
      <c r="A714" s="299"/>
      <c r="B714" s="299"/>
      <c r="C714" s="299"/>
      <c r="D714" s="299"/>
      <c r="E714" s="299"/>
      <c r="F714" s="299"/>
      <c r="G714" s="299"/>
    </row>
    <row r="718" spans="1:14" ht="15.75" thickBot="1">
      <c r="A718" s="299"/>
      <c r="B718" s="299"/>
      <c r="C718" s="299"/>
      <c r="D718" s="299"/>
      <c r="E718" s="299"/>
      <c r="F718" s="299"/>
      <c r="G718" s="299"/>
    </row>
    <row r="719" spans="1:14" ht="15.75">
      <c r="A719" s="299"/>
      <c r="B719" s="523" t="s">
        <v>322</v>
      </c>
      <c r="C719" s="524"/>
      <c r="D719" s="524"/>
      <c r="E719" s="524"/>
      <c r="F719" s="525"/>
      <c r="G719" s="299"/>
      <c r="H719" s="284">
        <v>42191</v>
      </c>
      <c r="J719" s="274">
        <v>2010900</v>
      </c>
      <c r="L719" s="284">
        <v>42203</v>
      </c>
      <c r="M719" s="299" t="s">
        <v>599</v>
      </c>
      <c r="N719" s="274">
        <v>516401</v>
      </c>
    </row>
    <row r="720" spans="1:14" ht="16.5" thickBot="1">
      <c r="A720" s="299"/>
      <c r="B720" s="526" t="s">
        <v>625</v>
      </c>
      <c r="C720" s="527"/>
      <c r="D720" s="527"/>
      <c r="E720" s="527"/>
      <c r="F720" s="528"/>
      <c r="G720" s="299"/>
      <c r="L720" s="284">
        <v>42217</v>
      </c>
      <c r="M720" s="299" t="s">
        <v>599</v>
      </c>
      <c r="N720" s="274">
        <v>516401</v>
      </c>
    </row>
    <row r="721" spans="1:14" ht="15.75" thickBot="1">
      <c r="A721" s="299"/>
      <c r="B721" s="303" t="s">
        <v>19</v>
      </c>
      <c r="C721" s="303" t="s">
        <v>25</v>
      </c>
      <c r="D721" s="303" t="s">
        <v>20</v>
      </c>
      <c r="E721" s="303" t="s">
        <v>18</v>
      </c>
      <c r="F721" s="302" t="s">
        <v>21</v>
      </c>
      <c r="G721" s="299"/>
      <c r="M721" s="299" t="s">
        <v>635</v>
      </c>
      <c r="N721" s="274">
        <v>158060</v>
      </c>
    </row>
    <row r="722" spans="1:14">
      <c r="A722" s="299"/>
      <c r="B722" s="260" t="s">
        <v>27</v>
      </c>
      <c r="C722" s="261">
        <v>42205</v>
      </c>
      <c r="D722" s="262">
        <v>12000</v>
      </c>
      <c r="E722" s="263">
        <v>0.5</v>
      </c>
      <c r="F722" s="313">
        <f>D722*E722</f>
        <v>6000</v>
      </c>
      <c r="G722" s="299"/>
      <c r="M722" s="299" t="s">
        <v>462</v>
      </c>
      <c r="N722" s="274">
        <v>130000</v>
      </c>
    </row>
    <row r="723" spans="1:14">
      <c r="A723" s="299"/>
      <c r="B723" s="260" t="s">
        <v>22</v>
      </c>
      <c r="C723" s="261">
        <v>42216</v>
      </c>
      <c r="D723" s="262">
        <v>330000</v>
      </c>
      <c r="E723" s="263">
        <v>0.5</v>
      </c>
      <c r="F723" s="313">
        <f t="shared" ref="F723:F725" si="55">D723*E723</f>
        <v>165000</v>
      </c>
      <c r="G723" s="299"/>
      <c r="M723" s="299" t="s">
        <v>213</v>
      </c>
      <c r="N723" s="274">
        <v>300000</v>
      </c>
    </row>
    <row r="724" spans="1:14">
      <c r="A724" s="299"/>
      <c r="B724" s="260" t="s">
        <v>504</v>
      </c>
      <c r="C724" s="261" t="s">
        <v>626</v>
      </c>
      <c r="D724" s="262">
        <v>13400</v>
      </c>
      <c r="E724" s="263">
        <v>0.5</v>
      </c>
      <c r="F724" s="313">
        <f t="shared" si="55"/>
        <v>6700</v>
      </c>
      <c r="G724" s="299"/>
      <c r="M724" s="299" t="s">
        <v>231</v>
      </c>
      <c r="N724" s="274">
        <v>140000</v>
      </c>
    </row>
    <row r="725" spans="1:14">
      <c r="A725" s="299"/>
      <c r="B725" s="260" t="s">
        <v>28</v>
      </c>
      <c r="C725" s="269" t="s">
        <v>238</v>
      </c>
      <c r="D725" s="262">
        <v>29000</v>
      </c>
      <c r="E725" s="263">
        <v>1</v>
      </c>
      <c r="F725" s="313">
        <f t="shared" si="55"/>
        <v>29000</v>
      </c>
      <c r="G725" s="299"/>
      <c r="M725" s="299" t="s">
        <v>627</v>
      </c>
      <c r="N725" s="274">
        <v>270000</v>
      </c>
    </row>
    <row r="726" spans="1:14">
      <c r="A726" s="299"/>
      <c r="B726" s="260" t="s">
        <v>29</v>
      </c>
      <c r="C726" s="269" t="s">
        <v>359</v>
      </c>
      <c r="D726" s="262">
        <v>128000</v>
      </c>
      <c r="E726" s="263">
        <v>1</v>
      </c>
      <c r="F726" s="313">
        <f>D726*E726</f>
        <v>128000</v>
      </c>
      <c r="G726" s="299"/>
      <c r="M726" s="299" t="s">
        <v>552</v>
      </c>
      <c r="N726" s="274">
        <v>364000</v>
      </c>
    </row>
    <row r="727" spans="1:14">
      <c r="A727" s="299"/>
      <c r="B727" s="260" t="s">
        <v>489</v>
      </c>
      <c r="C727" s="261" t="s">
        <v>222</v>
      </c>
      <c r="D727" s="262">
        <v>2794862</v>
      </c>
      <c r="E727" s="263">
        <v>0.5</v>
      </c>
      <c r="F727" s="313">
        <f>D727*E727</f>
        <v>1397431</v>
      </c>
      <c r="G727" s="299"/>
      <c r="M727" s="299" t="s">
        <v>545</v>
      </c>
      <c r="N727" s="274">
        <v>400000</v>
      </c>
    </row>
    <row r="728" spans="1:14">
      <c r="A728" s="299"/>
      <c r="B728" s="89" t="s">
        <v>630</v>
      </c>
      <c r="C728" s="348">
        <v>42191</v>
      </c>
      <c r="D728" s="91">
        <v>-1500000</v>
      </c>
      <c r="E728" s="92">
        <v>1</v>
      </c>
      <c r="F728" s="93">
        <f>D728*E728</f>
        <v>-1500000</v>
      </c>
      <c r="G728" s="299"/>
      <c r="N728" s="274">
        <f>SUM(N719:N727)</f>
        <v>2794862</v>
      </c>
    </row>
    <row r="729" spans="1:14" ht="15.75" thickBot="1">
      <c r="A729" s="299"/>
      <c r="B729" s="270" t="s">
        <v>531</v>
      </c>
      <c r="C729" s="271" t="s">
        <v>222</v>
      </c>
      <c r="D729" s="272">
        <v>-2010900</v>
      </c>
      <c r="E729" s="273">
        <v>0.5</v>
      </c>
      <c r="F729" s="314">
        <f t="shared" ref="F729" si="56">D729*E729</f>
        <v>-1005450</v>
      </c>
      <c r="G729" s="299"/>
    </row>
    <row r="730" spans="1:14" ht="15.75" thickBot="1">
      <c r="A730" s="299"/>
      <c r="B730" s="299"/>
      <c r="C730" s="299"/>
      <c r="D730" s="301" t="s">
        <v>34</v>
      </c>
      <c r="E730" s="300"/>
      <c r="F730" s="304">
        <f>SUM(F722:F729)</f>
        <v>-773319</v>
      </c>
      <c r="G730" s="299"/>
    </row>
    <row r="731" spans="1:14">
      <c r="A731" s="299"/>
      <c r="B731" s="299"/>
      <c r="C731" s="299"/>
      <c r="D731" s="297"/>
      <c r="E731" s="297"/>
      <c r="F731" s="53"/>
      <c r="G731" s="299"/>
    </row>
    <row r="732" spans="1:14">
      <c r="A732" s="299"/>
      <c r="B732" s="237" t="s">
        <v>633</v>
      </c>
      <c r="C732" s="237"/>
      <c r="D732" s="324">
        <f>D713+F730</f>
        <v>18927016</v>
      </c>
      <c r="E732" s="299"/>
      <c r="F732" s="299"/>
      <c r="G732" s="299"/>
    </row>
    <row r="733" spans="1:14">
      <c r="A733" s="299"/>
      <c r="B733" s="299"/>
      <c r="C733" s="299"/>
      <c r="D733" s="299"/>
      <c r="E733" s="299"/>
      <c r="F733" s="299"/>
      <c r="G733" s="299"/>
    </row>
    <row r="737" spans="1:14" ht="15.75" thickBot="1">
      <c r="A737" s="299"/>
      <c r="B737" s="299"/>
      <c r="C737" s="299"/>
      <c r="D737" s="299"/>
      <c r="E737" s="299"/>
      <c r="F737" s="299"/>
      <c r="G737" s="299"/>
    </row>
    <row r="738" spans="1:14" ht="15.75">
      <c r="A738" s="299"/>
      <c r="B738" s="523" t="s">
        <v>322</v>
      </c>
      <c r="C738" s="524"/>
      <c r="D738" s="524"/>
      <c r="E738" s="524"/>
      <c r="F738" s="525"/>
      <c r="G738" s="299"/>
      <c r="H738" s="284">
        <v>42221</v>
      </c>
      <c r="J738" s="283">
        <v>1720000</v>
      </c>
      <c r="L738" s="284">
        <v>42231</v>
      </c>
      <c r="M738" s="299" t="s">
        <v>599</v>
      </c>
      <c r="N738" s="274">
        <v>516401</v>
      </c>
    </row>
    <row r="739" spans="1:14" ht="16.5" thickBot="1">
      <c r="A739" s="299"/>
      <c r="B739" s="526" t="s">
        <v>631</v>
      </c>
      <c r="C739" s="527"/>
      <c r="D739" s="527"/>
      <c r="E739" s="527"/>
      <c r="F739" s="528"/>
      <c r="G739" s="299"/>
      <c r="H739" s="284">
        <v>42247</v>
      </c>
      <c r="I739" s="299"/>
      <c r="J739" s="283">
        <v>800000</v>
      </c>
      <c r="K739" s="299" t="s">
        <v>531</v>
      </c>
      <c r="L739" s="284">
        <v>42245</v>
      </c>
      <c r="M739" s="299" t="s">
        <v>599</v>
      </c>
      <c r="N739" s="274">
        <v>516401</v>
      </c>
    </row>
    <row r="740" spans="1:14" ht="15.75" thickBot="1">
      <c r="A740" s="299"/>
      <c r="B740" s="303" t="s">
        <v>19</v>
      </c>
      <c r="C740" s="303" t="s">
        <v>25</v>
      </c>
      <c r="D740" s="303" t="s">
        <v>20</v>
      </c>
      <c r="E740" s="303" t="s">
        <v>18</v>
      </c>
      <c r="F740" s="302" t="s">
        <v>21</v>
      </c>
      <c r="G740" s="299"/>
      <c r="M740" s="299" t="s">
        <v>649</v>
      </c>
      <c r="N740" s="274">
        <v>158060</v>
      </c>
    </row>
    <row r="741" spans="1:14">
      <c r="A741" s="299"/>
      <c r="B741" s="260" t="s">
        <v>27</v>
      </c>
      <c r="C741" s="261">
        <v>42236</v>
      </c>
      <c r="D741" s="262">
        <v>310000</v>
      </c>
      <c r="E741" s="263">
        <v>0.5</v>
      </c>
      <c r="F741" s="313">
        <f>D741*E741</f>
        <v>155000</v>
      </c>
      <c r="G741" s="299"/>
      <c r="L741" s="284">
        <v>42245</v>
      </c>
      <c r="M741" s="299" t="s">
        <v>448</v>
      </c>
      <c r="N741" s="274">
        <v>122500</v>
      </c>
    </row>
    <row r="742" spans="1:14">
      <c r="A742" s="299"/>
      <c r="B742" s="260" t="s">
        <v>22</v>
      </c>
      <c r="C742" s="261">
        <v>42247</v>
      </c>
      <c r="D742" s="262">
        <v>360000</v>
      </c>
      <c r="E742" s="263">
        <v>0.5</v>
      </c>
      <c r="F742" s="313">
        <f t="shared" ref="F742:F744" si="57">D742*E742</f>
        <v>180000</v>
      </c>
      <c r="G742" s="299"/>
      <c r="M742" s="299" t="s">
        <v>615</v>
      </c>
      <c r="N742" s="274">
        <v>3773000</v>
      </c>
    </row>
    <row r="743" spans="1:14">
      <c r="A743" s="299"/>
      <c r="B743" s="260" t="s">
        <v>504</v>
      </c>
      <c r="C743" s="261" t="s">
        <v>636</v>
      </c>
      <c r="D743" s="262">
        <v>18450</v>
      </c>
      <c r="E743" s="263">
        <v>0.5</v>
      </c>
      <c r="F743" s="313">
        <f t="shared" si="57"/>
        <v>9225</v>
      </c>
      <c r="G743" s="299"/>
      <c r="N743" s="356">
        <f>SUM(N738:N742)</f>
        <v>5086362</v>
      </c>
    </row>
    <row r="744" spans="1:14">
      <c r="A744" s="299"/>
      <c r="B744" s="260" t="s">
        <v>28</v>
      </c>
      <c r="C744" s="269" t="s">
        <v>253</v>
      </c>
      <c r="D744" s="262">
        <v>28000</v>
      </c>
      <c r="E744" s="263">
        <v>1</v>
      </c>
      <c r="F744" s="313">
        <f t="shared" si="57"/>
        <v>28000</v>
      </c>
      <c r="G744" s="299"/>
    </row>
    <row r="745" spans="1:14">
      <c r="A745" s="299"/>
      <c r="B745" s="260" t="s">
        <v>29</v>
      </c>
      <c r="C745" s="269" t="s">
        <v>380</v>
      </c>
      <c r="D745" s="262">
        <v>128000</v>
      </c>
      <c r="E745" s="263">
        <v>1</v>
      </c>
      <c r="F745" s="313">
        <f t="shared" ref="F745:F750" si="58">D745*E745</f>
        <v>128000</v>
      </c>
      <c r="G745" s="299"/>
    </row>
    <row r="746" spans="1:14">
      <c r="A746" s="299"/>
      <c r="B746" s="260" t="s">
        <v>489</v>
      </c>
      <c r="C746" s="261" t="s">
        <v>241</v>
      </c>
      <c r="D746" s="262">
        <v>5086362</v>
      </c>
      <c r="E746" s="263">
        <v>0.5</v>
      </c>
      <c r="F746" s="313">
        <f t="shared" si="58"/>
        <v>2543181</v>
      </c>
      <c r="G746" s="299"/>
    </row>
    <row r="747" spans="1:14">
      <c r="A747" s="299"/>
      <c r="B747" s="89" t="s">
        <v>634</v>
      </c>
      <c r="C747" s="348">
        <v>42221</v>
      </c>
      <c r="D747" s="91">
        <v>-1500000</v>
      </c>
      <c r="E747" s="92">
        <v>1</v>
      </c>
      <c r="F747" s="93">
        <f t="shared" si="58"/>
        <v>-1500000</v>
      </c>
      <c r="G747" s="299"/>
    </row>
    <row r="748" spans="1:14" s="299" customFormat="1">
      <c r="B748" s="89" t="s">
        <v>653</v>
      </c>
      <c r="C748" s="348">
        <v>42221</v>
      </c>
      <c r="D748" s="91">
        <v>-4140000</v>
      </c>
      <c r="E748" s="92">
        <v>0.5</v>
      </c>
      <c r="F748" s="93">
        <f t="shared" si="58"/>
        <v>-2070000</v>
      </c>
    </row>
    <row r="749" spans="1:14" s="299" customFormat="1">
      <c r="B749" s="89" t="s">
        <v>531</v>
      </c>
      <c r="C749" s="348">
        <v>42221</v>
      </c>
      <c r="D749" s="91">
        <v>-1720000</v>
      </c>
      <c r="E749" s="92">
        <v>0.5</v>
      </c>
      <c r="F749" s="93">
        <f t="shared" si="58"/>
        <v>-860000</v>
      </c>
    </row>
    <row r="750" spans="1:14" s="299" customFormat="1" ht="15.75" thickBot="1">
      <c r="B750" s="270" t="s">
        <v>531</v>
      </c>
      <c r="C750" s="352">
        <v>42247</v>
      </c>
      <c r="D750" s="272">
        <v>-800000</v>
      </c>
      <c r="E750" s="273">
        <v>0.5</v>
      </c>
      <c r="F750" s="314">
        <f t="shared" si="58"/>
        <v>-400000</v>
      </c>
    </row>
    <row r="751" spans="1:14" ht="15.75" thickBot="1">
      <c r="A751" s="299"/>
      <c r="B751" s="299"/>
      <c r="C751" s="299"/>
      <c r="D751" s="301" t="s">
        <v>34</v>
      </c>
      <c r="E751" s="300"/>
      <c r="F751" s="304">
        <f>SUM(F741:F750)</f>
        <v>-1786594</v>
      </c>
      <c r="G751" s="299"/>
    </row>
    <row r="752" spans="1:14">
      <c r="A752" s="299"/>
      <c r="B752" s="299"/>
      <c r="C752" s="299"/>
      <c r="D752" s="297"/>
      <c r="E752" s="297"/>
      <c r="F752" s="53"/>
      <c r="G752" s="299"/>
    </row>
    <row r="753" spans="1:14">
      <c r="A753" s="299"/>
      <c r="B753" s="237" t="s">
        <v>632</v>
      </c>
      <c r="C753" s="237"/>
      <c r="D753" s="324">
        <f>D732+F751</f>
        <v>17140422</v>
      </c>
      <c r="E753" s="299"/>
      <c r="F753" s="46"/>
      <c r="G753" s="46"/>
      <c r="H753" s="46"/>
      <c r="I753" s="46"/>
      <c r="J753" s="46"/>
      <c r="K753" s="46"/>
      <c r="L753" s="46"/>
      <c r="M753" s="46"/>
    </row>
    <row r="756" spans="1:14" ht="15.75" thickBot="1">
      <c r="A756" s="299"/>
      <c r="B756" s="299"/>
      <c r="C756" s="299"/>
      <c r="D756" s="299"/>
      <c r="E756" s="299"/>
      <c r="F756" s="299"/>
      <c r="G756" s="299"/>
      <c r="H756" s="299"/>
      <c r="I756" s="299"/>
      <c r="J756" s="299"/>
    </row>
    <row r="757" spans="1:14" ht="15.75">
      <c r="A757" s="299"/>
      <c r="B757" s="523" t="s">
        <v>322</v>
      </c>
      <c r="C757" s="524"/>
      <c r="D757" s="524"/>
      <c r="E757" s="524"/>
      <c r="F757" s="525"/>
      <c r="G757" s="299"/>
      <c r="H757" s="284">
        <v>42277</v>
      </c>
      <c r="J757" s="274">
        <v>600000</v>
      </c>
    </row>
    <row r="758" spans="1:14" ht="16.5" thickBot="1">
      <c r="A758" s="299"/>
      <c r="B758" s="526" t="s">
        <v>648</v>
      </c>
      <c r="C758" s="527"/>
      <c r="D758" s="527"/>
      <c r="E758" s="527"/>
      <c r="F758" s="528"/>
      <c r="G758" s="299"/>
      <c r="H758" s="299"/>
      <c r="I758" s="299"/>
      <c r="J758" s="299"/>
    </row>
    <row r="759" spans="1:14" ht="15.75" thickBot="1">
      <c r="A759" s="299"/>
      <c r="B759" s="303" t="s">
        <v>19</v>
      </c>
      <c r="C759" s="303" t="s">
        <v>25</v>
      </c>
      <c r="D759" s="303" t="s">
        <v>20</v>
      </c>
      <c r="E759" s="303" t="s">
        <v>18</v>
      </c>
      <c r="F759" s="302" t="s">
        <v>21</v>
      </c>
      <c r="G759" s="299"/>
      <c r="H759" s="299"/>
      <c r="I759" s="299"/>
      <c r="J759" s="299"/>
    </row>
    <row r="760" spans="1:14">
      <c r="A760" s="299"/>
      <c r="B760" s="260" t="s">
        <v>27</v>
      </c>
      <c r="C760" s="261">
        <v>42267</v>
      </c>
      <c r="D760" s="262">
        <v>413000</v>
      </c>
      <c r="E760" s="263">
        <v>0.5</v>
      </c>
      <c r="F760" s="313">
        <f>D760*E760</f>
        <v>206500</v>
      </c>
      <c r="G760" s="299"/>
      <c r="H760" s="299"/>
      <c r="I760" s="299"/>
      <c r="J760" s="299"/>
    </row>
    <row r="761" spans="1:14">
      <c r="A761" s="299"/>
      <c r="B761" s="260" t="s">
        <v>22</v>
      </c>
      <c r="C761" s="261">
        <v>42277</v>
      </c>
      <c r="D761" s="262">
        <v>370000</v>
      </c>
      <c r="E761" s="263">
        <v>0.5</v>
      </c>
      <c r="F761" s="313">
        <f t="shared" ref="F761:F763" si="59">D761*E761</f>
        <v>185000</v>
      </c>
      <c r="G761" s="299"/>
      <c r="H761" s="299"/>
      <c r="I761" s="299"/>
      <c r="J761" s="299"/>
      <c r="L761" s="284">
        <v>42260</v>
      </c>
      <c r="M761" s="299" t="s">
        <v>599</v>
      </c>
      <c r="N761" s="274">
        <v>516401</v>
      </c>
    </row>
    <row r="762" spans="1:14">
      <c r="A762" s="299"/>
      <c r="B762" s="260" t="s">
        <v>504</v>
      </c>
      <c r="C762" s="261" t="s">
        <v>639</v>
      </c>
      <c r="D762" s="262">
        <v>13650</v>
      </c>
      <c r="E762" s="263">
        <v>0.5</v>
      </c>
      <c r="F762" s="313">
        <f t="shared" si="59"/>
        <v>6825</v>
      </c>
      <c r="G762" s="299"/>
      <c r="H762" s="299"/>
      <c r="I762" s="299"/>
      <c r="J762" s="299"/>
      <c r="L762" s="284">
        <v>42274</v>
      </c>
      <c r="M762" s="299" t="s">
        <v>599</v>
      </c>
      <c r="N762" s="274">
        <v>516401</v>
      </c>
    </row>
    <row r="763" spans="1:14">
      <c r="A763" s="299"/>
      <c r="B763" s="260" t="s">
        <v>28</v>
      </c>
      <c r="C763" s="269" t="s">
        <v>253</v>
      </c>
      <c r="D763" s="262">
        <v>28000</v>
      </c>
      <c r="E763" s="263">
        <v>1</v>
      </c>
      <c r="F763" s="313">
        <f t="shared" si="59"/>
        <v>28000</v>
      </c>
      <c r="G763" s="299"/>
      <c r="H763" s="299"/>
      <c r="I763" s="299"/>
      <c r="J763" s="299"/>
      <c r="M763" s="299" t="s">
        <v>650</v>
      </c>
      <c r="N763" s="274">
        <v>158060</v>
      </c>
    </row>
    <row r="764" spans="1:14">
      <c r="A764" s="299"/>
      <c r="B764" s="260" t="s">
        <v>29</v>
      </c>
      <c r="C764" s="269" t="s">
        <v>283</v>
      </c>
      <c r="D764" s="262">
        <v>128000</v>
      </c>
      <c r="E764" s="263">
        <v>1</v>
      </c>
      <c r="F764" s="313">
        <f>D764*E764</f>
        <v>128000</v>
      </c>
      <c r="G764" s="299"/>
      <c r="H764" s="299"/>
      <c r="I764" s="299"/>
      <c r="J764" s="299"/>
      <c r="M764" s="299" t="s">
        <v>615</v>
      </c>
      <c r="N764" s="274">
        <v>4791900</v>
      </c>
    </row>
    <row r="765" spans="1:14">
      <c r="A765" s="299"/>
      <c r="B765" s="260" t="s">
        <v>489</v>
      </c>
      <c r="C765" s="261" t="s">
        <v>257</v>
      </c>
      <c r="D765" s="262">
        <v>5982762</v>
      </c>
      <c r="E765" s="263">
        <v>0.5</v>
      </c>
      <c r="F765" s="313">
        <f>D765*E765</f>
        <v>2991381</v>
      </c>
      <c r="G765" s="299"/>
      <c r="H765" s="299"/>
      <c r="I765" s="299"/>
      <c r="J765" s="299"/>
      <c r="N765" s="356">
        <f>SUM(N761:N764)</f>
        <v>5982762</v>
      </c>
    </row>
    <row r="766" spans="1:14" ht="15.75" thickBot="1">
      <c r="A766" s="299"/>
      <c r="B766" s="270" t="s">
        <v>531</v>
      </c>
      <c r="C766" s="271" t="s">
        <v>257</v>
      </c>
      <c r="D766" s="272">
        <v>-600000</v>
      </c>
      <c r="E766" s="273">
        <v>0.5</v>
      </c>
      <c r="F766" s="314">
        <f t="shared" ref="F766" si="60">D766*E766</f>
        <v>-300000</v>
      </c>
      <c r="G766" s="299"/>
      <c r="H766" s="299"/>
      <c r="I766" s="299"/>
      <c r="J766" s="299"/>
    </row>
    <row r="767" spans="1:14" ht="15.75" thickBot="1">
      <c r="A767" s="299"/>
      <c r="B767" s="299"/>
      <c r="C767" s="299"/>
      <c r="D767" s="301" t="s">
        <v>34</v>
      </c>
      <c r="E767" s="300"/>
      <c r="F767" s="304">
        <f>SUM(F760:F766)</f>
        <v>3245706</v>
      </c>
      <c r="G767" s="299"/>
      <c r="H767" s="299"/>
      <c r="I767" s="299"/>
      <c r="J767" s="299"/>
    </row>
    <row r="768" spans="1:14">
      <c r="A768" s="299"/>
      <c r="B768" s="299"/>
      <c r="C768" s="299"/>
      <c r="D768" s="297"/>
      <c r="E768" s="297"/>
      <c r="F768" s="53"/>
      <c r="G768" s="299"/>
      <c r="H768" s="299"/>
      <c r="I768" s="299"/>
      <c r="J768" s="299"/>
    </row>
    <row r="769" spans="1:14">
      <c r="A769" s="299"/>
      <c r="B769" s="237" t="s">
        <v>666</v>
      </c>
      <c r="C769" s="237"/>
      <c r="D769" s="324">
        <f>D753+F767</f>
        <v>20386128</v>
      </c>
      <c r="E769" s="299"/>
      <c r="F769" s="299"/>
      <c r="G769" s="299"/>
      <c r="H769" s="299"/>
      <c r="I769" s="299"/>
      <c r="J769" s="299"/>
    </row>
    <row r="772" spans="1:14" ht="15.75" thickBot="1">
      <c r="A772" s="299"/>
      <c r="B772" s="299"/>
      <c r="C772" s="299"/>
      <c r="D772" s="299"/>
      <c r="E772" s="299"/>
      <c r="F772" s="299"/>
    </row>
    <row r="773" spans="1:14" ht="15.75">
      <c r="A773" s="299"/>
      <c r="B773" s="523" t="s">
        <v>322</v>
      </c>
      <c r="C773" s="524"/>
      <c r="D773" s="524"/>
      <c r="E773" s="524"/>
      <c r="F773" s="525"/>
    </row>
    <row r="774" spans="1:14" ht="16.5" thickBot="1">
      <c r="A774" s="299"/>
      <c r="B774" s="526" t="s">
        <v>651</v>
      </c>
      <c r="C774" s="527"/>
      <c r="D774" s="527"/>
      <c r="E774" s="527"/>
      <c r="F774" s="528"/>
    </row>
    <row r="775" spans="1:14" ht="15.75" thickBot="1">
      <c r="A775" s="299"/>
      <c r="B775" s="303" t="s">
        <v>19</v>
      </c>
      <c r="C775" s="303" t="s">
        <v>25</v>
      </c>
      <c r="D775" s="303" t="s">
        <v>20</v>
      </c>
      <c r="E775" s="303" t="s">
        <v>18</v>
      </c>
      <c r="F775" s="302" t="s">
        <v>21</v>
      </c>
    </row>
    <row r="776" spans="1:14">
      <c r="A776" s="299"/>
      <c r="B776" s="260" t="s">
        <v>27</v>
      </c>
      <c r="C776" s="261">
        <v>42297</v>
      </c>
      <c r="D776" s="262">
        <v>636000</v>
      </c>
      <c r="E776" s="263">
        <v>0.5</v>
      </c>
      <c r="F776" s="313">
        <f>D776*E776</f>
        <v>318000</v>
      </c>
    </row>
    <row r="777" spans="1:14">
      <c r="A777" s="299"/>
      <c r="B777" s="260" t="s">
        <v>22</v>
      </c>
      <c r="C777" s="261">
        <v>42308</v>
      </c>
      <c r="D777" s="262">
        <v>160000</v>
      </c>
      <c r="E777" s="263">
        <v>0.5</v>
      </c>
      <c r="F777" s="313">
        <f t="shared" ref="F777:F779" si="61">D777*E777</f>
        <v>80000</v>
      </c>
    </row>
    <row r="778" spans="1:14">
      <c r="A778" s="299"/>
      <c r="B778" s="260" t="s">
        <v>504</v>
      </c>
      <c r="C778" s="261" t="s">
        <v>652</v>
      </c>
      <c r="D778" s="262">
        <v>20200</v>
      </c>
      <c r="E778" s="263">
        <v>0.5</v>
      </c>
      <c r="F778" s="313">
        <f t="shared" si="61"/>
        <v>10100</v>
      </c>
    </row>
    <row r="779" spans="1:14">
      <c r="A779" s="299"/>
      <c r="B779" s="260" t="s">
        <v>28</v>
      </c>
      <c r="C779" s="269" t="s">
        <v>279</v>
      </c>
      <c r="D779" s="262">
        <v>27000</v>
      </c>
      <c r="E779" s="263">
        <v>1</v>
      </c>
      <c r="F779" s="313">
        <f t="shared" si="61"/>
        <v>27000</v>
      </c>
    </row>
    <row r="780" spans="1:14">
      <c r="A780" s="299"/>
      <c r="B780" s="260" t="s">
        <v>29</v>
      </c>
      <c r="C780" s="269" t="s">
        <v>296</v>
      </c>
      <c r="D780" s="262">
        <v>128000</v>
      </c>
      <c r="E780" s="263">
        <v>1</v>
      </c>
      <c r="F780" s="313">
        <f>D780*E780</f>
        <v>128000</v>
      </c>
    </row>
    <row r="781" spans="1:14">
      <c r="A781" s="299"/>
      <c r="B781" s="260" t="s">
        <v>489</v>
      </c>
      <c r="C781" s="261" t="s">
        <v>273</v>
      </c>
      <c r="D781" s="262">
        <v>4752862</v>
      </c>
      <c r="E781" s="263">
        <v>0.5</v>
      </c>
      <c r="F781" s="313">
        <f>D781*E781</f>
        <v>2376431</v>
      </c>
    </row>
    <row r="782" spans="1:14" ht="15.75" thickBot="1">
      <c r="A782" s="299"/>
      <c r="B782" s="270" t="s">
        <v>531</v>
      </c>
      <c r="C782" s="271" t="s">
        <v>273</v>
      </c>
      <c r="D782" s="272">
        <v>-5507707</v>
      </c>
      <c r="E782" s="273">
        <v>0.5</v>
      </c>
      <c r="F782" s="314">
        <f t="shared" ref="F782" si="62">D782*E782</f>
        <v>-2753853.5</v>
      </c>
    </row>
    <row r="783" spans="1:14" ht="15.75" thickBot="1">
      <c r="A783" s="299"/>
      <c r="B783" s="299"/>
      <c r="C783" s="299"/>
      <c r="D783" s="301" t="s">
        <v>34</v>
      </c>
      <c r="E783" s="300"/>
      <c r="F783" s="304">
        <f>SUM(F776:F782)</f>
        <v>185677.5</v>
      </c>
    </row>
    <row r="784" spans="1:14">
      <c r="A784" s="299"/>
      <c r="B784" s="299"/>
      <c r="C784" s="299"/>
      <c r="D784" s="297"/>
      <c r="E784" s="297"/>
      <c r="F784" s="53"/>
      <c r="L784" s="284">
        <v>42294</v>
      </c>
      <c r="M784" s="299" t="s">
        <v>599</v>
      </c>
      <c r="N784" s="274">
        <v>516401</v>
      </c>
    </row>
    <row r="785" spans="1:14">
      <c r="A785" s="299"/>
      <c r="B785" s="237" t="s">
        <v>667</v>
      </c>
      <c r="C785" s="237"/>
      <c r="D785" s="324">
        <f>D769+F783</f>
        <v>20571805.5</v>
      </c>
      <c r="E785" s="299"/>
      <c r="F785" s="299"/>
      <c r="L785" s="284">
        <v>42308</v>
      </c>
      <c r="M785" s="299" t="s">
        <v>599</v>
      </c>
      <c r="N785" s="274">
        <v>516401</v>
      </c>
    </row>
    <row r="786" spans="1:14">
      <c r="M786" s="299" t="s">
        <v>665</v>
      </c>
      <c r="N786" s="274">
        <v>158060</v>
      </c>
    </row>
    <row r="787" spans="1:14">
      <c r="M787" s="299" t="s">
        <v>615</v>
      </c>
      <c r="N787" s="274">
        <v>3562000</v>
      </c>
    </row>
    <row r="788" spans="1:14">
      <c r="N788" s="334">
        <f>SUM(N784:N787)</f>
        <v>4752862</v>
      </c>
    </row>
    <row r="790" spans="1:14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</row>
    <row r="799" spans="1:14" ht="15.75" thickBot="1">
      <c r="A799" s="299"/>
      <c r="B799" s="299"/>
      <c r="C799" s="299"/>
      <c r="D799" s="299"/>
      <c r="E799" s="299"/>
      <c r="F799" s="299"/>
      <c r="G799" s="299"/>
    </row>
    <row r="800" spans="1:14" ht="15.75">
      <c r="A800" s="299"/>
      <c r="B800" s="523" t="s">
        <v>322</v>
      </c>
      <c r="C800" s="524"/>
      <c r="D800" s="524"/>
      <c r="E800" s="524"/>
      <c r="F800" s="525"/>
      <c r="G800" s="299"/>
      <c r="L800" s="284">
        <v>42323</v>
      </c>
      <c r="M800" s="299" t="s">
        <v>599</v>
      </c>
      <c r="N800" s="283">
        <v>516401</v>
      </c>
    </row>
    <row r="801" spans="1:14" ht="16.5" thickBot="1">
      <c r="A801" s="299"/>
      <c r="B801" s="526" t="s">
        <v>655</v>
      </c>
      <c r="C801" s="527"/>
      <c r="D801" s="527"/>
      <c r="E801" s="527"/>
      <c r="F801" s="528"/>
      <c r="G801" s="299"/>
      <c r="L801" s="284">
        <v>42337</v>
      </c>
      <c r="M801" s="299" t="s">
        <v>599</v>
      </c>
      <c r="N801" s="283">
        <v>516401</v>
      </c>
    </row>
    <row r="802" spans="1:14" ht="15.75" thickBot="1">
      <c r="A802" s="299"/>
      <c r="B802" s="303" t="s">
        <v>19</v>
      </c>
      <c r="C802" s="303" t="s">
        <v>25</v>
      </c>
      <c r="D802" s="303" t="s">
        <v>20</v>
      </c>
      <c r="E802" s="303" t="s">
        <v>18</v>
      </c>
      <c r="F802" s="302" t="s">
        <v>21</v>
      </c>
      <c r="G802" s="299"/>
      <c r="L802" s="299"/>
      <c r="M802" s="299" t="s">
        <v>670</v>
      </c>
      <c r="N802" s="283">
        <v>158060</v>
      </c>
    </row>
    <row r="803" spans="1:14">
      <c r="A803" s="299"/>
      <c r="B803" s="260" t="s">
        <v>27</v>
      </c>
      <c r="C803" s="261">
        <v>42328</v>
      </c>
      <c r="D803" s="262">
        <v>373000</v>
      </c>
      <c r="E803" s="263">
        <v>0.5</v>
      </c>
      <c r="F803" s="313">
        <f>D803*E803</f>
        <v>186500</v>
      </c>
      <c r="G803" s="299"/>
      <c r="L803" s="284">
        <v>42329</v>
      </c>
      <c r="M803" s="299" t="s">
        <v>684</v>
      </c>
      <c r="N803" s="283">
        <v>153840</v>
      </c>
    </row>
    <row r="804" spans="1:14">
      <c r="A804" s="299"/>
      <c r="B804" s="260" t="s">
        <v>504</v>
      </c>
      <c r="C804" s="261" t="s">
        <v>657</v>
      </c>
      <c r="D804" s="262">
        <v>0</v>
      </c>
      <c r="E804" s="263">
        <v>0.5</v>
      </c>
      <c r="F804" s="313">
        <f t="shared" ref="F804:F805" si="63">D804*E804</f>
        <v>0</v>
      </c>
      <c r="G804" s="299"/>
      <c r="L804" s="284">
        <v>42320</v>
      </c>
      <c r="M804" s="299" t="s">
        <v>685</v>
      </c>
      <c r="N804" s="283">
        <v>428063</v>
      </c>
    </row>
    <row r="805" spans="1:14">
      <c r="A805" s="299"/>
      <c r="B805" s="260" t="s">
        <v>28</v>
      </c>
      <c r="C805" s="269" t="s">
        <v>295</v>
      </c>
      <c r="D805" s="262">
        <v>28000</v>
      </c>
      <c r="E805" s="263">
        <v>1</v>
      </c>
      <c r="F805" s="313">
        <f t="shared" si="63"/>
        <v>28000</v>
      </c>
      <c r="G805" s="299"/>
      <c r="L805" s="284">
        <v>42320</v>
      </c>
      <c r="M805" s="299" t="s">
        <v>685</v>
      </c>
      <c r="N805" s="283">
        <v>2251785</v>
      </c>
    </row>
    <row r="806" spans="1:14">
      <c r="A806" s="299"/>
      <c r="B806" s="260" t="s">
        <v>29</v>
      </c>
      <c r="C806" s="269" t="s">
        <v>309</v>
      </c>
      <c r="D806" s="262">
        <v>143000</v>
      </c>
      <c r="E806" s="263">
        <v>1</v>
      </c>
      <c r="F806" s="313">
        <f>D806*E806</f>
        <v>143000</v>
      </c>
      <c r="G806" s="299"/>
      <c r="L806" s="284">
        <v>42307</v>
      </c>
      <c r="M806" s="299" t="s">
        <v>711</v>
      </c>
      <c r="N806" s="283">
        <v>317600</v>
      </c>
    </row>
    <row r="807" spans="1:14">
      <c r="A807" s="299"/>
      <c r="B807" s="260" t="s">
        <v>489</v>
      </c>
      <c r="C807" s="261" t="s">
        <v>293</v>
      </c>
      <c r="D807" s="262">
        <v>4520150</v>
      </c>
      <c r="E807" s="263">
        <v>0.5</v>
      </c>
      <c r="F807" s="313">
        <f>D807*E807</f>
        <v>2260075</v>
      </c>
      <c r="G807" s="299"/>
      <c r="M807" s="299" t="s">
        <v>716</v>
      </c>
      <c r="N807" s="283">
        <v>133000</v>
      </c>
    </row>
    <row r="808" spans="1:14" ht="15.75" thickBot="1">
      <c r="A808" s="299"/>
      <c r="B808" s="270" t="s">
        <v>531</v>
      </c>
      <c r="C808" s="271" t="s">
        <v>293</v>
      </c>
      <c r="D808" s="272">
        <v>-2991407</v>
      </c>
      <c r="E808" s="273">
        <v>0.5</v>
      </c>
      <c r="F808" s="314">
        <f t="shared" ref="F808" si="64">D808*E808</f>
        <v>-1495703.5</v>
      </c>
      <c r="G808" s="299"/>
      <c r="M808" s="299" t="s">
        <v>715</v>
      </c>
      <c r="N808" s="283">
        <v>45000</v>
      </c>
    </row>
    <row r="809" spans="1:14" ht="15.75" thickBot="1">
      <c r="A809" s="299"/>
      <c r="B809" s="299"/>
      <c r="C809" s="299"/>
      <c r="D809" s="301" t="s">
        <v>34</v>
      </c>
      <c r="E809" s="300"/>
      <c r="F809" s="304">
        <f>SUM(F803:F808)</f>
        <v>1121871.5</v>
      </c>
      <c r="G809" s="299"/>
      <c r="N809" s="283">
        <f>SUM(N800:N808)</f>
        <v>4520150</v>
      </c>
    </row>
    <row r="810" spans="1:14">
      <c r="A810" s="299"/>
      <c r="B810" s="299"/>
      <c r="C810" s="299"/>
      <c r="D810" s="297"/>
      <c r="E810" s="297"/>
      <c r="F810" s="53"/>
      <c r="G810" s="299"/>
      <c r="N810" s="283"/>
    </row>
    <row r="811" spans="1:14">
      <c r="A811" s="299"/>
      <c r="B811" s="237" t="s">
        <v>632</v>
      </c>
      <c r="C811" s="237"/>
      <c r="D811" s="324">
        <f>D785+F809</f>
        <v>21693677</v>
      </c>
      <c r="E811" s="299"/>
      <c r="F811" s="299"/>
      <c r="G811" s="299"/>
      <c r="N811" s="283"/>
    </row>
    <row r="812" spans="1:14">
      <c r="A812" s="299"/>
      <c r="B812" s="299"/>
      <c r="C812" s="299"/>
      <c r="D812" s="299"/>
      <c r="E812" s="299"/>
      <c r="F812" s="299"/>
      <c r="G812" s="299"/>
      <c r="N812" s="283"/>
    </row>
    <row r="813" spans="1:14">
      <c r="N813" s="283"/>
    </row>
    <row r="814" spans="1:14">
      <c r="N814" s="283"/>
    </row>
    <row r="815" spans="1:14">
      <c r="N815" s="283"/>
    </row>
    <row r="816" spans="1:14" ht="15.75" thickBot="1">
      <c r="A816" s="299"/>
      <c r="B816" s="299"/>
      <c r="C816" s="299"/>
      <c r="D816" s="299"/>
      <c r="E816" s="299"/>
      <c r="F816" s="299"/>
      <c r="G816" s="299"/>
      <c r="N816" s="283"/>
    </row>
    <row r="817" spans="1:14" ht="15.75">
      <c r="A817" s="299"/>
      <c r="B817" s="523" t="s">
        <v>322</v>
      </c>
      <c r="C817" s="524"/>
      <c r="D817" s="524"/>
      <c r="E817" s="524"/>
      <c r="F817" s="525"/>
      <c r="G817" s="299"/>
      <c r="L817" s="284">
        <v>42357</v>
      </c>
      <c r="M817" s="299" t="s">
        <v>599</v>
      </c>
      <c r="N817" s="283">
        <v>516401</v>
      </c>
    </row>
    <row r="818" spans="1:14" ht="16.5" thickBot="1">
      <c r="A818" s="299"/>
      <c r="B818" s="526" t="s">
        <v>658</v>
      </c>
      <c r="C818" s="527"/>
      <c r="D818" s="527"/>
      <c r="E818" s="527"/>
      <c r="F818" s="528"/>
      <c r="G818" s="299"/>
      <c r="L818" s="284">
        <v>42369</v>
      </c>
      <c r="M818" s="299" t="s">
        <v>599</v>
      </c>
      <c r="N818" s="283">
        <v>516401</v>
      </c>
    </row>
    <row r="819" spans="1:14" ht="15.75" thickBot="1">
      <c r="A819" s="299"/>
      <c r="B819" s="303" t="s">
        <v>19</v>
      </c>
      <c r="C819" s="303" t="s">
        <v>25</v>
      </c>
      <c r="D819" s="303" t="s">
        <v>20</v>
      </c>
      <c r="E819" s="303" t="s">
        <v>18</v>
      </c>
      <c r="F819" s="302" t="s">
        <v>21</v>
      </c>
      <c r="G819" s="299"/>
      <c r="L819" s="284">
        <v>42357</v>
      </c>
      <c r="M819" s="299" t="s">
        <v>673</v>
      </c>
      <c r="N819" s="283">
        <v>322175</v>
      </c>
    </row>
    <row r="820" spans="1:14">
      <c r="A820" s="299"/>
      <c r="B820" s="260" t="s">
        <v>27</v>
      </c>
      <c r="C820" s="261">
        <v>42358</v>
      </c>
      <c r="D820" s="262">
        <v>1214000</v>
      </c>
      <c r="E820" s="263">
        <v>0.5</v>
      </c>
      <c r="F820" s="313">
        <f>D820*E820</f>
        <v>607000</v>
      </c>
      <c r="G820" s="299"/>
      <c r="M820" s="299" t="s">
        <v>671</v>
      </c>
      <c r="N820" s="283">
        <v>158060</v>
      </c>
    </row>
    <row r="821" spans="1:14">
      <c r="A821" s="299"/>
      <c r="B821" s="260" t="s">
        <v>504</v>
      </c>
      <c r="C821" s="261" t="s">
        <v>659</v>
      </c>
      <c r="D821" s="262">
        <v>61000</v>
      </c>
      <c r="E821" s="263">
        <v>0.5</v>
      </c>
      <c r="F821" s="313">
        <f t="shared" ref="F821:F822" si="65">D821*E821</f>
        <v>30500</v>
      </c>
      <c r="G821" s="299"/>
      <c r="L821" s="284">
        <v>42340</v>
      </c>
      <c r="M821" s="299" t="s">
        <v>492</v>
      </c>
      <c r="N821" s="283">
        <v>5570</v>
      </c>
    </row>
    <row r="822" spans="1:14">
      <c r="A822" s="299"/>
      <c r="B822" s="260" t="s">
        <v>28</v>
      </c>
      <c r="C822" s="269" t="s">
        <v>310</v>
      </c>
      <c r="D822" s="262">
        <v>30000</v>
      </c>
      <c r="E822" s="263">
        <v>1</v>
      </c>
      <c r="F822" s="313">
        <f t="shared" si="65"/>
        <v>30000</v>
      </c>
      <c r="G822" s="299"/>
      <c r="L822" s="284">
        <v>42353</v>
      </c>
      <c r="M822" s="299" t="s">
        <v>686</v>
      </c>
      <c r="N822" s="283">
        <v>490000</v>
      </c>
    </row>
    <row r="823" spans="1:14">
      <c r="A823" s="299"/>
      <c r="B823" s="260" t="s">
        <v>29</v>
      </c>
      <c r="C823" s="269" t="s">
        <v>324</v>
      </c>
      <c r="D823" s="262">
        <v>133000</v>
      </c>
      <c r="E823" s="263">
        <v>1</v>
      </c>
      <c r="F823" s="313">
        <f>D823*E823</f>
        <v>133000</v>
      </c>
      <c r="G823" s="299"/>
      <c r="L823" s="284">
        <v>42360</v>
      </c>
      <c r="M823" s="299" t="s">
        <v>687</v>
      </c>
      <c r="N823" s="283">
        <v>1683100</v>
      </c>
    </row>
    <row r="824" spans="1:14">
      <c r="A824" s="299"/>
      <c r="B824" s="260" t="s">
        <v>489</v>
      </c>
      <c r="C824" s="261" t="s">
        <v>307</v>
      </c>
      <c r="D824" s="262">
        <v>4727842</v>
      </c>
      <c r="E824" s="263">
        <v>0.5</v>
      </c>
      <c r="F824" s="313">
        <f>D824*E824</f>
        <v>2363921</v>
      </c>
      <c r="G824" s="299"/>
      <c r="L824" s="284">
        <v>42366</v>
      </c>
      <c r="M824" s="299" t="s">
        <v>688</v>
      </c>
      <c r="N824" s="283">
        <v>329135</v>
      </c>
    </row>
    <row r="825" spans="1:14" ht="15.75" thickBot="1">
      <c r="A825" s="299"/>
      <c r="B825" s="270" t="s">
        <v>531</v>
      </c>
      <c r="C825" s="271" t="s">
        <v>307</v>
      </c>
      <c r="D825" s="272">
        <v>-4379680</v>
      </c>
      <c r="E825" s="273">
        <v>0.5</v>
      </c>
      <c r="F825" s="314">
        <f t="shared" ref="F825" si="66">D825*E825</f>
        <v>-2189840</v>
      </c>
      <c r="G825" s="299"/>
      <c r="M825" s="299" t="s">
        <v>731</v>
      </c>
      <c r="N825" s="283">
        <v>80000</v>
      </c>
    </row>
    <row r="826" spans="1:14" ht="15.75" thickBot="1">
      <c r="A826" s="299"/>
      <c r="B826" s="299"/>
      <c r="C826" s="299"/>
      <c r="D826" s="301" t="s">
        <v>34</v>
      </c>
      <c r="E826" s="300"/>
      <c r="F826" s="304">
        <f>SUM(F820:F825)</f>
        <v>974581</v>
      </c>
      <c r="G826" s="299"/>
      <c r="L826" s="284">
        <v>42340</v>
      </c>
      <c r="M826" s="299" t="s">
        <v>712</v>
      </c>
      <c r="N826" s="283">
        <v>27000</v>
      </c>
    </row>
    <row r="827" spans="1:14">
      <c r="A827" s="299"/>
      <c r="B827" s="299"/>
      <c r="C827" s="299"/>
      <c r="D827" s="297"/>
      <c r="E827" s="297"/>
      <c r="F827" s="53"/>
      <c r="G827" s="299"/>
      <c r="M827" s="299" t="s">
        <v>713</v>
      </c>
      <c r="N827" s="283">
        <v>600000</v>
      </c>
    </row>
    <row r="828" spans="1:14">
      <c r="A828" s="299"/>
      <c r="B828" s="237" t="s">
        <v>632</v>
      </c>
      <c r="C828" s="237"/>
      <c r="D828" s="324">
        <f>D811+F826</f>
        <v>22668258</v>
      </c>
      <c r="E828" s="299"/>
      <c r="F828" s="299"/>
      <c r="G828" s="299"/>
      <c r="M828" s="299"/>
      <c r="N828" s="283">
        <f>SUM(N817:N827)</f>
        <v>4727842</v>
      </c>
    </row>
    <row r="829" spans="1:14">
      <c r="A829" s="299"/>
      <c r="B829" s="299"/>
      <c r="C829" s="299"/>
      <c r="D829" s="299"/>
      <c r="E829" s="299"/>
      <c r="F829" s="299"/>
      <c r="G829" s="299"/>
      <c r="N829" s="283"/>
    </row>
    <row r="830" spans="1:14">
      <c r="N830" s="283"/>
    </row>
    <row r="831" spans="1:14">
      <c r="N831" s="283"/>
    </row>
    <row r="832" spans="1:14">
      <c r="N832" s="283"/>
    </row>
    <row r="833" spans="1:14">
      <c r="N833" s="283"/>
    </row>
    <row r="834" spans="1:14">
      <c r="N834" s="283"/>
    </row>
    <row r="835" spans="1:14" ht="15.75" thickBot="1">
      <c r="A835" s="299"/>
      <c r="B835" s="299"/>
      <c r="C835" s="299"/>
      <c r="D835" s="299"/>
      <c r="E835" s="299"/>
      <c r="F835" s="299"/>
      <c r="N835" s="283"/>
    </row>
    <row r="836" spans="1:14" ht="15.75">
      <c r="A836" s="299"/>
      <c r="B836" s="523" t="s">
        <v>322</v>
      </c>
      <c r="C836" s="524"/>
      <c r="D836" s="524"/>
      <c r="E836" s="524"/>
      <c r="F836" s="525"/>
      <c r="L836" s="363">
        <v>42385</v>
      </c>
      <c r="M836" s="285" t="s">
        <v>599</v>
      </c>
      <c r="N836" s="286">
        <v>552550</v>
      </c>
    </row>
    <row r="837" spans="1:14" ht="16.5" thickBot="1">
      <c r="A837" s="299"/>
      <c r="B837" s="526" t="s">
        <v>668</v>
      </c>
      <c r="C837" s="527"/>
      <c r="D837" s="527"/>
      <c r="E837" s="527"/>
      <c r="F837" s="528"/>
      <c r="L837" s="363">
        <v>42399</v>
      </c>
      <c r="M837" s="285" t="s">
        <v>599</v>
      </c>
      <c r="N837" s="286">
        <v>552550</v>
      </c>
    </row>
    <row r="838" spans="1:14" ht="15.75" thickBot="1">
      <c r="A838" s="299"/>
      <c r="B838" s="303" t="s">
        <v>19</v>
      </c>
      <c r="C838" s="303" t="s">
        <v>25</v>
      </c>
      <c r="D838" s="303" t="s">
        <v>20</v>
      </c>
      <c r="E838" s="303" t="s">
        <v>18</v>
      </c>
      <c r="F838" s="302" t="s">
        <v>21</v>
      </c>
      <c r="L838" s="299"/>
      <c r="M838" s="299" t="s">
        <v>672</v>
      </c>
      <c r="N838" s="283">
        <v>169091</v>
      </c>
    </row>
    <row r="839" spans="1:14">
      <c r="A839" s="299"/>
      <c r="B839" s="260" t="s">
        <v>27</v>
      </c>
      <c r="C839" s="261">
        <v>42389</v>
      </c>
      <c r="D839" s="262">
        <v>456200</v>
      </c>
      <c r="E839" s="263">
        <v>0.5</v>
      </c>
      <c r="F839" s="313">
        <f>D839*E839</f>
        <v>228100</v>
      </c>
      <c r="L839" s="284">
        <v>42378</v>
      </c>
      <c r="M839" s="299" t="s">
        <v>714</v>
      </c>
      <c r="N839" s="283">
        <v>74000</v>
      </c>
    </row>
    <row r="840" spans="1:14">
      <c r="A840" s="299"/>
      <c r="B840" s="260" t="s">
        <v>504</v>
      </c>
      <c r="C840" s="261" t="s">
        <v>701</v>
      </c>
      <c r="D840" s="262">
        <v>0</v>
      </c>
      <c r="E840" s="263">
        <v>0.5</v>
      </c>
      <c r="F840" s="313">
        <f t="shared" ref="F840:F841" si="67">D840*E840</f>
        <v>0</v>
      </c>
      <c r="L840" s="284">
        <v>42381</v>
      </c>
      <c r="M840" s="299" t="s">
        <v>448</v>
      </c>
      <c r="N840" s="283">
        <v>17473</v>
      </c>
    </row>
    <row r="841" spans="1:14">
      <c r="A841" s="299"/>
      <c r="B841" s="260" t="s">
        <v>28</v>
      </c>
      <c r="C841" s="269" t="s">
        <v>394</v>
      </c>
      <c r="D841" s="262">
        <v>29000</v>
      </c>
      <c r="E841" s="263">
        <v>1</v>
      </c>
      <c r="F841" s="313">
        <f t="shared" si="67"/>
        <v>29000</v>
      </c>
      <c r="L841" s="284">
        <v>42398</v>
      </c>
      <c r="M841" s="299" t="s">
        <v>457</v>
      </c>
      <c r="N841" s="283">
        <v>74000</v>
      </c>
    </row>
    <row r="842" spans="1:14">
      <c r="A842" s="299"/>
      <c r="B842" s="260" t="s">
        <v>29</v>
      </c>
      <c r="C842" s="269" t="s">
        <v>396</v>
      </c>
      <c r="D842" s="262">
        <v>134000</v>
      </c>
      <c r="E842" s="263">
        <v>1</v>
      </c>
      <c r="F842" s="313">
        <f>D842*E842</f>
        <v>134000</v>
      </c>
      <c r="N842" s="283">
        <f>SUM(N836:N841)</f>
        <v>1439664</v>
      </c>
    </row>
    <row r="843" spans="1:14">
      <c r="A843" s="299"/>
      <c r="B843" s="260" t="s">
        <v>489</v>
      </c>
      <c r="C843" s="261" t="s">
        <v>319</v>
      </c>
      <c r="D843" s="262">
        <v>1439664</v>
      </c>
      <c r="E843" s="263">
        <v>0.5</v>
      </c>
      <c r="F843" s="313">
        <f>D843*E843</f>
        <v>719832</v>
      </c>
      <c r="N843" s="283"/>
    </row>
    <row r="844" spans="1:14" ht="15.75" thickBot="1">
      <c r="A844" s="299"/>
      <c r="B844" s="270" t="s">
        <v>531</v>
      </c>
      <c r="C844" s="271" t="s">
        <v>319</v>
      </c>
      <c r="D844" s="272">
        <v>-2937716</v>
      </c>
      <c r="E844" s="273">
        <v>0.5</v>
      </c>
      <c r="F844" s="314">
        <f t="shared" ref="F844" si="68">D844*E844</f>
        <v>-1468858</v>
      </c>
      <c r="N844" s="283"/>
    </row>
    <row r="845" spans="1:14" ht="15.75" thickBot="1">
      <c r="A845" s="299"/>
      <c r="B845" s="299"/>
      <c r="C845" s="299"/>
      <c r="D845" s="301" t="s">
        <v>34</v>
      </c>
      <c r="E845" s="300"/>
      <c r="F845" s="304">
        <f>SUM(F839:F844)</f>
        <v>-357926</v>
      </c>
      <c r="N845" s="283"/>
    </row>
    <row r="846" spans="1:14">
      <c r="A846" s="299"/>
      <c r="B846" s="299"/>
      <c r="C846" s="299"/>
      <c r="D846" s="297"/>
      <c r="E846" s="297"/>
      <c r="F846" s="53"/>
    </row>
    <row r="847" spans="1:14">
      <c r="A847" s="299"/>
      <c r="B847" s="237" t="s">
        <v>632</v>
      </c>
      <c r="C847" s="237"/>
      <c r="D847" s="324">
        <f>D828+F845</f>
        <v>22310332</v>
      </c>
      <c r="E847" s="299"/>
      <c r="F847" s="299"/>
    </row>
    <row r="848" spans="1:14">
      <c r="A848" s="299"/>
      <c r="B848" s="299"/>
      <c r="C848" s="299"/>
      <c r="D848" s="299"/>
      <c r="E848" s="299"/>
      <c r="F848" s="299"/>
    </row>
    <row r="849" spans="1:14" ht="15.75" thickBot="1"/>
    <row r="850" spans="1:14" ht="15.75">
      <c r="A850" s="299"/>
      <c r="B850" s="523" t="s">
        <v>322</v>
      </c>
      <c r="C850" s="524"/>
      <c r="D850" s="524"/>
      <c r="E850" s="524"/>
      <c r="F850" s="525"/>
      <c r="L850" s="284">
        <v>42415</v>
      </c>
      <c r="M850" s="299" t="s">
        <v>599</v>
      </c>
      <c r="N850" s="286">
        <v>552550</v>
      </c>
    </row>
    <row r="851" spans="1:14" ht="16.5" thickBot="1">
      <c r="A851" s="299"/>
      <c r="B851" s="526" t="s">
        <v>694</v>
      </c>
      <c r="C851" s="527"/>
      <c r="D851" s="527"/>
      <c r="E851" s="527"/>
      <c r="F851" s="528"/>
      <c r="L851" s="284">
        <v>42429</v>
      </c>
      <c r="M851" s="299" t="s">
        <v>599</v>
      </c>
      <c r="N851" s="286">
        <v>552550</v>
      </c>
    </row>
    <row r="852" spans="1:14" ht="15.75" thickBot="1">
      <c r="A852" s="299"/>
      <c r="B852" s="303" t="s">
        <v>19</v>
      </c>
      <c r="C852" s="303" t="s">
        <v>25</v>
      </c>
      <c r="D852" s="303" t="s">
        <v>20</v>
      </c>
      <c r="E852" s="303" t="s">
        <v>18</v>
      </c>
      <c r="F852" s="302" t="s">
        <v>21</v>
      </c>
      <c r="L852" s="299"/>
      <c r="M852" s="299" t="s">
        <v>729</v>
      </c>
      <c r="N852" s="283">
        <v>169091</v>
      </c>
    </row>
    <row r="853" spans="1:14">
      <c r="A853" s="299"/>
      <c r="B853" s="260" t="s">
        <v>27</v>
      </c>
      <c r="C853" s="261">
        <v>42420</v>
      </c>
      <c r="D853" s="262">
        <v>456200</v>
      </c>
      <c r="E853" s="263">
        <v>0.5</v>
      </c>
      <c r="F853" s="313">
        <f>D853*E853</f>
        <v>228100</v>
      </c>
      <c r="L853" s="284" t="s">
        <v>721</v>
      </c>
      <c r="M853" s="299" t="s">
        <v>720</v>
      </c>
      <c r="N853" s="283">
        <v>69000</v>
      </c>
    </row>
    <row r="854" spans="1:14">
      <c r="A854" s="299"/>
      <c r="B854" s="260" t="s">
        <v>504</v>
      </c>
      <c r="C854" s="261" t="s">
        <v>702</v>
      </c>
      <c r="D854" s="262">
        <v>0</v>
      </c>
      <c r="E854" s="263">
        <v>0.5</v>
      </c>
      <c r="F854" s="313">
        <f t="shared" ref="F854:F855" si="69">D854*E854</f>
        <v>0</v>
      </c>
      <c r="N854" s="283">
        <f>SUM(N850:N853)</f>
        <v>1343191</v>
      </c>
    </row>
    <row r="855" spans="1:14">
      <c r="A855" s="299"/>
      <c r="B855" s="260" t="s">
        <v>28</v>
      </c>
      <c r="C855" s="269" t="s">
        <v>323</v>
      </c>
      <c r="D855" s="262">
        <v>29000</v>
      </c>
      <c r="E855" s="263">
        <v>1</v>
      </c>
      <c r="F855" s="313">
        <f t="shared" si="69"/>
        <v>29000</v>
      </c>
    </row>
    <row r="856" spans="1:14">
      <c r="A856" s="299"/>
      <c r="B856" s="260" t="s">
        <v>29</v>
      </c>
      <c r="C856" s="269" t="s">
        <v>334</v>
      </c>
      <c r="D856" s="262">
        <v>133000</v>
      </c>
      <c r="E856" s="263">
        <v>1</v>
      </c>
      <c r="F856" s="313">
        <f>D856*E856</f>
        <v>133000</v>
      </c>
    </row>
    <row r="857" spans="1:14">
      <c r="A857" s="299"/>
      <c r="B857" s="260" t="s">
        <v>489</v>
      </c>
      <c r="C857" s="261" t="s">
        <v>329</v>
      </c>
      <c r="D857" s="262">
        <v>1343191</v>
      </c>
      <c r="E857" s="263">
        <v>0.5</v>
      </c>
      <c r="F857" s="313">
        <f>D857*E857</f>
        <v>671595.5</v>
      </c>
    </row>
    <row r="858" spans="1:14" ht="15.75" thickBot="1">
      <c r="A858" s="299"/>
      <c r="B858" s="270" t="s">
        <v>531</v>
      </c>
      <c r="C858" s="271" t="s">
        <v>329</v>
      </c>
      <c r="D858" s="272">
        <v>-3073873</v>
      </c>
      <c r="E858" s="273">
        <v>0.5</v>
      </c>
      <c r="F858" s="314">
        <f t="shared" ref="F858" si="70">D858*E858</f>
        <v>-1536936.5</v>
      </c>
      <c r="N858" s="283"/>
    </row>
    <row r="859" spans="1:14" ht="15.75" thickBot="1">
      <c r="A859" s="299"/>
      <c r="B859" s="299"/>
      <c r="C859" s="299"/>
      <c r="D859" s="301" t="s">
        <v>34</v>
      </c>
      <c r="E859" s="300"/>
      <c r="F859" s="304">
        <f>SUM(F853:F858)</f>
        <v>-475241</v>
      </c>
      <c r="N859" s="283"/>
    </row>
    <row r="860" spans="1:14">
      <c r="A860" s="299"/>
      <c r="B860" s="299"/>
      <c r="C860" s="299"/>
      <c r="D860" s="297"/>
      <c r="E860" s="297"/>
      <c r="F860" s="53"/>
      <c r="N860" s="283"/>
    </row>
    <row r="861" spans="1:14">
      <c r="A861" s="299"/>
      <c r="B861" s="237" t="s">
        <v>632</v>
      </c>
      <c r="C861" s="237"/>
      <c r="D861" s="324">
        <f>D847+F859</f>
        <v>21835091</v>
      </c>
      <c r="E861" s="299"/>
      <c r="F861" s="299"/>
      <c r="N861" s="283"/>
    </row>
    <row r="863" spans="1:14" ht="15.75" thickBot="1"/>
    <row r="864" spans="1:14" ht="15.75">
      <c r="A864" s="299"/>
      <c r="B864" s="523" t="s">
        <v>322</v>
      </c>
      <c r="C864" s="524"/>
      <c r="D864" s="524"/>
      <c r="E864" s="524"/>
      <c r="F864" s="525"/>
      <c r="L864" s="284">
        <v>42444</v>
      </c>
      <c r="M864" s="299" t="s">
        <v>599</v>
      </c>
      <c r="N864" s="286">
        <v>552550</v>
      </c>
    </row>
    <row r="865" spans="1:14" ht="16.5" thickBot="1">
      <c r="A865" s="299"/>
      <c r="B865" s="526" t="s">
        <v>695</v>
      </c>
      <c r="C865" s="527"/>
      <c r="D865" s="527"/>
      <c r="E865" s="527"/>
      <c r="F865" s="528"/>
      <c r="L865" s="284">
        <v>42460</v>
      </c>
      <c r="M865" s="299" t="s">
        <v>599</v>
      </c>
      <c r="N865" s="286">
        <v>552550</v>
      </c>
    </row>
    <row r="866" spans="1:14" ht="15.75" thickBot="1">
      <c r="A866" s="299"/>
      <c r="B866" s="303" t="s">
        <v>19</v>
      </c>
      <c r="C866" s="303" t="s">
        <v>25</v>
      </c>
      <c r="D866" s="303" t="s">
        <v>20</v>
      </c>
      <c r="E866" s="303" t="s">
        <v>18</v>
      </c>
      <c r="F866" s="302" t="s">
        <v>21</v>
      </c>
      <c r="L866" s="299"/>
      <c r="M866" s="299" t="s">
        <v>620</v>
      </c>
      <c r="N866" s="283">
        <v>169091</v>
      </c>
    </row>
    <row r="867" spans="1:14">
      <c r="A867" s="299"/>
      <c r="B867" s="260" t="s">
        <v>27</v>
      </c>
      <c r="C867" s="261">
        <v>42449</v>
      </c>
      <c r="D867" s="262">
        <v>221200</v>
      </c>
      <c r="E867" s="263">
        <v>0.5</v>
      </c>
      <c r="F867" s="313">
        <f>D867*E867</f>
        <v>110600</v>
      </c>
      <c r="L867" s="284">
        <v>42432</v>
      </c>
      <c r="M867" s="299" t="s">
        <v>448</v>
      </c>
      <c r="N867" s="283">
        <v>273470</v>
      </c>
    </row>
    <row r="868" spans="1:14">
      <c r="A868" s="299"/>
      <c r="B868" s="260" t="s">
        <v>504</v>
      </c>
      <c r="C868" s="261" t="s">
        <v>703</v>
      </c>
      <c r="D868" s="262">
        <v>9800</v>
      </c>
      <c r="E868" s="263">
        <v>0.5</v>
      </c>
      <c r="F868" s="313">
        <f t="shared" ref="F868:F869" si="71">D868*E868</f>
        <v>4900</v>
      </c>
      <c r="L868" s="284">
        <v>42447</v>
      </c>
      <c r="M868" s="299" t="s">
        <v>448</v>
      </c>
      <c r="N868" s="283">
        <v>99293</v>
      </c>
    </row>
    <row r="869" spans="1:14">
      <c r="A869" s="299"/>
      <c r="B869" s="260" t="s">
        <v>28</v>
      </c>
      <c r="C869" s="269" t="s">
        <v>335</v>
      </c>
      <c r="D869" s="262">
        <v>29000</v>
      </c>
      <c r="E869" s="263">
        <v>1</v>
      </c>
      <c r="F869" s="313">
        <f t="shared" si="71"/>
        <v>29000</v>
      </c>
      <c r="M869" s="299"/>
      <c r="N869" s="283">
        <f>SUM(N864:N868)</f>
        <v>1646954</v>
      </c>
    </row>
    <row r="870" spans="1:14">
      <c r="A870" s="299"/>
      <c r="B870" s="260" t="s">
        <v>29</v>
      </c>
      <c r="C870" s="269" t="s">
        <v>31</v>
      </c>
      <c r="D870" s="262">
        <v>133000</v>
      </c>
      <c r="E870" s="263">
        <v>1</v>
      </c>
      <c r="F870" s="313">
        <f>D870*E870</f>
        <v>133000</v>
      </c>
      <c r="M870" s="299"/>
      <c r="N870" s="283"/>
    </row>
    <row r="871" spans="1:14">
      <c r="A871" s="299"/>
      <c r="B871" s="260" t="s">
        <v>489</v>
      </c>
      <c r="C871" s="261" t="s">
        <v>140</v>
      </c>
      <c r="D871" s="262">
        <v>1646954</v>
      </c>
      <c r="E871" s="263">
        <v>0.5</v>
      </c>
      <c r="F871" s="313">
        <f>D871*E871</f>
        <v>823477</v>
      </c>
      <c r="N871" s="283"/>
    </row>
    <row r="872" spans="1:14" ht="15.75" thickBot="1">
      <c r="A872" s="299"/>
      <c r="B872" s="270" t="s">
        <v>531</v>
      </c>
      <c r="C872" s="271" t="s">
        <v>140</v>
      </c>
      <c r="D872" s="272">
        <v>-3124473</v>
      </c>
      <c r="E872" s="273">
        <v>0.5</v>
      </c>
      <c r="F872" s="314">
        <f t="shared" ref="F872" si="72">D872*E872</f>
        <v>-1562236.5</v>
      </c>
      <c r="N872" s="283"/>
    </row>
    <row r="873" spans="1:14" ht="15.75" thickBot="1">
      <c r="A873" s="299"/>
      <c r="B873" s="299"/>
      <c r="C873" s="299"/>
      <c r="D873" s="301" t="s">
        <v>34</v>
      </c>
      <c r="E873" s="300"/>
      <c r="F873" s="304">
        <f>SUM(F867:F872)</f>
        <v>-461259.5</v>
      </c>
      <c r="N873" s="283"/>
    </row>
    <row r="874" spans="1:14">
      <c r="A874" s="299"/>
      <c r="B874" s="299"/>
      <c r="C874" s="299"/>
      <c r="D874" s="297"/>
      <c r="E874" s="297"/>
      <c r="F874" s="53"/>
      <c r="N874" s="283"/>
    </row>
    <row r="875" spans="1:14">
      <c r="A875" s="299"/>
      <c r="B875" s="237" t="s">
        <v>632</v>
      </c>
      <c r="C875" s="237"/>
      <c r="D875" s="324">
        <f>D861+F873</f>
        <v>21373831.5</v>
      </c>
      <c r="E875" s="299"/>
      <c r="F875" s="299"/>
      <c r="N875" s="283"/>
    </row>
    <row r="876" spans="1:14">
      <c r="N876" s="283"/>
    </row>
    <row r="877" spans="1:14" ht="15.75" thickBot="1">
      <c r="N877" s="283"/>
    </row>
    <row r="878" spans="1:14" ht="15.75">
      <c r="A878" s="299"/>
      <c r="B878" s="523" t="s">
        <v>322</v>
      </c>
      <c r="C878" s="524"/>
      <c r="D878" s="524"/>
      <c r="E878" s="524"/>
      <c r="F878" s="525"/>
      <c r="N878" s="283"/>
    </row>
    <row r="879" spans="1:14" ht="16.5" thickBot="1">
      <c r="A879" s="299"/>
      <c r="B879" s="526" t="s">
        <v>696</v>
      </c>
      <c r="C879" s="527"/>
      <c r="D879" s="527"/>
      <c r="E879" s="527"/>
      <c r="F879" s="528"/>
      <c r="N879" s="283"/>
    </row>
    <row r="880" spans="1:14" ht="15.75" thickBot="1">
      <c r="A880" s="299"/>
      <c r="B880" s="303" t="s">
        <v>19</v>
      </c>
      <c r="C880" s="303" t="s">
        <v>25</v>
      </c>
      <c r="D880" s="303" t="s">
        <v>20</v>
      </c>
      <c r="E880" s="303" t="s">
        <v>18</v>
      </c>
      <c r="F880" s="302" t="s">
        <v>21</v>
      </c>
      <c r="L880" s="284">
        <v>42475</v>
      </c>
      <c r="M880" s="299" t="s">
        <v>599</v>
      </c>
      <c r="N880" s="286">
        <v>552550</v>
      </c>
    </row>
    <row r="881" spans="1:14">
      <c r="A881" s="299"/>
      <c r="B881" s="260" t="s">
        <v>27</v>
      </c>
      <c r="C881" s="261">
        <v>42480</v>
      </c>
      <c r="D881" s="262">
        <v>221200</v>
      </c>
      <c r="E881" s="263">
        <v>0.5</v>
      </c>
      <c r="F881" s="313">
        <f>D881*E881</f>
        <v>110600</v>
      </c>
      <c r="L881" s="284">
        <v>42490</v>
      </c>
      <c r="M881" s="299" t="s">
        <v>599</v>
      </c>
      <c r="N881" s="286">
        <v>552550</v>
      </c>
    </row>
    <row r="882" spans="1:14">
      <c r="A882" s="299"/>
      <c r="B882" s="260" t="s">
        <v>504</v>
      </c>
      <c r="C882" s="261" t="s">
        <v>704</v>
      </c>
      <c r="D882" s="262">
        <v>0</v>
      </c>
      <c r="E882" s="263">
        <v>0.5</v>
      </c>
      <c r="F882" s="313">
        <f t="shared" ref="F882:F883" si="73">D882*E882</f>
        <v>0</v>
      </c>
      <c r="L882" s="299"/>
      <c r="M882" s="299" t="s">
        <v>621</v>
      </c>
      <c r="N882" s="283">
        <v>169091</v>
      </c>
    </row>
    <row r="883" spans="1:14">
      <c r="A883" s="299"/>
      <c r="B883" s="260" t="s">
        <v>28</v>
      </c>
      <c r="C883" s="269" t="s">
        <v>30</v>
      </c>
      <c r="D883" s="262">
        <v>29000</v>
      </c>
      <c r="E883" s="263">
        <v>1</v>
      </c>
      <c r="F883" s="313">
        <f t="shared" si="73"/>
        <v>29000</v>
      </c>
      <c r="L883" s="284">
        <v>42467</v>
      </c>
      <c r="M883" s="299" t="s">
        <v>448</v>
      </c>
      <c r="N883" s="283">
        <v>25226</v>
      </c>
    </row>
    <row r="884" spans="1:14">
      <c r="A884" s="299"/>
      <c r="B884" s="260" t="s">
        <v>29</v>
      </c>
      <c r="C884" s="269" t="s">
        <v>149</v>
      </c>
      <c r="D884" s="262">
        <v>133000</v>
      </c>
      <c r="E884" s="263">
        <v>1</v>
      </c>
      <c r="F884" s="313">
        <f>D884*E884</f>
        <v>133000</v>
      </c>
      <c r="L884" s="284">
        <v>42468</v>
      </c>
      <c r="M884" s="299" t="s">
        <v>717</v>
      </c>
      <c r="N884" s="283">
        <v>115000</v>
      </c>
    </row>
    <row r="885" spans="1:14">
      <c r="A885" s="299"/>
      <c r="B885" s="260" t="s">
        <v>489</v>
      </c>
      <c r="C885" s="261" t="s">
        <v>145</v>
      </c>
      <c r="D885" s="262">
        <v>1414417</v>
      </c>
      <c r="E885" s="263">
        <v>0.5</v>
      </c>
      <c r="F885" s="313">
        <f>D885*E885</f>
        <v>707208.5</v>
      </c>
      <c r="N885" s="283">
        <f>SUM(N880:N884)</f>
        <v>1414417</v>
      </c>
    </row>
    <row r="886" spans="1:14" ht="15.75" thickBot="1">
      <c r="A886" s="299"/>
      <c r="B886" s="270" t="s">
        <v>531</v>
      </c>
      <c r="C886" s="271" t="s">
        <v>145</v>
      </c>
      <c r="D886" s="272">
        <v>-3153133</v>
      </c>
      <c r="E886" s="273">
        <v>0.5</v>
      </c>
      <c r="F886" s="314">
        <f t="shared" ref="F886" si="74">D886*E886</f>
        <v>-1576566.5</v>
      </c>
      <c r="N886" s="283"/>
    </row>
    <row r="887" spans="1:14" ht="15.75" thickBot="1">
      <c r="A887" s="299"/>
      <c r="B887" s="299"/>
      <c r="C887" s="299"/>
      <c r="D887" s="301" t="s">
        <v>34</v>
      </c>
      <c r="E887" s="300"/>
      <c r="F887" s="304">
        <f>SUM(F881:F886)</f>
        <v>-596758</v>
      </c>
      <c r="N887" s="283"/>
    </row>
    <row r="888" spans="1:14">
      <c r="A888" s="299"/>
      <c r="B888" s="299"/>
      <c r="C888" s="299"/>
      <c r="D888" s="297"/>
      <c r="E888" s="297"/>
      <c r="F888" s="53"/>
      <c r="N888" s="283"/>
    </row>
    <row r="889" spans="1:14">
      <c r="A889" s="299"/>
      <c r="B889" s="237" t="s">
        <v>632</v>
      </c>
      <c r="C889" s="237"/>
      <c r="D889" s="324">
        <f>D875+F887</f>
        <v>20777073.5</v>
      </c>
      <c r="E889" s="299"/>
      <c r="F889" s="299"/>
      <c r="N889" s="283"/>
    </row>
    <row r="890" spans="1:14">
      <c r="N890" s="283"/>
    </row>
    <row r="891" spans="1:14" ht="15.75" thickBot="1">
      <c r="N891" s="283"/>
    </row>
    <row r="892" spans="1:14" ht="15.75">
      <c r="A892" s="299"/>
      <c r="B892" s="523" t="s">
        <v>322</v>
      </c>
      <c r="C892" s="524"/>
      <c r="D892" s="524"/>
      <c r="E892" s="524"/>
      <c r="F892" s="525"/>
      <c r="L892" s="284">
        <v>42505</v>
      </c>
      <c r="M892" s="299" t="s">
        <v>599</v>
      </c>
      <c r="N892" s="286">
        <v>552550</v>
      </c>
    </row>
    <row r="893" spans="1:14" ht="16.5" thickBot="1">
      <c r="A893" s="299"/>
      <c r="B893" s="526" t="s">
        <v>697</v>
      </c>
      <c r="C893" s="527"/>
      <c r="D893" s="527"/>
      <c r="E893" s="527"/>
      <c r="F893" s="528"/>
      <c r="L893" s="284">
        <v>42520</v>
      </c>
      <c r="M893" s="299" t="s">
        <v>599</v>
      </c>
      <c r="N893" s="286">
        <v>552550</v>
      </c>
    </row>
    <row r="894" spans="1:14" ht="15.75" thickBot="1">
      <c r="A894" s="299"/>
      <c r="B894" s="303" t="s">
        <v>19</v>
      </c>
      <c r="C894" s="303" t="s">
        <v>25</v>
      </c>
      <c r="D894" s="303" t="s">
        <v>20</v>
      </c>
      <c r="E894" s="303" t="s">
        <v>18</v>
      </c>
      <c r="F894" s="302" t="s">
        <v>21</v>
      </c>
      <c r="L894" s="299"/>
      <c r="M894" s="299" t="s">
        <v>622</v>
      </c>
      <c r="N894" s="283">
        <v>169091</v>
      </c>
    </row>
    <row r="895" spans="1:14">
      <c r="A895" s="299"/>
      <c r="B895" s="260" t="s">
        <v>27</v>
      </c>
      <c r="C895" s="261">
        <v>42510</v>
      </c>
      <c r="D895" s="262">
        <v>221200</v>
      </c>
      <c r="E895" s="263">
        <v>0.5</v>
      </c>
      <c r="F895" s="313">
        <f>D895*E895</f>
        <v>110600</v>
      </c>
      <c r="N895" s="283">
        <f>SUM(N892:N894)</f>
        <v>1274191</v>
      </c>
    </row>
    <row r="896" spans="1:14">
      <c r="A896" s="299"/>
      <c r="B896" s="260" t="s">
        <v>504</v>
      </c>
      <c r="C896" s="261" t="s">
        <v>705</v>
      </c>
      <c r="D896" s="262">
        <v>0</v>
      </c>
      <c r="E896" s="263">
        <v>0.5</v>
      </c>
      <c r="F896" s="313">
        <f t="shared" ref="F896" si="75">D896*E896</f>
        <v>0</v>
      </c>
      <c r="N896" s="283"/>
    </row>
    <row r="897" spans="1:14">
      <c r="A897" s="299"/>
      <c r="B897" s="260" t="s">
        <v>28</v>
      </c>
      <c r="C897" s="269" t="s">
        <v>150</v>
      </c>
      <c r="D897" s="262">
        <v>29000</v>
      </c>
      <c r="E897" s="263">
        <v>1</v>
      </c>
      <c r="F897" s="313">
        <v>30000</v>
      </c>
      <c r="N897" s="283"/>
    </row>
    <row r="898" spans="1:14">
      <c r="A898" s="299"/>
      <c r="B898" s="260" t="s">
        <v>29</v>
      </c>
      <c r="C898" s="269" t="s">
        <v>209</v>
      </c>
      <c r="D898" s="262">
        <v>133000</v>
      </c>
      <c r="E898" s="263">
        <v>1</v>
      </c>
      <c r="F898" s="313">
        <f>D898*E898</f>
        <v>133000</v>
      </c>
      <c r="N898" s="283"/>
    </row>
    <row r="899" spans="1:14">
      <c r="A899" s="299"/>
      <c r="B899" s="260" t="s">
        <v>489</v>
      </c>
      <c r="C899" s="261" t="s">
        <v>198</v>
      </c>
      <c r="D899" s="262">
        <v>1274191</v>
      </c>
      <c r="E899" s="263">
        <v>0.5</v>
      </c>
      <c r="F899" s="313">
        <f>D899*E899</f>
        <v>637095.5</v>
      </c>
      <c r="N899" s="283"/>
    </row>
    <row r="900" spans="1:14" ht="15.75" thickBot="1">
      <c r="A900" s="299"/>
      <c r="B900" s="270" t="s">
        <v>531</v>
      </c>
      <c r="C900" s="271" t="s">
        <v>198</v>
      </c>
      <c r="D900" s="272">
        <v>-3221683</v>
      </c>
      <c r="E900" s="273">
        <v>0.5</v>
      </c>
      <c r="F900" s="314">
        <f t="shared" ref="F900" si="76">D900*E900</f>
        <v>-1610841.5</v>
      </c>
      <c r="N900" s="283"/>
    </row>
    <row r="901" spans="1:14" ht="15.75" thickBot="1">
      <c r="A901" s="299"/>
      <c r="B901" s="299"/>
      <c r="C901" s="299"/>
      <c r="D901" s="301" t="s">
        <v>34</v>
      </c>
      <c r="E901" s="300"/>
      <c r="F901" s="304">
        <f>SUM(F895:F900)</f>
        <v>-700146</v>
      </c>
      <c r="N901" s="283"/>
    </row>
    <row r="902" spans="1:14">
      <c r="A902" s="299"/>
      <c r="B902" s="299"/>
      <c r="C902" s="299"/>
      <c r="D902" s="297"/>
      <c r="E902" s="297"/>
      <c r="F902" s="53"/>
      <c r="N902" s="283"/>
    </row>
    <row r="903" spans="1:14">
      <c r="A903" s="299"/>
      <c r="B903" s="237" t="s">
        <v>632</v>
      </c>
      <c r="C903" s="237"/>
      <c r="D903" s="324">
        <f>D889+F901</f>
        <v>20076927.5</v>
      </c>
      <c r="E903" s="299"/>
      <c r="F903" s="299"/>
      <c r="N903" s="283"/>
    </row>
    <row r="904" spans="1:14">
      <c r="N904" s="283"/>
    </row>
    <row r="905" spans="1:14" ht="15.75" thickBot="1">
      <c r="N905" s="283"/>
    </row>
    <row r="906" spans="1:14" ht="15.75">
      <c r="A906" s="299"/>
      <c r="B906" s="523" t="s">
        <v>322</v>
      </c>
      <c r="C906" s="524"/>
      <c r="D906" s="524"/>
      <c r="E906" s="524"/>
      <c r="F906" s="525"/>
      <c r="L906" s="284">
        <v>42536</v>
      </c>
      <c r="M906" s="299" t="s">
        <v>599</v>
      </c>
      <c r="N906" s="286">
        <v>552550</v>
      </c>
    </row>
    <row r="907" spans="1:14" ht="16.5" thickBot="1">
      <c r="A907" s="299"/>
      <c r="B907" s="526" t="s">
        <v>698</v>
      </c>
      <c r="C907" s="527"/>
      <c r="D907" s="527"/>
      <c r="E907" s="527"/>
      <c r="F907" s="528"/>
      <c r="L907" s="284">
        <v>42551</v>
      </c>
      <c r="M907" s="299" t="s">
        <v>599</v>
      </c>
      <c r="N907" s="286">
        <v>552550</v>
      </c>
    </row>
    <row r="908" spans="1:14" ht="15.75" thickBot="1">
      <c r="A908" s="299"/>
      <c r="B908" s="303" t="s">
        <v>19</v>
      </c>
      <c r="C908" s="303" t="s">
        <v>25</v>
      </c>
      <c r="D908" s="303" t="s">
        <v>20</v>
      </c>
      <c r="E908" s="303" t="s">
        <v>18</v>
      </c>
      <c r="F908" s="302" t="s">
        <v>21</v>
      </c>
      <c r="L908" s="299"/>
      <c r="M908" s="299" t="s">
        <v>623</v>
      </c>
      <c r="N908" s="283">
        <v>169091</v>
      </c>
    </row>
    <row r="909" spans="1:14">
      <c r="A909" s="299"/>
      <c r="B909" s="260" t="s">
        <v>27</v>
      </c>
      <c r="C909" s="261">
        <v>42541</v>
      </c>
      <c r="D909" s="262">
        <v>221200</v>
      </c>
      <c r="E909" s="263">
        <v>0.5</v>
      </c>
      <c r="F909" s="313">
        <f>D909*E909</f>
        <v>110600</v>
      </c>
      <c r="N909" s="283">
        <f>SUM(N906:N908)</f>
        <v>1274191</v>
      </c>
    </row>
    <row r="910" spans="1:14">
      <c r="A910" s="299"/>
      <c r="B910" s="260" t="s">
        <v>504</v>
      </c>
      <c r="C910" s="261" t="s">
        <v>706</v>
      </c>
      <c r="D910" s="262">
        <v>0</v>
      </c>
      <c r="E910" s="263">
        <v>0.5</v>
      </c>
      <c r="F910" s="313">
        <f t="shared" ref="F910" si="77">D910*E910</f>
        <v>0</v>
      </c>
      <c r="N910" s="283"/>
    </row>
    <row r="911" spans="1:14">
      <c r="A911" s="299"/>
      <c r="B911" s="260" t="s">
        <v>28</v>
      </c>
      <c r="C911" s="269" t="s">
        <v>210</v>
      </c>
      <c r="D911" s="262">
        <v>29000</v>
      </c>
      <c r="E911" s="263">
        <v>1</v>
      </c>
      <c r="F911" s="313">
        <v>28000</v>
      </c>
      <c r="N911" s="283"/>
    </row>
    <row r="912" spans="1:14">
      <c r="A912" s="299"/>
      <c r="B912" s="260" t="s">
        <v>29</v>
      </c>
      <c r="C912" s="269" t="s">
        <v>358</v>
      </c>
      <c r="D912" s="262">
        <v>133000</v>
      </c>
      <c r="E912" s="263">
        <v>1</v>
      </c>
      <c r="F912" s="313">
        <f>D912*E912</f>
        <v>133000</v>
      </c>
      <c r="N912" s="283"/>
    </row>
    <row r="913" spans="1:14">
      <c r="A913" s="299"/>
      <c r="B913" s="260" t="s">
        <v>489</v>
      </c>
      <c r="C913" s="261" t="s">
        <v>217</v>
      </c>
      <c r="D913" s="262">
        <v>1274191</v>
      </c>
      <c r="E913" s="263">
        <v>0.5</v>
      </c>
      <c r="F913" s="313">
        <f>D913*E913</f>
        <v>637095.5</v>
      </c>
      <c r="N913" s="283"/>
    </row>
    <row r="914" spans="1:14" ht="15.75" thickBot="1">
      <c r="A914" s="299"/>
      <c r="B914" s="270" t="s">
        <v>531</v>
      </c>
      <c r="C914" s="271" t="s">
        <v>217</v>
      </c>
      <c r="D914" s="272">
        <v>-3243160</v>
      </c>
      <c r="E914" s="273">
        <v>0.5</v>
      </c>
      <c r="F914" s="314">
        <f t="shared" ref="F914" si="78">D914*E914</f>
        <v>-1621580</v>
      </c>
      <c r="N914" s="283"/>
    </row>
    <row r="915" spans="1:14" ht="15.75" thickBot="1">
      <c r="A915" s="299"/>
      <c r="B915" s="299"/>
      <c r="C915" s="299"/>
      <c r="D915" s="301" t="s">
        <v>34</v>
      </c>
      <c r="E915" s="300"/>
      <c r="F915" s="304">
        <f>SUM(F909:F914)</f>
        <v>-712884.5</v>
      </c>
      <c r="N915" s="283"/>
    </row>
    <row r="916" spans="1:14">
      <c r="A916" s="299"/>
      <c r="B916" s="299"/>
      <c r="C916" s="299"/>
      <c r="D916" s="297"/>
      <c r="E916" s="297"/>
      <c r="F916" s="53"/>
      <c r="N916" s="283"/>
    </row>
    <row r="917" spans="1:14">
      <c r="A917" s="299"/>
      <c r="B917" s="237" t="s">
        <v>632</v>
      </c>
      <c r="C917" s="237"/>
      <c r="D917" s="324">
        <f>D903+F915</f>
        <v>19364043</v>
      </c>
      <c r="E917" s="299"/>
      <c r="F917" s="299"/>
    </row>
    <row r="919" spans="1:14" ht="15.75" thickBot="1"/>
    <row r="920" spans="1:14" ht="15.75">
      <c r="A920" s="299"/>
      <c r="B920" s="523" t="s">
        <v>322</v>
      </c>
      <c r="C920" s="524"/>
      <c r="D920" s="524"/>
      <c r="E920" s="524"/>
      <c r="F920" s="525"/>
      <c r="L920" s="284">
        <v>42566</v>
      </c>
      <c r="M920" s="299" t="s">
        <v>599</v>
      </c>
      <c r="N920" s="286">
        <v>552550</v>
      </c>
    </row>
    <row r="921" spans="1:14" ht="16.5" thickBot="1">
      <c r="A921" s="299"/>
      <c r="B921" s="526" t="s">
        <v>699</v>
      </c>
      <c r="C921" s="527"/>
      <c r="D921" s="527"/>
      <c r="E921" s="527"/>
      <c r="F921" s="528"/>
      <c r="L921" s="284">
        <v>42581</v>
      </c>
      <c r="M921" s="299" t="s">
        <v>599</v>
      </c>
      <c r="N921" s="286">
        <v>552550</v>
      </c>
    </row>
    <row r="922" spans="1:14" ht="15.75" thickBot="1">
      <c r="A922" s="299"/>
      <c r="B922" s="303" t="s">
        <v>19</v>
      </c>
      <c r="C922" s="303" t="s">
        <v>25</v>
      </c>
      <c r="D922" s="303" t="s">
        <v>20</v>
      </c>
      <c r="E922" s="303" t="s">
        <v>18</v>
      </c>
      <c r="F922" s="302" t="s">
        <v>21</v>
      </c>
      <c r="L922" s="299"/>
      <c r="M922" s="299" t="s">
        <v>635</v>
      </c>
      <c r="N922" s="283">
        <v>169091</v>
      </c>
    </row>
    <row r="923" spans="1:14">
      <c r="A923" s="299"/>
      <c r="B923" s="260" t="s">
        <v>27</v>
      </c>
      <c r="C923" s="261">
        <v>42571</v>
      </c>
      <c r="D923" s="262">
        <v>457800</v>
      </c>
      <c r="E923" s="263">
        <v>0.5</v>
      </c>
      <c r="F923" s="313">
        <f>D923*E923</f>
        <v>228900</v>
      </c>
      <c r="L923" s="284">
        <v>42552</v>
      </c>
      <c r="M923" s="299" t="s">
        <v>724</v>
      </c>
      <c r="N923" s="283">
        <v>22736</v>
      </c>
    </row>
    <row r="924" spans="1:14">
      <c r="A924" s="299"/>
      <c r="B924" s="260" t="s">
        <v>504</v>
      </c>
      <c r="C924" s="261" t="s">
        <v>707</v>
      </c>
      <c r="D924" s="262">
        <v>0</v>
      </c>
      <c r="E924" s="263">
        <v>0.5</v>
      </c>
      <c r="F924" s="313">
        <f t="shared" ref="F924:F925" si="79">D924*E924</f>
        <v>0</v>
      </c>
      <c r="L924" s="284">
        <v>42552</v>
      </c>
      <c r="M924" s="299" t="s">
        <v>448</v>
      </c>
      <c r="N924" s="283">
        <v>15207</v>
      </c>
    </row>
    <row r="925" spans="1:14">
      <c r="A925" s="299"/>
      <c r="B925" s="260" t="s">
        <v>28</v>
      </c>
      <c r="C925" s="269" t="s">
        <v>227</v>
      </c>
      <c r="D925" s="262">
        <v>29000</v>
      </c>
      <c r="E925" s="263">
        <v>1</v>
      </c>
      <c r="F925" s="313">
        <f t="shared" si="79"/>
        <v>29000</v>
      </c>
      <c r="L925" s="284">
        <v>42565</v>
      </c>
      <c r="M925" s="299" t="s">
        <v>720</v>
      </c>
      <c r="N925" s="283">
        <v>638000</v>
      </c>
    </row>
    <row r="926" spans="1:14">
      <c r="A926" s="299"/>
      <c r="B926" s="260" t="s">
        <v>29</v>
      </c>
      <c r="C926" s="269" t="s">
        <v>359</v>
      </c>
      <c r="D926" s="262">
        <v>141000</v>
      </c>
      <c r="E926" s="263">
        <v>1</v>
      </c>
      <c r="F926" s="313">
        <f>D926*E926</f>
        <v>141000</v>
      </c>
      <c r="L926" s="284">
        <v>42581</v>
      </c>
      <c r="M926" s="299" t="s">
        <v>726</v>
      </c>
      <c r="N926" s="283">
        <v>48000</v>
      </c>
    </row>
    <row r="927" spans="1:14">
      <c r="A927" s="299"/>
      <c r="B927" s="260" t="s">
        <v>489</v>
      </c>
      <c r="C927" s="261" t="s">
        <v>222</v>
      </c>
      <c r="D927" s="262">
        <v>1998134</v>
      </c>
      <c r="E927" s="263">
        <v>0.5</v>
      </c>
      <c r="F927" s="313">
        <f>D927*E927</f>
        <v>999067</v>
      </c>
      <c r="N927" s="283">
        <f>SUM(N920:N926)</f>
        <v>1998134</v>
      </c>
    </row>
    <row r="928" spans="1:14" ht="15.75" thickBot="1">
      <c r="A928" s="299"/>
      <c r="B928" s="270" t="s">
        <v>531</v>
      </c>
      <c r="C928" s="271" t="s">
        <v>222</v>
      </c>
      <c r="D928" s="272">
        <v>-3109623</v>
      </c>
      <c r="E928" s="273">
        <v>0.5</v>
      </c>
      <c r="F928" s="314">
        <f t="shared" ref="F928" si="80">D928*E928</f>
        <v>-1554811.5</v>
      </c>
      <c r="N928" s="283"/>
    </row>
    <row r="929" spans="1:14" ht="15.75" thickBot="1">
      <c r="A929" s="299"/>
      <c r="B929" s="299"/>
      <c r="C929" s="299"/>
      <c r="D929" s="301" t="s">
        <v>34</v>
      </c>
      <c r="E929" s="300"/>
      <c r="F929" s="304">
        <f>SUM(F923:F928)</f>
        <v>-156844.5</v>
      </c>
      <c r="N929" s="283"/>
    </row>
    <row r="930" spans="1:14">
      <c r="A930" s="299"/>
      <c r="B930" s="299"/>
      <c r="C930" s="299"/>
      <c r="D930" s="297"/>
      <c r="E930" s="297"/>
      <c r="F930" s="53"/>
      <c r="N930" s="283"/>
    </row>
    <row r="931" spans="1:14">
      <c r="A931" s="299"/>
      <c r="B931" s="237" t="s">
        <v>632</v>
      </c>
      <c r="C931" s="237"/>
      <c r="D931" s="324">
        <f>D917+F929</f>
        <v>19207198.5</v>
      </c>
      <c r="E931" s="299"/>
      <c r="F931" s="299"/>
      <c r="N931" s="283"/>
    </row>
    <row r="932" spans="1:14">
      <c r="N932" s="283"/>
    </row>
    <row r="933" spans="1:14" ht="15.75" thickBot="1">
      <c r="N933" s="283"/>
    </row>
    <row r="934" spans="1:14" ht="15.75">
      <c r="A934" s="299"/>
      <c r="B934" s="523" t="s">
        <v>322</v>
      </c>
      <c r="C934" s="524"/>
      <c r="D934" s="524"/>
      <c r="E934" s="524"/>
      <c r="F934" s="525"/>
      <c r="L934" s="284">
        <v>42597</v>
      </c>
      <c r="M934" s="299" t="s">
        <v>599</v>
      </c>
      <c r="N934" s="286">
        <v>552550</v>
      </c>
    </row>
    <row r="935" spans="1:14" ht="16.5" thickBot="1">
      <c r="A935" s="299"/>
      <c r="B935" s="526" t="s">
        <v>700</v>
      </c>
      <c r="C935" s="527"/>
      <c r="D935" s="527"/>
      <c r="E935" s="527"/>
      <c r="F935" s="528"/>
      <c r="L935" s="284">
        <v>42612</v>
      </c>
      <c r="M935" s="299" t="s">
        <v>599</v>
      </c>
      <c r="N935" s="286">
        <v>552550</v>
      </c>
    </row>
    <row r="936" spans="1:14" ht="15.75" thickBot="1">
      <c r="A936" s="299"/>
      <c r="B936" s="303" t="s">
        <v>19</v>
      </c>
      <c r="C936" s="303" t="s">
        <v>25</v>
      </c>
      <c r="D936" s="303" t="s">
        <v>20</v>
      </c>
      <c r="E936" s="303" t="s">
        <v>18</v>
      </c>
      <c r="F936" s="302" t="s">
        <v>21</v>
      </c>
      <c r="L936" s="299"/>
      <c r="M936" s="299" t="s">
        <v>649</v>
      </c>
      <c r="N936" s="283">
        <v>169091</v>
      </c>
    </row>
    <row r="937" spans="1:14">
      <c r="A937" s="299"/>
      <c r="B937" s="260" t="s">
        <v>27</v>
      </c>
      <c r="C937" s="261">
        <v>42602</v>
      </c>
      <c r="D937" s="262">
        <v>235100</v>
      </c>
      <c r="E937" s="263">
        <v>0.5</v>
      </c>
      <c r="F937" s="390">
        <f>D937*E937</f>
        <v>117550</v>
      </c>
      <c r="L937" s="284">
        <v>42608</v>
      </c>
      <c r="M937" s="299" t="s">
        <v>733</v>
      </c>
      <c r="N937" s="283">
        <v>2100000</v>
      </c>
    </row>
    <row r="938" spans="1:14">
      <c r="A938" s="299"/>
      <c r="B938" s="260" t="s">
        <v>504</v>
      </c>
      <c r="C938" s="261" t="s">
        <v>708</v>
      </c>
      <c r="D938" s="262">
        <v>0</v>
      </c>
      <c r="E938" s="263">
        <v>0.5</v>
      </c>
      <c r="F938" s="390">
        <f t="shared" ref="F938" si="81">D938*E938</f>
        <v>0</v>
      </c>
      <c r="N938" s="283">
        <f>SUM(N934:N937)</f>
        <v>3374191</v>
      </c>
    </row>
    <row r="939" spans="1:14" s="299" customFormat="1">
      <c r="B939" s="260" t="s">
        <v>504</v>
      </c>
      <c r="C939" s="261" t="s">
        <v>709</v>
      </c>
      <c r="D939" s="262">
        <v>11350</v>
      </c>
      <c r="E939" s="263">
        <v>0.5</v>
      </c>
      <c r="F939" s="390">
        <f t="shared" ref="F939" si="82">D939*E939</f>
        <v>5675</v>
      </c>
    </row>
    <row r="940" spans="1:14">
      <c r="A940" s="299"/>
      <c r="B940" s="260" t="s">
        <v>28</v>
      </c>
      <c r="C940" s="269" t="s">
        <v>238</v>
      </c>
      <c r="D940" s="262">
        <v>33000</v>
      </c>
      <c r="E940" s="263">
        <v>1</v>
      </c>
      <c r="F940" s="390">
        <f>D940*E940</f>
        <v>33000</v>
      </c>
    </row>
    <row r="941" spans="1:14">
      <c r="A941" s="299"/>
      <c r="B941" s="260" t="s">
        <v>489</v>
      </c>
      <c r="C941" s="261" t="s">
        <v>241</v>
      </c>
      <c r="D941" s="262">
        <v>3374191</v>
      </c>
      <c r="E941" s="263">
        <v>0.5</v>
      </c>
      <c r="F941" s="390">
        <f>D941*E941</f>
        <v>1687095.5</v>
      </c>
    </row>
    <row r="942" spans="1:14" s="299" customFormat="1">
      <c r="B942" s="260" t="s">
        <v>730</v>
      </c>
      <c r="C942" s="261"/>
      <c r="D942" s="262">
        <v>1372000</v>
      </c>
      <c r="E942" s="263">
        <v>0.5</v>
      </c>
      <c r="F942" s="390">
        <f>D942*E942</f>
        <v>686000</v>
      </c>
    </row>
    <row r="943" spans="1:14" s="299" customFormat="1">
      <c r="B943" s="260" t="s">
        <v>531</v>
      </c>
      <c r="C943" s="269" t="s">
        <v>241</v>
      </c>
      <c r="D943" s="262">
        <v>-2994993</v>
      </c>
      <c r="E943" s="263">
        <v>0.5</v>
      </c>
      <c r="F943" s="390">
        <f t="shared" ref="F943" si="83">D943*E943</f>
        <v>-1497496.5</v>
      </c>
      <c r="N943" s="283"/>
    </row>
    <row r="944" spans="1:14" ht="15.75" thickBot="1">
      <c r="A944" s="299"/>
      <c r="B944" s="385" t="s">
        <v>710</v>
      </c>
      <c r="C944" s="386"/>
      <c r="D944" s="387">
        <v>-2028000</v>
      </c>
      <c r="E944" s="388">
        <v>0.5</v>
      </c>
      <c r="F944" s="391">
        <f t="shared" ref="F944" si="84">D944*E944</f>
        <v>-1014000</v>
      </c>
      <c r="M944" s="299" t="s">
        <v>718</v>
      </c>
      <c r="N944" s="283">
        <v>90000</v>
      </c>
    </row>
    <row r="945" spans="1:14" ht="15.75" thickBot="1">
      <c r="A945" s="299"/>
      <c r="B945" s="299"/>
      <c r="C945" s="299"/>
      <c r="D945" s="301" t="s">
        <v>34</v>
      </c>
      <c r="E945" s="300"/>
      <c r="F945" s="304">
        <f>SUM(F937:F944)</f>
        <v>17824</v>
      </c>
      <c r="M945" s="299" t="s">
        <v>719</v>
      </c>
      <c r="N945" s="283">
        <v>120000</v>
      </c>
    </row>
    <row r="946" spans="1:14">
      <c r="A946" s="299"/>
      <c r="B946" s="299"/>
      <c r="C946" s="299"/>
      <c r="D946" s="297"/>
      <c r="E946" s="297"/>
      <c r="F946" s="53"/>
      <c r="M946" s="299" t="s">
        <v>722</v>
      </c>
      <c r="N946" s="283">
        <v>432000</v>
      </c>
    </row>
    <row r="947" spans="1:14">
      <c r="A947" s="299"/>
      <c r="B947" s="237" t="s">
        <v>632</v>
      </c>
      <c r="C947" s="237"/>
      <c r="D947" s="324">
        <f>D931+F945</f>
        <v>19225022.5</v>
      </c>
      <c r="E947" s="299"/>
      <c r="F947" s="299"/>
      <c r="M947" s="299" t="s">
        <v>723</v>
      </c>
      <c r="N947" s="283">
        <v>400000</v>
      </c>
    </row>
    <row r="948" spans="1:14">
      <c r="M948" s="299" t="s">
        <v>725</v>
      </c>
      <c r="N948" s="283">
        <v>60000</v>
      </c>
    </row>
    <row r="949" spans="1:14">
      <c r="M949" s="299" t="s">
        <v>727</v>
      </c>
      <c r="N949" s="283">
        <v>80000</v>
      </c>
    </row>
    <row r="950" spans="1:14">
      <c r="M950" s="299" t="s">
        <v>728</v>
      </c>
      <c r="N950" s="283">
        <v>190000</v>
      </c>
    </row>
    <row r="951" spans="1:14">
      <c r="N951" s="283">
        <f>SUM(N944:N950)</f>
        <v>1372000</v>
      </c>
    </row>
    <row r="952" spans="1:14">
      <c r="N952" s="283"/>
    </row>
    <row r="953" spans="1:14" ht="15.75" thickBot="1">
      <c r="A953" s="299"/>
      <c r="B953" s="299"/>
      <c r="C953" s="299"/>
      <c r="D953" s="299"/>
      <c r="E953" s="299"/>
      <c r="F953" s="299"/>
      <c r="N953" s="283"/>
    </row>
    <row r="954" spans="1:14" ht="15.75">
      <c r="A954" s="299"/>
      <c r="B954" s="523" t="s">
        <v>322</v>
      </c>
      <c r="C954" s="524"/>
      <c r="D954" s="524"/>
      <c r="E954" s="524"/>
      <c r="F954" s="525"/>
      <c r="N954" s="283"/>
    </row>
    <row r="955" spans="1:14" ht="16.5" thickBot="1">
      <c r="A955" s="299"/>
      <c r="B955" s="526" t="s">
        <v>737</v>
      </c>
      <c r="C955" s="527"/>
      <c r="D955" s="527"/>
      <c r="E955" s="527"/>
      <c r="F955" s="528"/>
      <c r="N955" s="283"/>
    </row>
    <row r="956" spans="1:14" ht="15.75" thickBot="1">
      <c r="A956" s="299"/>
      <c r="B956" s="303" t="s">
        <v>19</v>
      </c>
      <c r="C956" s="303" t="s">
        <v>25</v>
      </c>
      <c r="D956" s="303" t="s">
        <v>20</v>
      </c>
      <c r="E956" s="303" t="s">
        <v>18</v>
      </c>
      <c r="F956" s="302" t="s">
        <v>21</v>
      </c>
      <c r="N956" s="283"/>
    </row>
    <row r="957" spans="1:14">
      <c r="A957" s="299"/>
      <c r="B957" s="260" t="s">
        <v>27</v>
      </c>
      <c r="C957" s="261">
        <v>42633</v>
      </c>
      <c r="D957" s="262">
        <v>0</v>
      </c>
      <c r="E957" s="263">
        <v>0.5</v>
      </c>
      <c r="F957" s="390">
        <f>D957*E957</f>
        <v>0</v>
      </c>
      <c r="N957" s="283"/>
    </row>
    <row r="958" spans="1:14">
      <c r="A958" s="299"/>
      <c r="B958" s="260" t="s">
        <v>504</v>
      </c>
      <c r="C958" s="261" t="s">
        <v>708</v>
      </c>
      <c r="D958" s="262">
        <v>0</v>
      </c>
      <c r="E958" s="263">
        <v>0.5</v>
      </c>
      <c r="F958" s="390">
        <f t="shared" ref="F958" si="85">D958*E958</f>
        <v>0</v>
      </c>
      <c r="N958" s="283"/>
    </row>
    <row r="959" spans="1:14">
      <c r="A959" s="299"/>
      <c r="B959" s="260" t="s">
        <v>489</v>
      </c>
      <c r="C959" s="261" t="s">
        <v>257</v>
      </c>
      <c r="D959" s="262">
        <v>0</v>
      </c>
      <c r="E959" s="263">
        <v>0.5</v>
      </c>
      <c r="F959" s="390">
        <f>D959*E959</f>
        <v>0</v>
      </c>
    </row>
    <row r="960" spans="1:14">
      <c r="A960" s="299"/>
      <c r="B960" s="260" t="s">
        <v>730</v>
      </c>
      <c r="C960" s="261"/>
      <c r="D960" s="262">
        <v>0</v>
      </c>
      <c r="E960" s="263">
        <v>0.5</v>
      </c>
      <c r="F960" s="390">
        <f>D960*E960</f>
        <v>0</v>
      </c>
    </row>
    <row r="961" spans="1:14">
      <c r="A961" s="299"/>
      <c r="B961" s="260" t="s">
        <v>531</v>
      </c>
      <c r="C961" s="269" t="s">
        <v>257</v>
      </c>
      <c r="D961" s="262">
        <v>0</v>
      </c>
      <c r="E961" s="263">
        <v>0.5</v>
      </c>
      <c r="F961" s="390">
        <f t="shared" ref="F961:F962" si="86">D961*E961</f>
        <v>0</v>
      </c>
    </row>
    <row r="962" spans="1:14" ht="15.75" thickBot="1">
      <c r="A962" s="299"/>
      <c r="B962" s="385" t="s">
        <v>710</v>
      </c>
      <c r="C962" s="386"/>
      <c r="D962" s="387">
        <v>0</v>
      </c>
      <c r="E962" s="388">
        <v>0.5</v>
      </c>
      <c r="F962" s="391">
        <f t="shared" si="86"/>
        <v>0</v>
      </c>
    </row>
    <row r="963" spans="1:14" ht="15.75" thickBot="1">
      <c r="A963" s="299"/>
      <c r="B963" s="299"/>
      <c r="C963" s="299"/>
      <c r="D963" s="301" t="s">
        <v>34</v>
      </c>
      <c r="E963" s="300"/>
      <c r="F963" s="304">
        <f>SUM(F957:F962)</f>
        <v>0</v>
      </c>
    </row>
    <row r="964" spans="1:14">
      <c r="A964" s="299"/>
      <c r="B964" s="299"/>
      <c r="C964" s="299"/>
      <c r="D964" s="297"/>
      <c r="E964" s="297"/>
      <c r="F964" s="53"/>
    </row>
    <row r="965" spans="1:14">
      <c r="A965" s="299"/>
      <c r="B965" s="237" t="s">
        <v>666</v>
      </c>
      <c r="C965" s="237"/>
      <c r="D965" s="324">
        <f>D951+F963</f>
        <v>0</v>
      </c>
      <c r="E965" s="299"/>
      <c r="F965" s="299"/>
    </row>
    <row r="966" spans="1:14">
      <c r="A966" s="299"/>
      <c r="B966" s="299"/>
      <c r="C966" s="299"/>
      <c r="D966" s="299"/>
      <c r="E966" s="299"/>
      <c r="F966" s="299"/>
    </row>
    <row r="970" spans="1:14" ht="15.75" thickBot="1">
      <c r="A970" s="299"/>
      <c r="B970" s="299"/>
      <c r="C970" s="299"/>
      <c r="D970" s="299"/>
      <c r="E970" s="299"/>
      <c r="F970" s="299"/>
    </row>
    <row r="971" spans="1:14" ht="15.75">
      <c r="A971" s="299"/>
      <c r="B971" s="523" t="s">
        <v>322</v>
      </c>
      <c r="C971" s="524"/>
      <c r="D971" s="524"/>
      <c r="E971" s="524"/>
      <c r="F971" s="525"/>
    </row>
    <row r="972" spans="1:14" ht="16.5" thickBot="1">
      <c r="A972" s="299"/>
      <c r="B972" s="526" t="s">
        <v>738</v>
      </c>
      <c r="C972" s="527"/>
      <c r="D972" s="527"/>
      <c r="E972" s="527"/>
      <c r="F972" s="528"/>
    </row>
    <row r="973" spans="1:14" ht="15.75" thickBot="1">
      <c r="A973" s="299"/>
      <c r="B973" s="303" t="s">
        <v>19</v>
      </c>
      <c r="C973" s="303" t="s">
        <v>25</v>
      </c>
      <c r="D973" s="303" t="s">
        <v>20</v>
      </c>
      <c r="E973" s="303" t="s">
        <v>18</v>
      </c>
      <c r="F973" s="302" t="s">
        <v>21</v>
      </c>
    </row>
    <row r="974" spans="1:14">
      <c r="A974" s="299"/>
      <c r="B974" s="260" t="s">
        <v>27</v>
      </c>
      <c r="C974" s="261">
        <v>42663</v>
      </c>
      <c r="D974" s="262">
        <v>480110</v>
      </c>
      <c r="E974" s="263">
        <v>0.5</v>
      </c>
      <c r="F974" s="390">
        <f>D974*E974</f>
        <v>240055</v>
      </c>
    </row>
    <row r="975" spans="1:14">
      <c r="A975" s="299"/>
      <c r="B975" s="260" t="s">
        <v>504</v>
      </c>
      <c r="C975" s="261" t="s">
        <v>708</v>
      </c>
      <c r="D975" s="262">
        <v>0</v>
      </c>
      <c r="E975" s="263">
        <v>0.5</v>
      </c>
      <c r="F975" s="390">
        <f t="shared" ref="F975" si="87">D975*E975</f>
        <v>0</v>
      </c>
      <c r="L975" s="284">
        <v>42655</v>
      </c>
      <c r="M975" s="299" t="s">
        <v>739</v>
      </c>
      <c r="N975" s="274">
        <v>110000</v>
      </c>
    </row>
    <row r="976" spans="1:14">
      <c r="B976" s="260" t="s">
        <v>29</v>
      </c>
      <c r="C976" s="269" t="s">
        <v>296</v>
      </c>
      <c r="D976" s="262">
        <v>142000</v>
      </c>
      <c r="E976" s="263">
        <v>1</v>
      </c>
      <c r="F976" s="313">
        <f>D976*E976</f>
        <v>142000</v>
      </c>
    </row>
    <row r="977" spans="1:6">
      <c r="A977" s="299"/>
      <c r="B977" s="260" t="s">
        <v>489</v>
      </c>
      <c r="C977" s="261" t="s">
        <v>273</v>
      </c>
      <c r="D977" s="262">
        <v>0</v>
      </c>
      <c r="E977" s="263">
        <v>0.5</v>
      </c>
      <c r="F977" s="390">
        <f>D978*E978</f>
        <v>0</v>
      </c>
    </row>
    <row r="978" spans="1:6">
      <c r="A978" s="299"/>
      <c r="B978" s="260" t="s">
        <v>730</v>
      </c>
      <c r="C978" s="261"/>
      <c r="D978" s="262">
        <v>0</v>
      </c>
      <c r="E978" s="263">
        <v>0.5</v>
      </c>
      <c r="F978" s="390">
        <f t="shared" ref="F978:F979" si="88">D979*E979</f>
        <v>0</v>
      </c>
    </row>
    <row r="979" spans="1:6">
      <c r="A979" s="299"/>
      <c r="B979" s="260" t="s">
        <v>531</v>
      </c>
      <c r="C979" s="269" t="s">
        <v>273</v>
      </c>
      <c r="D979" s="262">
        <v>0</v>
      </c>
      <c r="E979" s="263">
        <v>0.5</v>
      </c>
      <c r="F979" s="392">
        <f t="shared" si="88"/>
        <v>0</v>
      </c>
    </row>
    <row r="980" spans="1:6" ht="15.75" thickBot="1">
      <c r="A980" s="299"/>
      <c r="B980" s="385" t="s">
        <v>710</v>
      </c>
      <c r="C980" s="386"/>
      <c r="D980" s="387">
        <v>0</v>
      </c>
      <c r="E980" s="388">
        <v>0.5</v>
      </c>
      <c r="F980" s="394">
        <f>D980*E980</f>
        <v>0</v>
      </c>
    </row>
    <row r="981" spans="1:6" ht="15.75" thickBot="1">
      <c r="A981" s="299"/>
      <c r="B981" s="299"/>
      <c r="C981" s="299"/>
      <c r="D981" s="301" t="s">
        <v>34</v>
      </c>
      <c r="E981" s="300"/>
      <c r="F981" s="393">
        <f>SUM(F974:F979)</f>
        <v>382055</v>
      </c>
    </row>
    <row r="982" spans="1:6">
      <c r="A982" s="299"/>
      <c r="B982" s="299"/>
      <c r="C982" s="299"/>
      <c r="D982" s="297"/>
      <c r="E982" s="297"/>
      <c r="F982" s="299"/>
    </row>
    <row r="983" spans="1:6">
      <c r="A983" s="299"/>
      <c r="B983" s="237" t="s">
        <v>667</v>
      </c>
      <c r="C983" s="237"/>
      <c r="D983" s="324">
        <f>D968+F981</f>
        <v>382055</v>
      </c>
      <c r="E983" s="299"/>
    </row>
  </sheetData>
  <mergeCells count="98">
    <mergeCell ref="B934:F934"/>
    <mergeCell ref="B935:F935"/>
    <mergeCell ref="B879:F879"/>
    <mergeCell ref="B892:F892"/>
    <mergeCell ref="B893:F893"/>
    <mergeCell ref="B906:F906"/>
    <mergeCell ref="B907:F907"/>
    <mergeCell ref="B864:F864"/>
    <mergeCell ref="B865:F865"/>
    <mergeCell ref="B878:F878"/>
    <mergeCell ref="B920:F920"/>
    <mergeCell ref="B921:F921"/>
    <mergeCell ref="B353:F353"/>
    <mergeCell ref="B394:F394"/>
    <mergeCell ref="B365:F365"/>
    <mergeCell ref="B366:F366"/>
    <mergeCell ref="B476:F476"/>
    <mergeCell ref="B379:F379"/>
    <mergeCell ref="B446:F446"/>
    <mergeCell ref="B447:F447"/>
    <mergeCell ref="B380:F380"/>
    <mergeCell ref="B430:F430"/>
    <mergeCell ref="B431:F431"/>
    <mergeCell ref="B412:F412"/>
    <mergeCell ref="B413:F413"/>
    <mergeCell ref="B395:F395"/>
    <mergeCell ref="B297:F297"/>
    <mergeCell ref="B298:F298"/>
    <mergeCell ref="B313:F313"/>
    <mergeCell ref="B352:F352"/>
    <mergeCell ref="B339:F339"/>
    <mergeCell ref="B340:F340"/>
    <mergeCell ref="B326:F326"/>
    <mergeCell ref="B327:F327"/>
    <mergeCell ref="B312:F312"/>
    <mergeCell ref="B220:F220"/>
    <mergeCell ref="B183:F183"/>
    <mergeCell ref="B184:F184"/>
    <mergeCell ref="B202:F202"/>
    <mergeCell ref="B203:F203"/>
    <mergeCell ref="B219:F219"/>
    <mergeCell ref="B235:F235"/>
    <mergeCell ref="B236:F236"/>
    <mergeCell ref="B280:F280"/>
    <mergeCell ref="B281:F281"/>
    <mergeCell ref="B264:F264"/>
    <mergeCell ref="B265:F265"/>
    <mergeCell ref="B250:F250"/>
    <mergeCell ref="B251:F251"/>
    <mergeCell ref="B163:F163"/>
    <mergeCell ref="B122:F122"/>
    <mergeCell ref="B123:F123"/>
    <mergeCell ref="B141:F141"/>
    <mergeCell ref="B142:F142"/>
    <mergeCell ref="B162:F162"/>
    <mergeCell ref="B613:F613"/>
    <mergeCell ref="B595:F595"/>
    <mergeCell ref="B594:F594"/>
    <mergeCell ref="B477:F477"/>
    <mergeCell ref="B576:F576"/>
    <mergeCell ref="B577:F577"/>
    <mergeCell ref="B550:F550"/>
    <mergeCell ref="B551:F551"/>
    <mergeCell ref="B504:F504"/>
    <mergeCell ref="B505:F505"/>
    <mergeCell ref="B523:F523"/>
    <mergeCell ref="B524:F524"/>
    <mergeCell ref="B612:F612"/>
    <mergeCell ref="B738:F738"/>
    <mergeCell ref="B739:F739"/>
    <mergeCell ref="B719:F719"/>
    <mergeCell ref="B720:F720"/>
    <mergeCell ref="B630:F630"/>
    <mergeCell ref="B631:F631"/>
    <mergeCell ref="B646:F646"/>
    <mergeCell ref="B647:F647"/>
    <mergeCell ref="B682:F682"/>
    <mergeCell ref="B700:F700"/>
    <mergeCell ref="B701:F701"/>
    <mergeCell ref="B664:F664"/>
    <mergeCell ref="B665:F665"/>
    <mergeCell ref="B683:F683"/>
    <mergeCell ref="B954:F954"/>
    <mergeCell ref="B955:F955"/>
    <mergeCell ref="B971:F971"/>
    <mergeCell ref="B972:F972"/>
    <mergeCell ref="B757:F757"/>
    <mergeCell ref="B758:F758"/>
    <mergeCell ref="B773:F773"/>
    <mergeCell ref="B774:F774"/>
    <mergeCell ref="B836:F836"/>
    <mergeCell ref="B837:F837"/>
    <mergeCell ref="B818:F818"/>
    <mergeCell ref="B800:F800"/>
    <mergeCell ref="B801:F801"/>
    <mergeCell ref="B817:F817"/>
    <mergeCell ref="B850:F850"/>
    <mergeCell ref="B851:F85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drawing r:id="rId2"/>
</worksheet>
</file>

<file path=xl/worksheets/sheet165.xml><?xml version="1.0" encoding="utf-8"?>
<worksheet xmlns="http://schemas.openxmlformats.org/spreadsheetml/2006/main" xmlns:r="http://schemas.openxmlformats.org/officeDocument/2006/relationships">
  <dimension ref="B1:H85"/>
  <sheetViews>
    <sheetView topLeftCell="A55" workbookViewId="0">
      <selection activeCell="E80" sqref="E80"/>
    </sheetView>
  </sheetViews>
  <sheetFormatPr baseColWidth="10" defaultRowHeight="15"/>
  <cols>
    <col min="7" max="7" width="14.140625" bestFit="1" customWidth="1"/>
  </cols>
  <sheetData>
    <row r="1" spans="2:8">
      <c r="B1" s="299"/>
      <c r="C1" s="299"/>
      <c r="D1" s="299"/>
      <c r="E1" s="299"/>
      <c r="F1" s="299"/>
      <c r="G1" s="299"/>
      <c r="H1" s="299"/>
    </row>
    <row r="2" spans="2:8" ht="15.75" thickBot="1">
      <c r="B2" s="299"/>
      <c r="C2" s="299"/>
      <c r="D2" s="299"/>
      <c r="E2" s="299"/>
      <c r="F2" s="299"/>
      <c r="G2" s="299"/>
      <c r="H2" s="299"/>
    </row>
    <row r="3" spans="2:8" ht="15.75">
      <c r="B3" s="299"/>
      <c r="C3" s="523" t="s">
        <v>322</v>
      </c>
      <c r="D3" s="524"/>
      <c r="E3" s="524"/>
      <c r="F3" s="524"/>
      <c r="G3" s="525"/>
      <c r="H3" s="299"/>
    </row>
    <row r="4" spans="2:8" ht="16.5" thickBot="1">
      <c r="B4" s="299"/>
      <c r="C4" s="526" t="s">
        <v>445</v>
      </c>
      <c r="D4" s="527"/>
      <c r="E4" s="527"/>
      <c r="F4" s="527"/>
      <c r="G4" s="528"/>
      <c r="H4" s="299"/>
    </row>
    <row r="5" spans="2:8" ht="15.75" thickBot="1">
      <c r="B5" s="299"/>
      <c r="C5" s="303" t="s">
        <v>19</v>
      </c>
      <c r="D5" s="303" t="s">
        <v>25</v>
      </c>
      <c r="E5" s="303" t="s">
        <v>20</v>
      </c>
      <c r="F5" s="303" t="s">
        <v>18</v>
      </c>
      <c r="G5" s="302" t="s">
        <v>21</v>
      </c>
      <c r="H5" s="299"/>
    </row>
    <row r="6" spans="2:8">
      <c r="B6" s="299"/>
      <c r="C6" s="305" t="s">
        <v>27</v>
      </c>
      <c r="D6" s="307">
        <v>41840</v>
      </c>
      <c r="E6" s="308">
        <v>794000</v>
      </c>
      <c r="F6" s="309">
        <v>0.5</v>
      </c>
      <c r="G6" s="102">
        <v>397000</v>
      </c>
      <c r="H6" s="299"/>
    </row>
    <row r="7" spans="2:8">
      <c r="B7" s="299"/>
      <c r="C7" s="305" t="s">
        <v>520</v>
      </c>
      <c r="D7" s="307">
        <v>41851</v>
      </c>
      <c r="E7" s="308">
        <v>1100000</v>
      </c>
      <c r="F7" s="309">
        <v>0.5</v>
      </c>
      <c r="G7" s="102">
        <v>550000</v>
      </c>
      <c r="H7" s="299"/>
    </row>
    <row r="8" spans="2:8">
      <c r="B8" s="299"/>
      <c r="C8" s="305" t="s">
        <v>426</v>
      </c>
      <c r="D8" s="307" t="s">
        <v>446</v>
      </c>
      <c r="E8" s="308">
        <v>21400</v>
      </c>
      <c r="F8" s="309">
        <v>0.5</v>
      </c>
      <c r="G8" s="102">
        <v>10700</v>
      </c>
      <c r="H8" s="299"/>
    </row>
    <row r="9" spans="2:8">
      <c r="B9" s="299"/>
      <c r="C9" s="305" t="s">
        <v>28</v>
      </c>
      <c r="D9" s="310" t="s">
        <v>238</v>
      </c>
      <c r="E9" s="308">
        <v>26950</v>
      </c>
      <c r="F9" s="309">
        <v>1</v>
      </c>
      <c r="G9" s="102">
        <v>26950</v>
      </c>
      <c r="H9" s="299"/>
    </row>
    <row r="10" spans="2:8">
      <c r="B10" s="299"/>
      <c r="C10" s="305" t="s">
        <v>29</v>
      </c>
      <c r="D10" s="310" t="s">
        <v>359</v>
      </c>
      <c r="E10" s="308">
        <v>123000</v>
      </c>
      <c r="F10" s="309">
        <v>1</v>
      </c>
      <c r="G10" s="102">
        <v>123000</v>
      </c>
      <c r="H10" s="299"/>
    </row>
    <row r="11" spans="2:8" ht="15.75" thickBot="1">
      <c r="B11" s="299"/>
      <c r="C11" s="306" t="s">
        <v>521</v>
      </c>
      <c r="D11" s="315">
        <v>41851</v>
      </c>
      <c r="E11" s="311">
        <v>8505400</v>
      </c>
      <c r="F11" s="312">
        <v>0.5</v>
      </c>
      <c r="G11" s="107">
        <v>4252700</v>
      </c>
      <c r="H11" s="299"/>
    </row>
    <row r="12" spans="2:8" ht="15.75" thickBot="1">
      <c r="B12" s="299"/>
      <c r="C12" s="316"/>
      <c r="D12" s="316"/>
      <c r="E12" s="318" t="s">
        <v>34</v>
      </c>
      <c r="F12" s="319"/>
      <c r="G12" s="320">
        <f>SUM(G6:G11)</f>
        <v>5360350</v>
      </c>
      <c r="H12" s="299"/>
    </row>
    <row r="13" spans="2:8" ht="15.75" thickBot="1">
      <c r="B13" s="299"/>
      <c r="C13" s="316"/>
      <c r="D13" s="316"/>
      <c r="E13" s="316"/>
      <c r="F13" s="316"/>
      <c r="G13" s="316"/>
      <c r="H13" s="299"/>
    </row>
    <row r="14" spans="2:8" ht="15.75">
      <c r="B14" s="299"/>
      <c r="C14" s="530" t="s">
        <v>322</v>
      </c>
      <c r="D14" s="531"/>
      <c r="E14" s="531"/>
      <c r="F14" s="531"/>
      <c r="G14" s="532"/>
      <c r="H14" s="299"/>
    </row>
    <row r="15" spans="2:8" ht="16.5" thickBot="1">
      <c r="B15" s="299"/>
      <c r="C15" s="533" t="s">
        <v>471</v>
      </c>
      <c r="D15" s="534"/>
      <c r="E15" s="534"/>
      <c r="F15" s="534"/>
      <c r="G15" s="535"/>
      <c r="H15" s="299"/>
    </row>
    <row r="16" spans="2:8" ht="15.75" thickBot="1">
      <c r="B16" s="299"/>
      <c r="C16" s="321" t="s">
        <v>19</v>
      </c>
      <c r="D16" s="321" t="s">
        <v>25</v>
      </c>
      <c r="E16" s="321" t="s">
        <v>20</v>
      </c>
      <c r="F16" s="321" t="s">
        <v>18</v>
      </c>
      <c r="G16" s="322" t="s">
        <v>21</v>
      </c>
      <c r="H16" s="299"/>
    </row>
    <row r="17" spans="2:8">
      <c r="B17" s="299"/>
      <c r="C17" s="305" t="s">
        <v>27</v>
      </c>
      <c r="D17" s="307">
        <v>41871</v>
      </c>
      <c r="E17" s="308">
        <v>11000</v>
      </c>
      <c r="F17" s="309">
        <v>0.5</v>
      </c>
      <c r="G17" s="102">
        <f>E17*F17</f>
        <v>5500</v>
      </c>
      <c r="H17" s="299"/>
    </row>
    <row r="18" spans="2:8">
      <c r="B18" s="299"/>
      <c r="C18" s="305" t="s">
        <v>520</v>
      </c>
      <c r="D18" s="307">
        <v>41882</v>
      </c>
      <c r="E18" s="308">
        <v>1100000</v>
      </c>
      <c r="F18" s="309">
        <v>0.5</v>
      </c>
      <c r="G18" s="102">
        <f t="shared" ref="G18" si="0">E18*F18</f>
        <v>550000</v>
      </c>
      <c r="H18" s="299"/>
    </row>
    <row r="19" spans="2:8">
      <c r="B19" s="299"/>
      <c r="C19" s="305" t="s">
        <v>28</v>
      </c>
      <c r="D19" s="310" t="s">
        <v>253</v>
      </c>
      <c r="E19" s="308">
        <v>27000</v>
      </c>
      <c r="F19" s="309">
        <v>1</v>
      </c>
      <c r="G19" s="102">
        <f>E19*F19</f>
        <v>27000</v>
      </c>
      <c r="H19" s="299"/>
    </row>
    <row r="20" spans="2:8">
      <c r="B20" s="299"/>
      <c r="C20" s="305" t="s">
        <v>29</v>
      </c>
      <c r="D20" s="310" t="s">
        <v>380</v>
      </c>
      <c r="E20" s="308">
        <v>123000</v>
      </c>
      <c r="F20" s="309">
        <v>1</v>
      </c>
      <c r="G20" s="102">
        <f>E20*F20</f>
        <v>123000</v>
      </c>
      <c r="H20" s="299"/>
    </row>
    <row r="21" spans="2:8">
      <c r="B21" s="299"/>
      <c r="C21" s="298" t="s">
        <v>481</v>
      </c>
      <c r="D21" s="95" t="s">
        <v>241</v>
      </c>
      <c r="E21" s="96">
        <v>-1790000</v>
      </c>
      <c r="F21" s="97">
        <v>0.5</v>
      </c>
      <c r="G21" s="317">
        <f>E21*F21</f>
        <v>-895000</v>
      </c>
      <c r="H21" s="299"/>
    </row>
    <row r="22" spans="2:8">
      <c r="B22" s="299"/>
      <c r="C22" s="305" t="s">
        <v>489</v>
      </c>
      <c r="D22" s="307" t="s">
        <v>490</v>
      </c>
      <c r="E22" s="308">
        <v>770300</v>
      </c>
      <c r="F22" s="309">
        <v>0.5</v>
      </c>
      <c r="G22" s="102">
        <f>E22*F22</f>
        <v>385150</v>
      </c>
      <c r="H22" s="299"/>
    </row>
    <row r="23" spans="2:8" ht="15.75" thickBot="1">
      <c r="B23" s="299"/>
      <c r="C23" s="306" t="s">
        <v>482</v>
      </c>
      <c r="D23" s="315"/>
      <c r="E23" s="311">
        <v>-2125224</v>
      </c>
      <c r="F23" s="312">
        <v>1</v>
      </c>
      <c r="G23" s="107">
        <f>E23*F23</f>
        <v>-2125224</v>
      </c>
      <c r="H23" s="299"/>
    </row>
    <row r="24" spans="2:8" ht="15.75" thickBot="1">
      <c r="B24" s="299"/>
      <c r="C24" s="316"/>
      <c r="D24" s="316"/>
      <c r="E24" s="318" t="s">
        <v>34</v>
      </c>
      <c r="F24" s="319"/>
      <c r="G24" s="320">
        <f>SUM(G17:G23)</f>
        <v>-1929574</v>
      </c>
      <c r="H24" s="299"/>
    </row>
    <row r="25" spans="2:8">
      <c r="B25" s="299"/>
      <c r="C25" s="316"/>
      <c r="D25" s="316"/>
      <c r="E25" s="316"/>
      <c r="F25" s="316"/>
      <c r="G25" s="316"/>
      <c r="H25" s="299"/>
    </row>
    <row r="26" spans="2:8">
      <c r="B26" s="299"/>
      <c r="C26" s="323" t="s">
        <v>525</v>
      </c>
      <c r="D26" s="237"/>
      <c r="E26" s="237"/>
      <c r="F26" s="237"/>
      <c r="G26" s="324">
        <f>G12+G24</f>
        <v>3430776</v>
      </c>
      <c r="H26" s="299"/>
    </row>
    <row r="27" spans="2:8" ht="15.75" thickBot="1">
      <c r="B27" s="299"/>
      <c r="C27" s="316"/>
      <c r="D27" s="316"/>
      <c r="E27" s="316"/>
      <c r="F27" s="316"/>
      <c r="G27" s="316"/>
      <c r="H27" s="299"/>
    </row>
    <row r="28" spans="2:8" ht="15.75">
      <c r="B28" s="299"/>
      <c r="C28" s="530" t="s">
        <v>322</v>
      </c>
      <c r="D28" s="531"/>
      <c r="E28" s="531"/>
      <c r="F28" s="531"/>
      <c r="G28" s="532"/>
      <c r="H28" s="299"/>
    </row>
    <row r="29" spans="2:8" ht="16.5" thickBot="1">
      <c r="B29" s="299"/>
      <c r="C29" s="533" t="s">
        <v>494</v>
      </c>
      <c r="D29" s="534"/>
      <c r="E29" s="534"/>
      <c r="F29" s="534"/>
      <c r="G29" s="535"/>
      <c r="H29" s="299"/>
    </row>
    <row r="30" spans="2:8" ht="15.75" thickBot="1">
      <c r="B30" s="299"/>
      <c r="C30" s="321" t="s">
        <v>19</v>
      </c>
      <c r="D30" s="321" t="s">
        <v>25</v>
      </c>
      <c r="E30" s="321" t="s">
        <v>20</v>
      </c>
      <c r="F30" s="321" t="s">
        <v>18</v>
      </c>
      <c r="G30" s="322" t="s">
        <v>21</v>
      </c>
      <c r="H30" s="299"/>
    </row>
    <row r="31" spans="2:8">
      <c r="B31" s="299"/>
      <c r="C31" s="305" t="s">
        <v>27</v>
      </c>
      <c r="D31" s="307">
        <v>41902</v>
      </c>
      <c r="E31" s="308">
        <v>12000</v>
      </c>
      <c r="F31" s="309">
        <v>0.5</v>
      </c>
      <c r="G31" s="102">
        <f>E31*F31</f>
        <v>6000</v>
      </c>
      <c r="H31" s="299"/>
    </row>
    <row r="32" spans="2:8">
      <c r="B32" s="299"/>
      <c r="C32" s="305" t="s">
        <v>520</v>
      </c>
      <c r="D32" s="307">
        <v>41912</v>
      </c>
      <c r="E32" s="308">
        <v>1300000</v>
      </c>
      <c r="F32" s="309">
        <v>0.5</v>
      </c>
      <c r="G32" s="102">
        <f t="shared" ref="G32:G37" si="1">E32*F32</f>
        <v>650000</v>
      </c>
      <c r="H32" s="299"/>
    </row>
    <row r="33" spans="2:8">
      <c r="B33" s="299"/>
      <c r="C33" s="305" t="s">
        <v>28</v>
      </c>
      <c r="D33" s="310" t="s">
        <v>279</v>
      </c>
      <c r="E33" s="308">
        <v>27350</v>
      </c>
      <c r="F33" s="309">
        <v>1</v>
      </c>
      <c r="G33" s="102">
        <f t="shared" si="1"/>
        <v>27350</v>
      </c>
      <c r="H33" s="299"/>
    </row>
    <row r="34" spans="2:8">
      <c r="B34" s="299"/>
      <c r="C34" s="305" t="s">
        <v>29</v>
      </c>
      <c r="D34" s="310" t="s">
        <v>283</v>
      </c>
      <c r="E34" s="308">
        <v>123000</v>
      </c>
      <c r="F34" s="309">
        <v>1</v>
      </c>
      <c r="G34" s="102">
        <f>E34*F34</f>
        <v>123000</v>
      </c>
      <c r="H34" s="299"/>
    </row>
    <row r="35" spans="2:8">
      <c r="B35" s="299"/>
      <c r="C35" s="290" t="s">
        <v>495</v>
      </c>
      <c r="D35" s="291"/>
      <c r="E35" s="292">
        <v>5000</v>
      </c>
      <c r="F35" s="97">
        <v>0.5</v>
      </c>
      <c r="G35" s="317">
        <f t="shared" si="1"/>
        <v>2500</v>
      </c>
      <c r="H35" s="299"/>
    </row>
    <row r="36" spans="2:8">
      <c r="B36" s="299"/>
      <c r="C36" s="109" t="s">
        <v>496</v>
      </c>
      <c r="D36" s="110"/>
      <c r="E36" s="111">
        <v>41650</v>
      </c>
      <c r="F36" s="309">
        <v>0.5</v>
      </c>
      <c r="G36" s="102">
        <f t="shared" si="1"/>
        <v>20825</v>
      </c>
      <c r="H36" s="299"/>
    </row>
    <row r="37" spans="2:8" ht="15.75" thickBot="1">
      <c r="B37" s="299"/>
      <c r="C37" s="306" t="s">
        <v>498</v>
      </c>
      <c r="D37" s="104" t="s">
        <v>257</v>
      </c>
      <c r="E37" s="311">
        <v>-1314650</v>
      </c>
      <c r="F37" s="312">
        <v>0.5</v>
      </c>
      <c r="G37" s="107">
        <f t="shared" si="1"/>
        <v>-657325</v>
      </c>
      <c r="H37" s="299"/>
    </row>
    <row r="38" spans="2:8" ht="15.75" thickBot="1">
      <c r="B38" s="299"/>
      <c r="C38" s="316"/>
      <c r="D38" s="316"/>
      <c r="E38" s="318" t="s">
        <v>34</v>
      </c>
      <c r="F38" s="319"/>
      <c r="G38" s="320">
        <f>SUM(G31:G37)</f>
        <v>172350</v>
      </c>
      <c r="H38" s="299"/>
    </row>
    <row r="39" spans="2:8">
      <c r="B39" s="299"/>
      <c r="C39" s="316"/>
      <c r="D39" s="316"/>
      <c r="E39" s="316" t="s">
        <v>526</v>
      </c>
      <c r="F39" s="316"/>
      <c r="G39" s="325" t="s">
        <v>499</v>
      </c>
      <c r="H39" s="299"/>
    </row>
    <row r="40" spans="2:8">
      <c r="B40" s="299"/>
      <c r="C40" s="316"/>
      <c r="D40" s="316"/>
      <c r="E40" s="316"/>
      <c r="F40" s="316"/>
      <c r="G40" s="316"/>
      <c r="H40" s="299"/>
    </row>
    <row r="41" spans="2:8">
      <c r="B41" s="299"/>
      <c r="C41" s="316" t="s">
        <v>489</v>
      </c>
      <c r="D41" s="316" t="s">
        <v>257</v>
      </c>
      <c r="E41" s="316"/>
      <c r="F41" s="316"/>
      <c r="G41" s="326">
        <v>3185317</v>
      </c>
      <c r="H41" s="299"/>
    </row>
    <row r="42" spans="2:8">
      <c r="B42" s="299"/>
      <c r="C42" s="316"/>
      <c r="D42" s="316"/>
      <c r="E42" s="316"/>
      <c r="F42" s="316"/>
      <c r="G42" s="316"/>
      <c r="H42" s="299"/>
    </row>
    <row r="43" spans="2:8">
      <c r="B43" s="299"/>
      <c r="C43" s="237" t="s">
        <v>527</v>
      </c>
      <c r="D43" s="327">
        <v>41912</v>
      </c>
      <c r="E43" s="237"/>
      <c r="F43" s="237"/>
      <c r="G43" s="324">
        <f>G26+(G41/2)</f>
        <v>5023434.5</v>
      </c>
      <c r="H43" s="299"/>
    </row>
    <row r="44" spans="2:8">
      <c r="B44" s="299"/>
      <c r="C44" s="328" t="s">
        <v>528</v>
      </c>
      <c r="D44" s="329">
        <v>41929</v>
      </c>
      <c r="E44" s="328"/>
      <c r="F44" s="328"/>
      <c r="G44" s="330">
        <v>2000000</v>
      </c>
      <c r="H44" s="299"/>
    </row>
    <row r="45" spans="2:8">
      <c r="B45" s="299"/>
      <c r="C45" s="280" t="s">
        <v>537</v>
      </c>
      <c r="D45" s="280"/>
      <c r="E45" s="280"/>
      <c r="F45" s="280"/>
      <c r="G45" s="332">
        <v>3166816</v>
      </c>
      <c r="H45" s="299"/>
    </row>
    <row r="46" spans="2:8" s="299" customFormat="1" ht="15.75" thickBot="1">
      <c r="C46" s="280"/>
      <c r="D46" s="280"/>
      <c r="E46" s="280"/>
      <c r="F46" s="280"/>
      <c r="G46" s="332"/>
    </row>
    <row r="47" spans="2:8" s="299" customFormat="1" ht="15.75">
      <c r="C47" s="523" t="s">
        <v>322</v>
      </c>
      <c r="D47" s="524"/>
      <c r="E47" s="524"/>
      <c r="F47" s="524"/>
      <c r="G47" s="525"/>
    </row>
    <row r="48" spans="2:8" s="299" customFormat="1" ht="16.5" thickBot="1">
      <c r="C48" s="526" t="s">
        <v>503</v>
      </c>
      <c r="D48" s="527"/>
      <c r="E48" s="527"/>
      <c r="F48" s="527"/>
      <c r="G48" s="528"/>
    </row>
    <row r="49" spans="2:8" s="299" customFormat="1" ht="15.75" thickBot="1">
      <c r="C49" s="303" t="s">
        <v>19</v>
      </c>
      <c r="D49" s="303" t="s">
        <v>25</v>
      </c>
      <c r="E49" s="303" t="s">
        <v>20</v>
      </c>
      <c r="F49" s="303" t="s">
        <v>18</v>
      </c>
      <c r="G49" s="302" t="s">
        <v>21</v>
      </c>
    </row>
    <row r="50" spans="2:8" s="299" customFormat="1">
      <c r="C50" s="260" t="s">
        <v>27</v>
      </c>
      <c r="D50" s="261">
        <v>41902</v>
      </c>
      <c r="E50" s="262">
        <v>0</v>
      </c>
      <c r="F50" s="263">
        <v>0.5</v>
      </c>
      <c r="G50" s="313">
        <f>E50*F50</f>
        <v>0</v>
      </c>
    </row>
    <row r="51" spans="2:8" s="299" customFormat="1">
      <c r="C51" s="260" t="s">
        <v>22</v>
      </c>
      <c r="D51" s="261">
        <v>41943</v>
      </c>
      <c r="E51" s="262">
        <v>710000</v>
      </c>
      <c r="F51" s="263">
        <v>0.5</v>
      </c>
      <c r="G51" s="313">
        <f t="shared" ref="G51:G53" si="2">E51*F51</f>
        <v>355000</v>
      </c>
    </row>
    <row r="52" spans="2:8" s="299" customFormat="1">
      <c r="C52" s="260" t="s">
        <v>504</v>
      </c>
      <c r="D52" s="261" t="s">
        <v>505</v>
      </c>
      <c r="E52" s="262">
        <v>18600</v>
      </c>
      <c r="F52" s="263">
        <v>0.5</v>
      </c>
      <c r="G52" s="313">
        <f t="shared" si="2"/>
        <v>9300</v>
      </c>
    </row>
    <row r="53" spans="2:8" s="299" customFormat="1">
      <c r="C53" s="260" t="s">
        <v>28</v>
      </c>
      <c r="D53" s="269" t="s">
        <v>295</v>
      </c>
      <c r="E53" s="262">
        <v>27350</v>
      </c>
      <c r="F53" s="263">
        <v>1</v>
      </c>
      <c r="G53" s="313">
        <f t="shared" si="2"/>
        <v>27350</v>
      </c>
    </row>
    <row r="54" spans="2:8" s="299" customFormat="1">
      <c r="C54" s="260" t="s">
        <v>29</v>
      </c>
      <c r="D54" s="269" t="s">
        <v>296</v>
      </c>
      <c r="E54" s="262">
        <v>123000</v>
      </c>
      <c r="F54" s="263">
        <v>1</v>
      </c>
      <c r="G54" s="313">
        <f>E54*F54</f>
        <v>123000</v>
      </c>
    </row>
    <row r="55" spans="2:8" s="299" customFormat="1">
      <c r="C55" s="89" t="s">
        <v>522</v>
      </c>
      <c r="D55" s="90"/>
      <c r="E55" s="91">
        <v>41650</v>
      </c>
      <c r="F55" s="263">
        <v>0.5</v>
      </c>
      <c r="G55" s="313">
        <f t="shared" ref="G55:G58" si="3">E55*F55</f>
        <v>20825</v>
      </c>
    </row>
    <row r="56" spans="2:8" s="299" customFormat="1">
      <c r="C56" s="260" t="s">
        <v>489</v>
      </c>
      <c r="D56" s="261" t="s">
        <v>257</v>
      </c>
      <c r="E56" s="262">
        <v>3185317</v>
      </c>
      <c r="F56" s="263">
        <v>0.5</v>
      </c>
      <c r="G56" s="313">
        <f>E56*F56</f>
        <v>1592658.5</v>
      </c>
    </row>
    <row r="57" spans="2:8" s="299" customFormat="1">
      <c r="C57" s="260" t="s">
        <v>489</v>
      </c>
      <c r="D57" s="261" t="s">
        <v>273</v>
      </c>
      <c r="E57" s="262">
        <v>3272564</v>
      </c>
      <c r="F57" s="263">
        <v>0.5</v>
      </c>
      <c r="G57" s="313">
        <f>E57*F57</f>
        <v>1636282</v>
      </c>
    </row>
    <row r="58" spans="2:8" s="299" customFormat="1" ht="15.75" thickBot="1">
      <c r="C58" s="270" t="s">
        <v>531</v>
      </c>
      <c r="D58" s="271" t="s">
        <v>273</v>
      </c>
      <c r="E58" s="272">
        <v>-1195200</v>
      </c>
      <c r="F58" s="273">
        <v>0.5</v>
      </c>
      <c r="G58" s="314">
        <f t="shared" si="3"/>
        <v>-597600</v>
      </c>
    </row>
    <row r="59" spans="2:8" s="299" customFormat="1" ht="15.75" thickBot="1">
      <c r="E59" s="301" t="s">
        <v>34</v>
      </c>
      <c r="F59" s="300"/>
      <c r="G59" s="304">
        <f>SUM(G50:G58)</f>
        <v>3166815.5</v>
      </c>
    </row>
    <row r="60" spans="2:8">
      <c r="B60" s="299"/>
      <c r="C60" s="299"/>
      <c r="D60" s="299"/>
      <c r="E60" s="299"/>
      <c r="F60" s="299"/>
      <c r="G60" s="299"/>
      <c r="H60" s="299"/>
    </row>
    <row r="61" spans="2:8">
      <c r="B61" s="299"/>
      <c r="C61" s="237" t="s">
        <v>527</v>
      </c>
      <c r="D61" s="327">
        <v>41943</v>
      </c>
      <c r="E61" s="237"/>
      <c r="F61" s="237"/>
      <c r="G61" s="324">
        <f>G43-G44+G45</f>
        <v>6190250.5</v>
      </c>
      <c r="H61" s="299"/>
    </row>
    <row r="63" spans="2:8">
      <c r="C63" s="328" t="s">
        <v>528</v>
      </c>
      <c r="D63" s="329">
        <v>41948</v>
      </c>
      <c r="E63" s="328"/>
      <c r="F63" s="328"/>
      <c r="G63" s="330">
        <v>1000000</v>
      </c>
      <c r="H63" s="299" t="s">
        <v>491</v>
      </c>
    </row>
    <row r="64" spans="2:8">
      <c r="C64" s="328" t="s">
        <v>528</v>
      </c>
      <c r="D64" s="329">
        <v>41949</v>
      </c>
      <c r="E64" s="328"/>
      <c r="F64" s="328"/>
      <c r="G64" s="330">
        <v>400000</v>
      </c>
      <c r="H64" s="299" t="s">
        <v>540</v>
      </c>
    </row>
    <row r="66" spans="3:7">
      <c r="C66" s="237" t="s">
        <v>527</v>
      </c>
      <c r="D66" s="327">
        <v>41943</v>
      </c>
      <c r="G66" s="334">
        <f>G61-G63-G64</f>
        <v>4790250.5</v>
      </c>
    </row>
    <row r="69" spans="3:7" ht="15.75" thickBot="1">
      <c r="C69" s="299"/>
      <c r="D69" s="299"/>
      <c r="E69" s="299"/>
      <c r="F69" s="299"/>
      <c r="G69" s="299"/>
    </row>
    <row r="70" spans="3:7" ht="15.75">
      <c r="C70" s="523" t="s">
        <v>322</v>
      </c>
      <c r="D70" s="524"/>
      <c r="E70" s="524"/>
      <c r="F70" s="524"/>
      <c r="G70" s="525"/>
    </row>
    <row r="71" spans="3:7" ht="16.5" thickBot="1">
      <c r="C71" s="526" t="s">
        <v>541</v>
      </c>
      <c r="D71" s="527"/>
      <c r="E71" s="527"/>
      <c r="F71" s="527"/>
      <c r="G71" s="528"/>
    </row>
    <row r="72" spans="3:7" ht="15.75" thickBot="1">
      <c r="C72" s="303" t="s">
        <v>19</v>
      </c>
      <c r="D72" s="303" t="s">
        <v>25</v>
      </c>
      <c r="E72" s="303" t="s">
        <v>20</v>
      </c>
      <c r="F72" s="303" t="s">
        <v>18</v>
      </c>
      <c r="G72" s="302" t="s">
        <v>21</v>
      </c>
    </row>
    <row r="73" spans="3:7">
      <c r="C73" s="260" t="s">
        <v>27</v>
      </c>
      <c r="D73" s="261">
        <v>41963</v>
      </c>
      <c r="E73" s="262">
        <v>601000</v>
      </c>
      <c r="F73" s="263">
        <v>0.5</v>
      </c>
      <c r="G73" s="313">
        <f>E73*F73</f>
        <v>300500</v>
      </c>
    </row>
    <row r="74" spans="3:7">
      <c r="C74" s="260" t="s">
        <v>22</v>
      </c>
      <c r="D74" s="261">
        <v>41973</v>
      </c>
      <c r="E74" s="262">
        <v>340000</v>
      </c>
      <c r="F74" s="263">
        <v>0.5</v>
      </c>
      <c r="G74" s="313">
        <f t="shared" ref="G74:G76" si="4">E74*F74</f>
        <v>170000</v>
      </c>
    </row>
    <row r="75" spans="3:7">
      <c r="C75" s="260" t="s">
        <v>504</v>
      </c>
      <c r="D75" s="261" t="s">
        <v>543</v>
      </c>
      <c r="E75" s="262">
        <v>22900</v>
      </c>
      <c r="F75" s="263">
        <v>0.5</v>
      </c>
      <c r="G75" s="313">
        <f t="shared" si="4"/>
        <v>11450</v>
      </c>
    </row>
    <row r="76" spans="3:7">
      <c r="C76" s="260" t="s">
        <v>28</v>
      </c>
      <c r="D76" s="269" t="s">
        <v>310</v>
      </c>
      <c r="E76" s="262">
        <v>27350</v>
      </c>
      <c r="F76" s="263">
        <v>1</v>
      </c>
      <c r="G76" s="313">
        <f t="shared" si="4"/>
        <v>27350</v>
      </c>
    </row>
    <row r="77" spans="3:7">
      <c r="C77" s="260" t="s">
        <v>29</v>
      </c>
      <c r="D77" s="269" t="s">
        <v>309</v>
      </c>
      <c r="E77" s="262">
        <v>128000</v>
      </c>
      <c r="F77" s="263">
        <v>1</v>
      </c>
      <c r="G77" s="313">
        <f>E77*F77</f>
        <v>128000</v>
      </c>
    </row>
    <row r="78" spans="3:7">
      <c r="C78" s="89" t="s">
        <v>542</v>
      </c>
      <c r="D78" s="90"/>
      <c r="E78" s="91">
        <v>41650</v>
      </c>
      <c r="F78" s="263">
        <v>0.5</v>
      </c>
      <c r="G78" s="313">
        <f t="shared" ref="G78" si="5">E78*F78</f>
        <v>20825</v>
      </c>
    </row>
    <row r="79" spans="3:7">
      <c r="C79" s="260" t="s">
        <v>489</v>
      </c>
      <c r="D79" s="261" t="s">
        <v>293</v>
      </c>
      <c r="E79" s="262">
        <v>4255950</v>
      </c>
      <c r="F79" s="263">
        <v>0.5</v>
      </c>
      <c r="G79" s="313">
        <f>E79*F79</f>
        <v>2127975</v>
      </c>
    </row>
    <row r="80" spans="3:7" ht="15.75" thickBot="1">
      <c r="C80" s="306" t="s">
        <v>531</v>
      </c>
      <c r="D80" s="104" t="s">
        <v>293</v>
      </c>
      <c r="E80" s="311">
        <v>0</v>
      </c>
      <c r="F80" s="312">
        <v>0.5</v>
      </c>
      <c r="G80" s="107">
        <f t="shared" ref="G80" si="6">E80*F80</f>
        <v>0</v>
      </c>
    </row>
    <row r="81" spans="3:8" ht="15.75" thickBot="1">
      <c r="C81" s="299"/>
      <c r="D81" s="299"/>
      <c r="E81" s="301" t="s">
        <v>34</v>
      </c>
      <c r="F81" s="300"/>
      <c r="G81" s="304">
        <f>SUM(G73:G80)</f>
        <v>2786100</v>
      </c>
    </row>
    <row r="83" spans="3:8">
      <c r="C83" s="328" t="s">
        <v>528</v>
      </c>
      <c r="D83" s="329">
        <v>41976</v>
      </c>
      <c r="E83" s="328"/>
      <c r="F83" s="328"/>
      <c r="G83" s="330">
        <v>1500000</v>
      </c>
      <c r="H83" s="299" t="s">
        <v>548</v>
      </c>
    </row>
    <row r="85" spans="3:8">
      <c r="C85" s="237" t="s">
        <v>527</v>
      </c>
      <c r="D85" s="327">
        <v>41973</v>
      </c>
      <c r="G85" s="334">
        <f>G66+G81-G83</f>
        <v>6076350.5</v>
      </c>
    </row>
  </sheetData>
  <mergeCells count="10">
    <mergeCell ref="C70:G70"/>
    <mergeCell ref="C71:G71"/>
    <mergeCell ref="C47:G47"/>
    <mergeCell ref="C48:G48"/>
    <mergeCell ref="C29:G29"/>
    <mergeCell ref="C3:G3"/>
    <mergeCell ref="C4:G4"/>
    <mergeCell ref="C14:G14"/>
    <mergeCell ref="C15:G15"/>
    <mergeCell ref="C28:G28"/>
  </mergeCells>
  <pageMargins left="0.7" right="0.7" top="0.75" bottom="0.75" header="0.3" footer="0.3"/>
  <pageSetup orientation="portrait" verticalDpi="1200" r:id="rId1"/>
</worksheet>
</file>

<file path=xl/worksheets/sheet166.xml><?xml version="1.0" encoding="utf-8"?>
<worksheet xmlns="http://schemas.openxmlformats.org/spreadsheetml/2006/main" xmlns:r="http://schemas.openxmlformats.org/officeDocument/2006/relationships">
  <sheetPr codeName="Hoja10"/>
  <dimension ref="A1:N39"/>
  <sheetViews>
    <sheetView workbookViewId="0">
      <selection activeCell="A14" sqref="A14"/>
    </sheetView>
  </sheetViews>
  <sheetFormatPr baseColWidth="10" defaultRowHeight="11.25"/>
  <cols>
    <col min="1" max="1" width="38.7109375" style="42" bestFit="1" customWidth="1"/>
    <col min="2" max="2" width="10.5703125" style="42" bestFit="1" customWidth="1"/>
    <col min="3" max="3" width="11.7109375" style="42" customWidth="1"/>
    <col min="4" max="4" width="10.5703125" style="42" customWidth="1"/>
    <col min="5" max="5" width="10.28515625" style="42" bestFit="1" customWidth="1"/>
    <col min="6" max="6" width="11.42578125" style="42"/>
    <col min="7" max="7" width="12.28515625" style="42" bestFit="1" customWidth="1"/>
    <col min="8" max="16384" width="11.42578125" style="42"/>
  </cols>
  <sheetData>
    <row r="1" spans="1:8">
      <c r="B1" s="190"/>
      <c r="C1" s="190" t="s">
        <v>284</v>
      </c>
      <c r="D1" s="190"/>
      <c r="E1" s="190" t="s">
        <v>285</v>
      </c>
    </row>
    <row r="2" spans="1:8">
      <c r="B2" s="190" t="s">
        <v>286</v>
      </c>
      <c r="C2" s="191">
        <v>11000000</v>
      </c>
      <c r="D2" s="191">
        <v>12760000</v>
      </c>
      <c r="E2" s="191">
        <v>12320000</v>
      </c>
    </row>
    <row r="3" spans="1:8">
      <c r="B3" s="192">
        <v>41011</v>
      </c>
      <c r="C3" s="190" t="s">
        <v>287</v>
      </c>
      <c r="D3" s="190"/>
      <c r="E3" s="193">
        <v>-3000000</v>
      </c>
    </row>
    <row r="4" spans="1:8">
      <c r="B4" s="192">
        <v>41173</v>
      </c>
      <c r="C4" s="190" t="s">
        <v>288</v>
      </c>
      <c r="D4" s="190"/>
      <c r="E4" s="193">
        <v>-682528</v>
      </c>
    </row>
    <row r="5" spans="1:8">
      <c r="B5" s="192">
        <v>41187</v>
      </c>
      <c r="C5" s="190" t="s">
        <v>287</v>
      </c>
      <c r="D5" s="190"/>
      <c r="E5" s="193">
        <v>-6692472</v>
      </c>
    </row>
    <row r="6" spans="1:8">
      <c r="B6" s="190"/>
      <c r="C6" s="190"/>
      <c r="D6" s="190"/>
      <c r="E6" s="193"/>
    </row>
    <row r="7" spans="1:8">
      <c r="B7" s="190"/>
      <c r="C7" s="190" t="s">
        <v>271</v>
      </c>
      <c r="D7" s="190"/>
      <c r="E7" s="193">
        <f>E2+E3+E4+E5</f>
        <v>1945000</v>
      </c>
    </row>
    <row r="8" spans="1:8">
      <c r="B8" s="190"/>
      <c r="C8" s="190" t="s">
        <v>289</v>
      </c>
      <c r="D8" s="190"/>
      <c r="E8" s="193">
        <v>-1945000</v>
      </c>
    </row>
    <row r="9" spans="1:8">
      <c r="B9" s="190"/>
      <c r="C9" s="190"/>
      <c r="D9" s="190"/>
      <c r="E9" s="190"/>
    </row>
    <row r="10" spans="1:8">
      <c r="B10" s="190"/>
      <c r="C10" s="190" t="s">
        <v>34</v>
      </c>
      <c r="D10" s="190"/>
      <c r="E10" s="193">
        <f>E7+E8</f>
        <v>0</v>
      </c>
    </row>
    <row r="11" spans="1:8">
      <c r="G11" s="186"/>
      <c r="H11" s="186"/>
    </row>
    <row r="12" spans="1:8">
      <c r="D12" s="49"/>
      <c r="E12" s="187"/>
      <c r="G12" s="186"/>
      <c r="H12" s="186"/>
    </row>
    <row r="13" spans="1:8">
      <c r="D13" s="49"/>
      <c r="E13" s="187"/>
      <c r="G13" s="186"/>
      <c r="H13" s="186"/>
    </row>
    <row r="14" spans="1:8">
      <c r="A14" s="42" t="s">
        <v>211</v>
      </c>
      <c r="E14" s="188">
        <v>41058</v>
      </c>
      <c r="G14" s="186"/>
      <c r="H14" s="186"/>
    </row>
    <row r="15" spans="1:8">
      <c r="H15" s="186"/>
    </row>
    <row r="18" spans="1:14">
      <c r="A18" s="42" t="s">
        <v>246</v>
      </c>
      <c r="G18" s="108" t="s">
        <v>328</v>
      </c>
      <c r="H18" s="108"/>
      <c r="I18" s="108"/>
      <c r="J18" s="108"/>
      <c r="K18" s="108"/>
      <c r="L18" s="108"/>
      <c r="M18" s="108"/>
    </row>
    <row r="19" spans="1:14">
      <c r="A19" s="55"/>
      <c r="B19" s="192">
        <v>41082</v>
      </c>
      <c r="C19" s="194">
        <v>6000000</v>
      </c>
      <c r="D19" s="190" t="s">
        <v>247</v>
      </c>
      <c r="E19" s="42" t="s">
        <v>290</v>
      </c>
      <c r="G19" s="108" t="s">
        <v>327</v>
      </c>
      <c r="H19" s="108"/>
      <c r="I19" s="108"/>
      <c r="J19" s="108"/>
      <c r="K19" s="108"/>
      <c r="L19" s="108"/>
      <c r="M19" s="108"/>
    </row>
    <row r="20" spans="1:14">
      <c r="B20" s="192">
        <v>41173</v>
      </c>
      <c r="C20" s="195">
        <v>3000000</v>
      </c>
      <c r="D20" s="190" t="s">
        <v>247</v>
      </c>
      <c r="E20" s="42" t="s">
        <v>290</v>
      </c>
      <c r="G20" s="108"/>
      <c r="H20" s="108"/>
      <c r="I20" s="108"/>
      <c r="J20" s="108"/>
      <c r="K20" s="108"/>
      <c r="L20" s="211">
        <v>41132</v>
      </c>
      <c r="M20" s="211">
        <v>41193</v>
      </c>
    </row>
    <row r="21" spans="1:14">
      <c r="B21" s="55"/>
      <c r="C21" s="189"/>
    </row>
    <row r="22" spans="1:14">
      <c r="B22" s="209">
        <v>26000</v>
      </c>
      <c r="C22" s="208" t="s">
        <v>268</v>
      </c>
      <c r="D22" s="208"/>
      <c r="E22" s="208" t="s">
        <v>269</v>
      </c>
      <c r="F22" s="208"/>
      <c r="G22" s="208"/>
      <c r="H22" s="208"/>
      <c r="I22" s="208"/>
      <c r="J22" s="210">
        <v>41122</v>
      </c>
      <c r="K22" s="209">
        <v>2925000</v>
      </c>
      <c r="L22" s="208" t="s">
        <v>248</v>
      </c>
      <c r="M22" s="208"/>
      <c r="N22" s="208" t="s">
        <v>326</v>
      </c>
    </row>
    <row r="23" spans="1:14">
      <c r="B23" s="55"/>
      <c r="C23" s="189"/>
    </row>
    <row r="24" spans="1:14">
      <c r="C24" s="189"/>
    </row>
    <row r="25" spans="1:14">
      <c r="A25" s="201"/>
      <c r="B25" s="225"/>
      <c r="C25" s="226"/>
      <c r="D25" s="201"/>
      <c r="E25" s="201"/>
      <c r="F25" s="201"/>
      <c r="G25" s="201"/>
    </row>
    <row r="26" spans="1:14">
      <c r="C26" s="189"/>
    </row>
    <row r="27" spans="1:14">
      <c r="C27" s="189"/>
    </row>
    <row r="28" spans="1:14">
      <c r="C28" s="189"/>
    </row>
    <row r="29" spans="1:14">
      <c r="C29" s="189"/>
    </row>
    <row r="30" spans="1:14">
      <c r="C30" s="189"/>
    </row>
    <row r="31" spans="1:14">
      <c r="C31" s="189"/>
    </row>
    <row r="32" spans="1:14">
      <c r="C32" s="189"/>
    </row>
    <row r="33" spans="3:3">
      <c r="C33" s="189"/>
    </row>
    <row r="34" spans="3:3">
      <c r="C34" s="189"/>
    </row>
    <row r="35" spans="3:3">
      <c r="C35" s="189"/>
    </row>
    <row r="36" spans="3:3">
      <c r="C36" s="189"/>
    </row>
    <row r="37" spans="3:3">
      <c r="C37" s="189"/>
    </row>
    <row r="38" spans="3:3">
      <c r="C38" s="189"/>
    </row>
    <row r="39" spans="3:3">
      <c r="C39" s="189"/>
    </row>
  </sheetData>
  <pageMargins left="0.7" right="0.7" top="0.75" bottom="0.75" header="0.3" footer="0.3"/>
  <pageSetup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166</vt:i4>
      </vt:variant>
    </vt:vector>
  </HeadingPairs>
  <TitlesOfParts>
    <vt:vector size="166" baseType="lpstr"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0113</vt:lpstr>
      <vt:lpstr>0213</vt:lpstr>
      <vt:lpstr>0313</vt:lpstr>
      <vt:lpstr>0413</vt:lpstr>
      <vt:lpstr>0513</vt:lpstr>
      <vt:lpstr>0613</vt:lpstr>
      <vt:lpstr>0713</vt:lpstr>
      <vt:lpstr>0813</vt:lpstr>
      <vt:lpstr>0913</vt:lpstr>
      <vt:lpstr>1013</vt:lpstr>
      <vt:lpstr>1113</vt:lpstr>
      <vt:lpstr>1213</vt:lpstr>
      <vt:lpstr>0114</vt:lpstr>
      <vt:lpstr>0214</vt:lpstr>
      <vt:lpstr>0314</vt:lpstr>
      <vt:lpstr>0414</vt:lpstr>
      <vt:lpstr>0514</vt:lpstr>
      <vt:lpstr>0614</vt:lpstr>
      <vt:lpstr>0714</vt:lpstr>
      <vt:lpstr>0814</vt:lpstr>
      <vt:lpstr>0914</vt:lpstr>
      <vt:lpstr>1014</vt:lpstr>
      <vt:lpstr>1114</vt:lpstr>
      <vt:lpstr>1214</vt:lpstr>
      <vt:lpstr>0115</vt:lpstr>
      <vt:lpstr>0215</vt:lpstr>
      <vt:lpstr>0315</vt:lpstr>
      <vt:lpstr>0415</vt:lpstr>
      <vt:lpstr>0515</vt:lpstr>
      <vt:lpstr>0615</vt:lpstr>
      <vt:lpstr>0715</vt:lpstr>
      <vt:lpstr>0815</vt:lpstr>
      <vt:lpstr>0915</vt:lpstr>
      <vt:lpstr>1015</vt:lpstr>
      <vt:lpstr>1115</vt:lpstr>
      <vt:lpstr>1215</vt:lpstr>
      <vt:lpstr>0116</vt:lpstr>
      <vt:lpstr>0216</vt:lpstr>
      <vt:lpstr>0316</vt:lpstr>
      <vt:lpstr>0416</vt:lpstr>
      <vt:lpstr>0516</vt:lpstr>
      <vt:lpstr>0616</vt:lpstr>
      <vt:lpstr>0716</vt:lpstr>
      <vt:lpstr>0816</vt:lpstr>
      <vt:lpstr>0916</vt:lpstr>
      <vt:lpstr>1016</vt:lpstr>
      <vt:lpstr>1116</vt:lpstr>
      <vt:lpstr>1216</vt:lpstr>
      <vt:lpstr>0117</vt:lpstr>
      <vt:lpstr>0217</vt:lpstr>
      <vt:lpstr>0317</vt:lpstr>
      <vt:lpstr>0417</vt:lpstr>
      <vt:lpstr>0517</vt:lpstr>
      <vt:lpstr>0617</vt:lpstr>
      <vt:lpstr>0717</vt:lpstr>
      <vt:lpstr>0817</vt:lpstr>
      <vt:lpstr>0917</vt:lpstr>
      <vt:lpstr>1017</vt:lpstr>
      <vt:lpstr>1117</vt:lpstr>
      <vt:lpstr>1217</vt:lpstr>
      <vt:lpstr>0118</vt:lpstr>
      <vt:lpstr>0218</vt:lpstr>
      <vt:lpstr>0318</vt:lpstr>
      <vt:lpstr>0418</vt:lpstr>
      <vt:lpstr>0518</vt:lpstr>
      <vt:lpstr>0618</vt:lpstr>
      <vt:lpstr>0718</vt:lpstr>
      <vt:lpstr>0818</vt:lpstr>
      <vt:lpstr>0918</vt:lpstr>
      <vt:lpstr>1018</vt:lpstr>
      <vt:lpstr>1118</vt:lpstr>
      <vt:lpstr>1218</vt:lpstr>
      <vt:lpstr>0119</vt:lpstr>
      <vt:lpstr>0219</vt:lpstr>
      <vt:lpstr>0319</vt:lpstr>
      <vt:lpstr>0419</vt:lpstr>
      <vt:lpstr>0519</vt:lpstr>
      <vt:lpstr>0619</vt:lpstr>
      <vt:lpstr>0719</vt:lpstr>
      <vt:lpstr>0819</vt:lpstr>
      <vt:lpstr>0919</vt:lpstr>
      <vt:lpstr>1019</vt:lpstr>
      <vt:lpstr>1119</vt:lpstr>
      <vt:lpstr>1219</vt:lpstr>
      <vt:lpstr>0120</vt:lpstr>
      <vt:lpstr>0220</vt:lpstr>
      <vt:lpstr>0320</vt:lpstr>
      <vt:lpstr>0420</vt:lpstr>
      <vt:lpstr>0520</vt:lpstr>
      <vt:lpstr>0620</vt:lpstr>
      <vt:lpstr>0720</vt:lpstr>
      <vt:lpstr>0820</vt:lpstr>
      <vt:lpstr>0920</vt:lpstr>
      <vt:lpstr>1020</vt:lpstr>
      <vt:lpstr>1120</vt:lpstr>
      <vt:lpstr>1220</vt:lpstr>
      <vt:lpstr>0121</vt:lpstr>
      <vt:lpstr>0221</vt:lpstr>
      <vt:lpstr>0321</vt:lpstr>
      <vt:lpstr>0421</vt:lpstr>
      <vt:lpstr>0521</vt:lpstr>
      <vt:lpstr>0621</vt:lpstr>
      <vt:lpstr>0721</vt:lpstr>
      <vt:lpstr>0821</vt:lpstr>
      <vt:lpstr>0921</vt:lpstr>
      <vt:lpstr>1021</vt:lpstr>
      <vt:lpstr>1121</vt:lpstr>
      <vt:lpstr>1221</vt:lpstr>
      <vt:lpstr>0122</vt:lpstr>
      <vt:lpstr>0222</vt:lpstr>
      <vt:lpstr>0322</vt:lpstr>
      <vt:lpstr>0422</vt:lpstr>
      <vt:lpstr>0522</vt:lpstr>
      <vt:lpstr>0622</vt:lpstr>
      <vt:lpstr>0722</vt:lpstr>
      <vt:lpstr>0822</vt:lpstr>
      <vt:lpstr>0922</vt:lpstr>
      <vt:lpstr>1022</vt:lpstr>
      <vt:lpstr>1122</vt:lpstr>
      <vt:lpstr>1222</vt:lpstr>
      <vt:lpstr>0123</vt:lpstr>
      <vt:lpstr>0223</vt:lpstr>
      <vt:lpstr>0323</vt:lpstr>
      <vt:lpstr>0423</vt:lpstr>
      <vt:lpstr>0523</vt:lpstr>
      <vt:lpstr>0623</vt:lpstr>
      <vt:lpstr>0723</vt:lpstr>
      <vt:lpstr>0823</vt:lpstr>
      <vt:lpstr>0923</vt:lpstr>
      <vt:lpstr>1023</vt:lpstr>
      <vt:lpstr>1123</vt:lpstr>
      <vt:lpstr>1223</vt:lpstr>
      <vt:lpstr>0124</vt:lpstr>
      <vt:lpstr>0224</vt:lpstr>
      <vt:lpstr>0324</vt:lpstr>
      <vt:lpstr>0424</vt:lpstr>
      <vt:lpstr>0524</vt:lpstr>
      <vt:lpstr>0624</vt:lpstr>
      <vt:lpstr>0724</vt:lpstr>
      <vt:lpstr>0824</vt:lpstr>
      <vt:lpstr>0924</vt:lpstr>
      <vt:lpstr>1024</vt:lpstr>
      <vt:lpstr>1124</vt:lpstr>
      <vt:lpstr>1224</vt:lpstr>
      <vt:lpstr>0125</vt:lpstr>
      <vt:lpstr>0225</vt:lpstr>
      <vt:lpstr>0325</vt:lpstr>
      <vt:lpstr>0425</vt:lpstr>
      <vt:lpstr>0525</vt:lpstr>
      <vt:lpstr>0625</vt:lpstr>
      <vt:lpstr>MI PLANILLA</vt:lpstr>
      <vt:lpstr>PROCESOS DIARIOS</vt:lpstr>
      <vt:lpstr>DATOS BANCOS</vt:lpstr>
      <vt:lpstr>SRA. ADRIANA</vt:lpstr>
      <vt:lpstr>A.C. EXPLICADO</vt:lpstr>
      <vt:lpstr>PENDIENTES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METALTRONICOS</cp:lastModifiedBy>
  <cp:lastPrinted>2015-02-26T15:03:17Z</cp:lastPrinted>
  <dcterms:created xsi:type="dcterms:W3CDTF">2012-04-04T19:32:39Z</dcterms:created>
  <dcterms:modified xsi:type="dcterms:W3CDTF">2025-07-01T14:30:51Z</dcterms:modified>
</cp:coreProperties>
</file>